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35" windowWidth="20730" windowHeight="705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'!$B$1:$D$27</definedName>
    <definedName name="_xlnm.Print_Area" localSheetId="20">'جدول 17'!$B$1:$U$23</definedName>
    <definedName name="_xlnm.Print_Area" localSheetId="21">'جدول 18'!$B$1:$I$79</definedName>
    <definedName name="_xlnm.Print_Area" localSheetId="23">'جدول 19'!$B$1:$I$45</definedName>
    <definedName name="_xlnm.Print_Area" localSheetId="24">'جدول 20 '!$B$1:$U$49</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'!$B$1:$I$78</definedName>
    <definedName name="_xlnm.Print_Area" localSheetId="8">'جدول 3'!$B$1:$U$75</definedName>
    <definedName name="_xlnm.Print_Area" localSheetId="35">'جدول 30 '!$B$1:$I$78</definedName>
    <definedName name="_xlnm.Print_Area" localSheetId="36">'جدول 31  '!$B$1:$U$67</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'!$B$1:$J$41</definedName>
    <definedName name="_xlnm.Print_Area" localSheetId="9">'جدول 4'!$B$1:$U$77</definedName>
    <definedName name="_xlnm.Print_Area" localSheetId="46">'جدول 40 '!$B$1:$I$70</definedName>
    <definedName name="_xlnm.Print_Area" localSheetId="47">'جدول 41 '!$B$1:$I$38</definedName>
    <definedName name="_xlnm.Print_Area" localSheetId="48">'جدول 42'!$B$1:$I$30</definedName>
    <definedName name="_xlnm.Print_Area" localSheetId="49">'جدول 43'!$B$1:$V$68</definedName>
    <definedName name="_xlnm.Print_Area" localSheetId="10">'جدول 5'!$B$1:$T$61</definedName>
    <definedName name="_xlnm.Print_Area" localSheetId="11">'جدول 6'!$B$1:$U$77</definedName>
    <definedName name="_xlnm.Print_Area" localSheetId="12">'جدول 7'!$B$1:$U$67</definedName>
    <definedName name="_xlnm.Print_Area" localSheetId="13">'جدول 8'!$B$1:$U$71</definedName>
    <definedName name="_xlnm.Print_Area" localSheetId="14">'جدول 9-10'!$B$1:$U$76</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<sst xmlns="http://schemas.openxmlformats.org/spreadsheetml/2006/main" count="4164" uniqueCount="1965">
  <si>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</si>
  <si>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</si>
  <si>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</si>
  <si>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</si>
  <si>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</si>
  <si>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</si>
  <si>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</si>
  <si>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</si>
  <si>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</si>
  <si>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</si>
  <si>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</si>
  <si>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</si>
  <si>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</si>
  <si>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</si>
  <si>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</si>
  <si>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</si>
  <si>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</si>
  <si>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</si>
  <si>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</si>
  <si>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</si>
  <si>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</si>
  <si>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</si>
  <si>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</si>
  <si>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</si>
  <si>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</si>
  <si>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</si>
  <si>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</si>
  <si>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</si>
  <si>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</si>
  <si>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</si>
  <si>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</si>
  <si>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</si>
  <si>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</si>
  <si>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</si>
  <si>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</si>
  <si>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</si>
  <si>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</si>
  <si>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</si>
  <si>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</si>
  <si>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</si>
  <si>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</si>
  <si>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</si>
  <si>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</si>
  <si>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</si>
  <si>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</si>
  <si>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</si>
  <si>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</si>
  <si>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</si>
  <si>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</si>
  <si>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</si>
  <si>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</si>
  <si>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</si>
  <si>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</si>
  <si>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</si>
  <si>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</si>
  <si>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</si>
  <si>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</si>
  <si>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</si>
  <si>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</si>
  <si>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</si>
  <si>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</si>
  <si>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</si>
  <si>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</si>
  <si>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</si>
  <si>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</si>
  <si>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</si>
  <si>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</si>
  <si>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</si>
  <si>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</si>
  <si>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</si>
  <si>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</si>
  <si>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</si>
  <si>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</si>
  <si>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</si>
  <si>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</si>
  <si>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</si>
  <si>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</si>
  <si>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</si>
  <si>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</si>
  <si>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</si>
  <si>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</si>
  <si>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</si>
  <si>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</si>
  <si>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</si>
  <si>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</si>
  <si>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</si>
  <si>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</si>
  <si>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</si>
  <si>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</si>
  <si>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</si>
  <si>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</si>
  <si>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</si>
  <si>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</si>
  <si>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</si>
  <si>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</si>
  <si>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</si>
  <si>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</si>
  <si>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</si>
  <si>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</si>
  <si>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</si>
  <si>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</si>
  <si>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</si>
  <si>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</si>
  <si>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</si>
  <si>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</si>
  <si>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</si>
  <si>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</si>
  <si>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</si>
  <si>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</si>
  <si>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</si>
  <si>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</si>
  <si>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</si>
  <si>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</si>
  <si>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</si>
  <si>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</si>
  <si>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</si>
  <si>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</si>
  <si>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</si>
  <si>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</si>
  <si>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</si>
  <si>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</si>
  <si>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</si>
  <si>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</si>
  <si>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</si>
  <si>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</si>
  <si>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</si>
  <si>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</si>
  <si>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</si>
  <si>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</si>
  <si>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</si>
  <si>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</si>
  <si>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</si>
  <si>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</si>
  <si>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</si>
  <si>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</si>
  <si>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</si>
  <si>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</si>
  <si>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</si>
  <si>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</si>
  <si>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</si>
  <si>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</si>
  <si>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</si>
  <si>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</si>
  <si>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</si>
  <si>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</si>
  <si>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</si>
  <si>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</si>
  <si>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</si>
  <si>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</si>
  <si>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</si>
  <si>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</si>
  <si>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</si>
  <si>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</si>
  <si>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</si>
  <si>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</si>
  <si>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</si>
  <si>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</si>
  <si>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</si>
  <si>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</si>
  <si>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</si>
  <si>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</si>
  <si>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</si>
  <si>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</si>
  <si>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</si>
  <si>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</si>
  <si>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</si>
  <si>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</si>
  <si>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</si>
  <si>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</si>
  <si>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</si>
  <si>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</si>
  <si>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</si>
  <si>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</si>
  <si>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</si>
  <si>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</si>
  <si>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</si>
  <si>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</si>
  <si>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</si>
  <si>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</si>
  <si>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</si>
  <si>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</si>
  <si>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</si>
  <si>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</si>
  <si>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</si>
  <si>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</si>
  <si>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</si>
  <si>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</si>
  <si>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</si>
  <si>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</si>
  <si>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</si>
  <si>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</si>
  <si>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</si>
  <si>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</si>
  <si>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</si>
  <si>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</si>
  <si>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</si>
  <si>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</si>
  <si>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</si>
  <si>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</si>
  <si>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</si>
  <si>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</si>
  <si>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</si>
  <si>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</si>
  <si>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</si>
  <si>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</si>
  <si>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</si>
  <si>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</si>
  <si>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</si>
  <si>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</si>
  <si>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</si>
  <si>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</si>
  <si>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</si>
  <si>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</si>
  <si>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</si>
  <si>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</si>
  <si>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</si>
  <si>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</si>
  <si>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</si>
  <si>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</si>
  <si>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</si>
  <si>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</si>
  <si>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</si>
  <si>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</si>
  <si>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</si>
  <si>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</si>
  <si>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</si>
  <si>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</si>
  <si>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</si>
  <si>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</si>
  <si>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</si>
  <si>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</si>
  <si>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</si>
  <si>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</si>
  <si>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</si>
  <si>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</si>
  <si>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</si>
  <si>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</si>
  <si>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</si>
  <si>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</si>
  <si>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</si>
  <si>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</si>
  <si>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</si>
  <si>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</si>
  <si>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</si>
  <si>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</si>
  <si>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</si>
  <si>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</si>
  <si>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</si>
  <si>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</si>
  <si>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</si>
  <si>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</si>
  <si>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</si>
  <si>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</si>
  <si>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</si>
  <si>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</si>
  <si>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</si>
  <si>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</si>
  <si>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</si>
  <si>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</si>
  <si>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</si>
  <si>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</si>
  <si>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</si>
  <si>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</si>
  <si>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</si>
  <si>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</si>
  <si>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</si>
  <si>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</si>
  <si>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</si>
  <si>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</si>
  <si>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</si>
  <si>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</si>
  <si>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</si>
  <si>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</si>
  <si>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</si>
  <si>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</si>
  <si>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</si>
  <si>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</si>
  <si>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</si>
  <si>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</si>
  <si>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</si>
  <si>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</si>
  <si>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</si>
  <si>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</si>
  <si>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</si>
  <si>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</si>
  <si>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</si>
  <si>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</si>
  <si>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</si>
  <si>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</si>
  <si>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</si>
  <si>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</si>
  <si>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</si>
  <si>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</si>
  <si>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</si>
  <si>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</si>
  <si>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</si>
  <si>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</si>
  <si>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</si>
  <si>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</si>
  <si>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</si>
  <si>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</si>
  <si>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</si>
  <si>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</si>
  <si>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</si>
  <si>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</si>
  <si>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</si>
  <si>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</si>
  <si>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</si>
  <si>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</si>
  <si>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</si>
  <si>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</si>
  <si>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</si>
  <si>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</si>
  <si>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</si>
  <si>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</si>
  <si>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</si>
  <si>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</si>
  <si>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</si>
  <si>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</si>
  <si>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</si>
  <si>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</si>
  <si>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</si>
  <si>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</si>
  <si>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</si>
  <si>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</si>
  <si>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</si>
  <si>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</si>
  <si>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</si>
  <si>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</si>
  <si>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</si>
  <si>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</si>
  <si>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</si>
  <si>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</si>
  <si>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</si>
  <si>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</si>
  <si>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</si>
  <si>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</si>
  <si>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</si>
  <si>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</si>
  <si>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</si>
  <si>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</si>
  <si>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</si>
  <si>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</si>
  <si>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</si>
  <si>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</si>
  <si>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</si>
  <si>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</si>
  <si>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</si>
  <si>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</si>
  <si>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</si>
  <si>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</si>
  <si>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</si>
  <si>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</si>
  <si>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</si>
  <si>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</si>
  <si>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</si>
  <si>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</si>
  <si>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</si>
  <si>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</si>
  <si>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</si>
  <si>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</si>
  <si>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</si>
  <si>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</si>
  <si>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</si>
  <si>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</si>
  <si>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</si>
  <si>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</si>
  <si>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</si>
  <si>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</si>
  <si>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</si>
  <si>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</si>
  <si>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</si>
  <si>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</si>
  <si>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الأول</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</si>
  <si>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</si>
  <si>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</si>
  <si>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</si>
  <si>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</si>
  <si>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</si>
  <si>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</si>
  <si>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</si>
  <si>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</si>
  <si>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</si>
  <si>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</si>
  <si>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</si>
  <si>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</si>
  <si>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</si>
  <si>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</si>
  <si>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</si>
  <si>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</si>
  <si>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</si>
  <si>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</si>
  <si>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</si>
  <si>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</si>
  <si>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</si>
  <si>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</si>
  <si>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</si>
  <si>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</si>
  <si>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</si>
  <si>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</si>
  <si>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</si>
  <si>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</si>
  <si>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</si>
  <si>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</si>
  <si>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</si>
  <si>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</si>
  <si>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</si>
  <si>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</si>
  <si>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</si>
  <si>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</si>
  <si>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</si>
  <si>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</si>
  <si>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</si>
  <si>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</si>
  <si>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</si>
  <si>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</si>
  <si>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</si>
  <si>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</si>
  <si>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</si>
  <si>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</si>
  <si>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</si>
  <si>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</si>
  <si>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</si>
  <si>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</si>
  <si>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</si>
  <si>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</si>
  <si>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</si>
  <si>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</si>
  <si>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</si>
  <si>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</si>
  <si>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</si>
  <si>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</si>
  <si>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</si>
  <si>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</si>
  <si>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</si>
  <si>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</si>
  <si>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</si>
  <si>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</si>
  <si>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</si>
  <si>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</si>
  <si>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</si>
  <si>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</si>
  <si>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</si>
  <si>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</si>
  <si>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</si>
  <si>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</si>
  <si>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</si>
  <si>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</si>
  <si>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</si>
  <si>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</si>
  <si>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</si>
  <si>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</si>
  <si>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</si>
  <si>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</si>
  <si>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</si>
  <si>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</si>
  <si>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</si>
  <si>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</si>
  <si>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</si>
  <si>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</si>
  <si>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</si>
  <si>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</si>
  <si>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</si>
  <si>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</si>
  <si>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</si>
  <si>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</si>
  <si>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</si>
  <si>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</si>
  <si>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</si>
  <si>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</si>
  <si>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</si>
  <si>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</si>
  <si>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</si>
  <si>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</si>
  <si>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</si>
  <si>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</si>
  <si>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</si>
  <si>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</si>
  <si>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</si>
  <si>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</si>
  <si>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</si>
  <si>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</si>
  <si>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</si>
  <si>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</si>
  <si>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</si>
  <si>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</si>
  <si>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</si>
  <si>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</si>
  <si>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</si>
  <si>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</si>
  <si>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</si>
  <si>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</si>
  <si>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</si>
  <si>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</si>
  <si>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</si>
  <si>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</si>
  <si>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</si>
  <si>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</si>
  <si>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</si>
  <si>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</si>
  <si>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</si>
  <si>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</si>
  <si>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</si>
  <si>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</si>
  <si>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</si>
  <si>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</si>
  <si>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</si>
  <si>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</si>
  <si>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</si>
  <si>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</si>
  <si>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</si>
  <si>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</si>
  <si>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</si>
  <si>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</si>
  <si>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</si>
  <si>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</si>
  <si>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</si>
  <si>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</si>
  <si>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</si>
  <si>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</si>
  <si>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</si>
  <si>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</si>
  <si>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</si>
  <si>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</si>
  <si>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</si>
  <si>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</si>
  <si>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</si>
  <si>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</si>
  <si>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</si>
  <si>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</si>
  <si>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</si>
  <si>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</si>
  <si>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</si>
  <si>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</si>
  <si>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</si>
  <si>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</si>
  <si>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</si>
  <si>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</si>
  <si>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</si>
  <si>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</si>
  <si>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</si>
  <si>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</si>
  <si>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</si>
  <si>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</si>
  <si>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</si>
  <si>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</si>
  <si>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</si>
  <si>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</si>
  <si>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</si>
  <si>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</si>
  <si>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</si>
  <si>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</si>
  <si>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</si>
  <si>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</si>
  <si>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</si>
  <si>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</si>
  <si>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</si>
  <si>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</si>
  <si>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</si>
  <si>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</si>
  <si>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</si>
  <si>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</si>
  <si>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</si>
  <si>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</si>
  <si>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</si>
  <si>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</si>
  <si>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</si>
  <si>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</si>
  <si>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</si>
  <si>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</si>
  <si>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</si>
  <si>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</si>
  <si>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</si>
  <si>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</si>
  <si>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</si>
  <si>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</si>
  <si>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</si>
  <si>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</si>
  <si>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</si>
  <si>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</si>
  <si>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</si>
  <si>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</si>
  <si>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</si>
  <si>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</si>
  <si>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</si>
  <si>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</si>
  <si>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</si>
  <si>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</si>
  <si>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</si>
  <si>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</si>
  <si>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</si>
  <si>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</si>
  <si>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</si>
  <si>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</si>
  <si>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</si>
  <si>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</si>
  <si>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</si>
  <si>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</si>
  <si>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</si>
  <si>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</si>
  <si>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</si>
  <si>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</si>
  <si>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</si>
  <si>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</si>
  <si>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</si>
  <si>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</si>
  <si>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</si>
  <si>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</si>
  <si>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</si>
  <si>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</si>
  <si>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</si>
  <si>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</si>
  <si>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</si>
  <si>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</si>
  <si>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</si>
  <si>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</si>
  <si>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</si>
  <si>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</si>
  <si>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</si>
  <si>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</si>
  <si>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</si>
  <si>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</si>
  <si>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</si>
  <si>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</si>
  <si>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</si>
  <si>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</si>
  <si>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</si>
  <si>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</si>
  <si>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</si>
  <si>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</si>
  <si>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</si>
  <si>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</si>
  <si>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</si>
  <si>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</si>
  <si>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</si>
  <si>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</si>
  <si>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</si>
  <si>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</si>
  <si>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</si>
  <si>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</si>
  <si>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</si>
  <si>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</si>
  <si>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</si>
  <si>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</si>
  <si>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</si>
  <si>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</si>
  <si>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</si>
  <si>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</si>
  <si>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</si>
  <si>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</si>
  <si>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</si>
  <si>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</si>
  <si>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</si>
  <si>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</si>
  <si>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</si>
  <si>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</si>
  <si>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</si>
  <si>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</si>
  <si>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</si>
  <si>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</si>
  <si>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</si>
  <si>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</si>
  <si>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</si>
  <si>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</si>
  <si>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</si>
  <si>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</si>
  <si>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</si>
  <si>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</si>
  <si>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</si>
  <si>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</si>
  <si>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</si>
  <si>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</si>
  <si>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</si>
  <si>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</si>
  <si>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</si>
  <si>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</si>
  <si>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</si>
  <si>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</si>
  <si>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</si>
  <si>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</si>
  <si>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</si>
  <si>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</si>
  <si>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</si>
  <si>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</si>
  <si>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</si>
  <si>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</si>
  <si>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</si>
  <si>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</si>
  <si>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</si>
  <si>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</si>
  <si>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</si>
  <si>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</si>
  <si>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</si>
  <si>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</si>
  <si>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</si>
  <si>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</si>
  <si>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</si>
  <si>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</si>
  <si>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</si>
  <si>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</si>
  <si>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</si>
  <si>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</si>
  <si>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</si>
  <si>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</si>
  <si>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</si>
  <si>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</si>
  <si>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</si>
  <si>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</si>
  <si>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</si>
  <si>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</si>
  <si>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</si>
  <si>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</si>
  <si>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</si>
  <si>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</si>
  <si>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</si>
  <si>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</si>
  <si>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</si>
  <si>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</si>
  <si>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</si>
  <si>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</si>
  <si>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</si>
  <si>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</si>
  <si>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</si>
  <si>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</si>
  <si>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</si>
  <si>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</si>
  <si>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</si>
  <si>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</si>
  <si>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</si>
  <si>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</si>
  <si>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</si>
  <si>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</si>
  <si>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</si>
  <si>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</si>
  <si>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</si>
  <si>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</si>
  <si>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</si>
  <si>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</si>
  <si>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</si>
  <si>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</si>
  <si>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</si>
  <si>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</si>
  <si>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</si>
  <si>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</si>
  <si>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</si>
  <si>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</si>
  <si>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</si>
  <si>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</si>
  <si>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</si>
  <si>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</si>
  <si>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</si>
  <si>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</si>
  <si>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</si>
  <si>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</si>
  <si>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</si>
  <si>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</si>
  <si>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</si>
  <si>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</si>
  <si>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</si>
  <si>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</si>
  <si>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</si>
  <si>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</si>
  <si>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</si>
  <si>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</si>
  <si>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</si>
  <si>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</si>
  <si>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</si>
  <si>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</si>
  <si>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</si>
  <si>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</si>
  <si>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</si>
  <si>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</si>
  <si>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</si>
  <si>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</si>
  <si>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</si>
  <si>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</si>
  <si>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</si>
  <si>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</si>
  <si>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</si>
  <si>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</si>
  <si>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</si>
  <si>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</si>
  <si>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</si>
  <si>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</si>
  <si>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</si>
  <si>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</si>
  <si>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</si>
  <si>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</si>
  <si>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</si>
  <si>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</si>
  <si>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</si>
  <si>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</si>
  <si>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</si>
  <si>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</si>
  <si>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</si>
  <si>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</si>
  <si>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</si>
  <si>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</si>
  <si>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</si>
  <si>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</si>
  <si>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</si>
  <si>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</si>
  <si>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</si>
  <si>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</si>
  <si>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</si>
  <si>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</si>
  <si>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</si>
  <si>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</si>
  <si>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</si>
  <si>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</si>
  <si>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</si>
  <si>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</si>
  <si>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</si>
  <si>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</si>
  <si>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</si>
  <si>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</si>
  <si>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</si>
  <si>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</si>
  <si>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</si>
  <si>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</si>
  <si>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</si>
  <si>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</si>
  <si>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</si>
  <si>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</si>
  <si>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</si>
  <si>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</si>
  <si>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</si>
  <si>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</si>
  <si>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</si>
  <si>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</si>
  <si>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</si>
  <si>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</si>
  <si>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</si>
  <si>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</si>
  <si>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</si>
  <si>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</si>
  <si>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</si>
  <si>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</si>
  <si>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</si>
  <si>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</si>
  <si>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</si>
  <si>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</si>
  <si>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</si>
  <si>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</si>
  <si>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</si>
  <si>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</si>
  <si>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</si>
  <si>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</si>
  <si>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</si>
  <si>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</si>
  <si>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</si>
  <si>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</si>
  <si>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</si>
  <si>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</si>
  <si>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</si>
  <si>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</si>
  <si>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</si>
  <si>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</si>
  <si>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</si>
  <si>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</si>
  <si>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</si>
  <si>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</si>
  <si>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</si>
  <si>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</si>
  <si>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</si>
  <si>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</si>
  <si>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</si>
  <si>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</si>
  <si>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</si>
  <si>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</si>
  <si>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</si>
  <si>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</si>
  <si>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</si>
  <si>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</si>
  <si>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</si>
  <si>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</si>
  <si>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</si>
  <si>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</si>
  <si>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</si>
  <si>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</si>
  <si>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</si>
  <si>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</si>
  <si>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</si>
  <si>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</si>
  <si>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</si>
  <si>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</si>
  <si>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</si>
  <si>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</si>
  <si>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</si>
  <si>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</si>
  <si>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</si>
  <si>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</si>
  <si>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</si>
  <si>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</si>
  <si>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</si>
  <si>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</si>
  <si>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</si>
  <si>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</si>
  <si>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</si>
  <si>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</si>
  <si>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</si>
  <si>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</si>
  <si>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</si>
  <si>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</si>
  <si>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</si>
  <si>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</si>
  <si>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</si>
  <si>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</si>
  <si>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</si>
  <si>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</si>
  <si>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</si>
  <si>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</si>
  <si>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</si>
  <si>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</si>
  <si>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</si>
  <si>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</si>
  <si>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</si>
  <si>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</si>
  <si>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</si>
  <si>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</si>
  <si>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</si>
  <si>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</si>
  <si>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</si>
  <si>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</si>
  <si>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</si>
  <si>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</si>
  <si>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</si>
  <si>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</si>
  <si>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</si>
  <si>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</si>
  <si>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</si>
  <si>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</si>
  <si>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</si>
  <si>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</si>
  <si>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</si>
  <si>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</si>
  <si>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</si>
  <si>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</si>
  <si>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</si>
  <si>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</si>
  <si>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</si>
  <si>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</si>
  <si>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</si>
  <si>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</si>
  <si>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</si>
  <si>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</si>
  <si>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</si>
  <si>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</si>
  <si>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</si>
  <si>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</si>
  <si>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</si>
  <si>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</si>
  <si>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</si>
  <si>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</si>
  <si>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</si>
  <si>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</si>
  <si>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</si>
  <si>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</si>
  <si>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</si>
  <si>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</si>
  <si>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</si>
  <si>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</si>
  <si>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</si>
  <si>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</si>
  <si>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</si>
  <si>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</si>
  <si>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</si>
  <si>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</si>
  <si>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</si>
  <si>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</si>
  <si>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</si>
  <si>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</si>
  <si>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</si>
  <si>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</si>
  <si>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</si>
  <si>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</si>
  <si>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</si>
  <si>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</si>
  <si>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</si>
  <si>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</si>
  <si>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</si>
  <si>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</si>
  <si>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</si>
  <si>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</si>
  <si>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</si>
  <si>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</si>
  <si>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</si>
  <si>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</si>
  <si>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</si>
  <si>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</si>
  <si>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</si>
  <si>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</si>
  <si>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</si>
  <si>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</si>
  <si>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</si>
  <si>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</si>
  <si>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</si>
  <si>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</si>
  <si>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</si>
  <si>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</si>
  <si>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</si>
  <si>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</si>
  <si>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</si>
  <si>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</si>
  <si>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</si>
  <si>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</si>
  <si>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</si>
  <si>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</si>
  <si>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</si>
  <si>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</si>
  <si>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</si>
  <si>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</si>
  <si>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</si>
  <si>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</si>
  <si>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</si>
  <si>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</si>
  <si>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</si>
  <si>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</si>
  <si>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</si>
  <si>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</si>
  <si>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</si>
  <si>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</si>
  <si>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</si>
  <si>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</si>
  <si>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</si>
  <si>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</si>
  <si>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</si>
  <si>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</si>
  <si>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</si>
  <si>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</si>
  <si>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</si>
  <si>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</si>
  <si>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</si>
  <si>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</si>
  <si>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</si>
  <si>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</si>
  <si>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</si>
  <si>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</si>
  <si>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</si>
  <si>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</si>
  <si>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</si>
  <si>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</si>
  <si>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</si>
  <si>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</si>
  <si>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</si>
  <si>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</si>
  <si>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</si>
  <si>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</si>
  <si>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</si>
  <si>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</si>
  <si>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</si>
  <si>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</si>
  <si>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</si>
  <si>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</si>
  <si>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</si>
  <si>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</si>
  <si>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</si>
  <si>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</si>
  <si>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</si>
  <si>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</si>
  <si>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</si>
  <si>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</si>
  <si>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</si>
  <si>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</si>
  <si>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</si>
  <si>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</si>
  <si>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</si>
  <si>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</si>
  <si>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</si>
  <si>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</si>
  <si>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</si>
  <si>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</si>
  <si>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</si>
  <si>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</si>
  <si>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</si>
  <si>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</si>
  <si>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</si>
  <si>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</si>
  <si>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</si>
  <si>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</si>
  <si>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</si>
  <si>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</si>
  <si>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</si>
  <si>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</si>
  <si>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</si>
  <si>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</si>
  <si>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</si>
  <si>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</si>
  <si>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</si>
  <si>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</si>
  <si>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</si>
  <si>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</si>
  <si>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</si>
  <si>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</si>
  <si>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</si>
  <si>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</si>
  <si>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</si>
  <si>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</si>
  <si>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</si>
  <si>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</si>
  <si>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</si>
  <si>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</si>
  <si>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</si>
  <si>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</si>
  <si>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</si>
  <si>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</si>
  <si>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</si>
  <si>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</si>
  <si>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</si>
  <si>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</si>
  <si>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</si>
  <si>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</si>
  <si>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</si>
  <si>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</si>
  <si>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</si>
  <si>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</si>
  <si>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</si>
  <si>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</si>
  <si>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</si>
  <si>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</si>
  <si>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</si>
  <si>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</si>
  <si>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</si>
  <si>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</si>
  <si>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</si>
  <si>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</si>
  <si>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</si>
  <si>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</si>
  <si>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</si>
  <si>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</si>
  <si>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</si>
  <si>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</si>
  <si>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</si>
  <si>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</si>
  <si>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</si>
  <si>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</si>
  <si>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</si>
  <si>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</si>
  <si>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</si>
  <si>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</si>
  <si>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</si>
  <si>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</si>
  <si>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</si>
  <si>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</si>
  <si>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</si>
  <si>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</si>
  <si>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</si>
  <si>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</si>
  <si>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</si>
  <si>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</si>
  <si>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</si>
  <si>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</si>
  <si>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</si>
  <si>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</si>
  <si>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</si>
  <si>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</si>
  <si>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</si>
  <si>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</si>
  <si>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</si>
  <si>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</si>
  <si>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</si>
  <si>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</si>
  <si>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</si>
  <si>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</si>
  <si>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</si>
  <si>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</si>
  <si>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</si>
  <si>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</si>
  <si>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</si>
  <si>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</si>
  <si>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</si>
  <si>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</si>
  <si>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</si>
  <si>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</si>
  <si>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</si>
  <si>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</si>
  <si>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</si>
  <si>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</si>
  <si>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</si>
  <si>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</si>
  <si>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</si>
  <si>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</si>
  <si>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</si>
  <si>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</si>
  <si>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</si>
  <si>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</si>
  <si>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</si>
  <si>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</si>
  <si>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</si>
  <si>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</si>
  <si>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</si>
  <si>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</si>
  <si>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</si>
  <si>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</si>
  <si>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</si>
  <si>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</si>
  <si>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</si>
  <si>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</si>
  <si>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</si>
  <si>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</si>
  <si>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</si>
  <si>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</si>
  <si>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</si>
  <si>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</si>
  <si>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</si>
  <si>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</si>
  <si>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</si>
  <si>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</si>
  <si>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</si>
  <si>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</si>
  <si>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</si>
  <si>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</si>
  <si>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</si>
  <si>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</si>
  <si>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</si>
  <si>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</si>
  <si>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</si>
  <si>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</si>
  <si>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</si>
  <si>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</si>
  <si>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</si>
  <si>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</si>
  <si>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</si>
  <si>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</si>
  <si>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</si>
  <si>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</si>
  <si>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</si>
  <si>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</si>
  <si>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</si>
  <si>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</si>
  <si>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</si>
  <si>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</si>
  <si>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</si>
  <si>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</si>
  <si>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</si>
  <si>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</si>
  <si>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</si>
  <si>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</si>
  <si>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</si>
  <si>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</si>
  <si>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</si>
  <si>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</si>
  <si>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</si>
  <si>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</si>
  <si>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</si>
  <si>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</si>
  <si>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</si>
  <si>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</si>
  <si>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</si>
  <si>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</si>
  <si>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</si>
  <si>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</si>
  <si>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</si>
  <si>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</si>
  <si>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</si>
  <si>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</si>
  <si>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</si>
  <si>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</si>
  <si>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</si>
  <si>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</si>
  <si>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</si>
  <si>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</si>
  <si>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</si>
  <si>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</si>
  <si>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</si>
  <si>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</si>
  <si>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</si>
  <si>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</si>
  <si>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</si>
  <si>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</si>
  <si>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</si>
  <si>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</si>
  <si>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</si>
  <si>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</si>
  <si>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</si>
  <si>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</si>
  <si>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</si>
  <si>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</si>
  <si>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</si>
  <si>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</si>
  <si>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</si>
  <si>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</si>
  <si>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</si>
  <si>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</si>
  <si>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</si>
  <si>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</si>
  <si>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</si>
  <si>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</si>
  <si>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</si>
  <si>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</si>
  <si>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</si>
  <si>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</si>
  <si>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</si>
  <si>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</si>
  <si>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</si>
  <si>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</si>
  <si>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</si>
  <si>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</si>
  <si>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</si>
  <si>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</si>
  <si>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</si>
  <si>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</si>
  <si>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</si>
  <si>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</si>
  <si>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</si>
  <si>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</si>
  <si>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</si>
  <si>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</si>
  <si>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</si>
  <si>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</si>
  <si>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</si>
  <si>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</si>
  <si>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</si>
  <si>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</si>
  <si>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</si>
  <si>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</si>
  <si>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</si>
  <si>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</si>
  <si>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</si>
  <si>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</si>
  <si>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</si>
  <si>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</si>
  <si>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</si>
  <si>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</si>
  <si>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</si>
  <si>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</si>
  <si>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</si>
  <si>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</si>
  <si>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</si>
  <si>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</si>
  <si>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</si>
  <si>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</si>
  <si>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</si>
  <si>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</si>
  <si>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</si>
  <si>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</si>
  <si>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</si>
  <si>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</si>
  <si>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</si>
  <si>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</si>
  <si>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</si>
  <si>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</si>
  <si>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</si>
  <si>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</si>
  <si>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</si>
  <si>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</si>
  <si>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</si>
  <si>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</si>
  <si>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</si>
  <si>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</si>
  <si>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</si>
  <si>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</si>
  <si>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</si>
  <si>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</si>
  <si>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</si>
  <si>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</si>
  <si>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</si>
  <si>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</si>
  <si>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</si>
  <si>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</si>
  <si>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</si>
  <si>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</si>
  <si>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</si>
  <si>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</si>
  <si>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</si>
  <si>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</si>
  <si>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</si>
  <si>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</si>
  <si>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</si>
  <si>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</si>
  <si>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</si>
  <si>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</si>
  <si>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</si>
  <si>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</si>
  <si>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</si>
  <si>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</si>
  <si>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</si>
  <si>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</si>
  <si>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</si>
  <si>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</si>
  <si>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</si>
  <si>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</si>
  <si>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</si>
  <si>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</si>
  <si>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</si>
  <si>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</si>
  <si>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</si>
  <si>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</si>
  <si>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</si>
  <si>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</si>
  <si>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</si>
  <si>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</si>
  <si>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</si>
  <si>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</si>
  <si>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</si>
  <si>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</si>
  <si>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</si>
  <si>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</si>
  <si>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</si>
  <si>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</si>
  <si>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</si>
  <si>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</si>
  <si>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</si>
  <si>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</si>
  <si>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</si>
  <si>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</si>
  <si>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</si>
  <si>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</si>
  <si>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</si>
  <si>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</si>
  <si>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</si>
  <si>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</si>
  <si>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</si>
  <si>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</si>
  <si>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</si>
  <si>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</si>
  <si>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</si>
  <si>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</si>
  <si>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</si>
  <si>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</si>
  <si>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</si>
  <si>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</si>
  <si>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</si>
  <si>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</si>
  <si>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</si>
  <si>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</si>
  <si>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</si>
  <si>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</si>
  <si>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</si>
  <si>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</si>
  <si>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</si>
  <si>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</si>
  <si>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</si>
  <si>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</si>
  <si>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</si>
  <si>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</si>
  <si>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</si>
  <si>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</si>
  <si>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</si>
  <si>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</si>
  <si>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</si>
  <si>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</si>
  <si>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</si>
  <si>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</si>
  <si>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</si>
  <si>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</si>
  <si>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</si>
  <si>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</si>
  <si>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</si>
  <si>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</si>
  <si>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</si>
  <si>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</si>
  <si>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</si>
  <si>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</si>
  <si>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</si>
  <si>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</si>
  <si>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</si>
  <si>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</si>
  <si>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</si>
  <si>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</si>
  <si>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</si>
  <si>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</si>
  <si>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</si>
  <si>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</si>
  <si>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</si>
  <si>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</si>
  <si>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</si>
  <si>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</si>
  <si>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</si>
  <si>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</si>
  <si>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</si>
  <si>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</si>
  <si>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</si>
  <si>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</si>
  <si>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</si>
  <si>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</si>
  <si>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</si>
  <si>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</si>
  <si>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</si>
  <si>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</si>
  <si>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</si>
  <si>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</si>
  <si>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</si>
  <si>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</si>
  <si>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</si>
  <si>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</si>
  <si>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</si>
  <si>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</si>
  <si>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</si>
  <si>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</si>
  <si>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</si>
  <si>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</si>
  <si>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</si>
  <si>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</si>
  <si>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</si>
  <si>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</si>
  <si>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</si>
  <si>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</si>
  <si>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</si>
  <si>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</si>
  <si>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</si>
  <si>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</si>
  <si>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</si>
  <si>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</si>
  <si>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</si>
  <si>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</si>
  <si>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</si>
  <si>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</si>
  <si>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</si>
  <si>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</si>
  <si>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</si>
  <si>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</si>
  <si>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</si>
  <si>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</si>
  <si>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</si>
  <si>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</si>
  <si>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</si>
  <si>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</si>
  <si>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</si>
  <si>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</si>
  <si>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</si>
  <si>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</si>
  <si>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</si>
  <si>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</si>
  <si>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</si>
  <si>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</si>
  <si>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</si>
  <si>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</si>
  <si>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</si>
  <si>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</si>
  <si>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</si>
  <si>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</si>
  <si>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</si>
  <si>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</si>
  <si>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</si>
  <si>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</si>
  <si>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</si>
  <si>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</si>
  <si>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</si>
  <si>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</si>
  <si>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</si>
  <si>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</si>
  <si>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</si>
  <si>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</si>
  <si>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</si>
  <si>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</si>
  <si>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</si>
  <si>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</si>
  <si>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</si>
  <si>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</si>
  <si>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</si>
  <si>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</si>
  <si>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</si>
  <si>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</si>
  <si>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</si>
  <si>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</si>
  <si>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</si>
  <si>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</si>
  <si>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</si>
  <si>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</si>
  <si>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</si>
  <si>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</si>
  <si>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</si>
  <si>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</si>
  <si>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</si>
  <si>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</si>
  <si>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</si>
  <si>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</si>
  <si>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</si>
  <si>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</si>
  <si>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</si>
  <si>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</si>
  <si>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</si>
  <si>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</si>
  <si>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</si>
  <si>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</si>
  <si>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</si>
  <si>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</si>
  <si>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</si>
  <si>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</si>
  <si>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</si>
  <si>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</si>
  <si>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</si>
  <si>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</si>
  <si>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</si>
  <si>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</si>
  <si>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</si>
  <si>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</si>
  <si>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</si>
  <si>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</si>
  <si>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</si>
  <si>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</si>
  <si>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</si>
  <si>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</si>
  <si>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</si>
  <si>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</si>
  <si>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</si>
  <si>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</si>
  <si>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</si>
  <si>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</si>
  <si>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</si>
  <si>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</si>
  <si>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</si>
  <si>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</si>
  <si>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</si>
  <si>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</si>
  <si>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</si>
  <si>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</si>
  <si>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</si>
  <si>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</si>
  <si>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</si>
  <si>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</si>
  <si>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</si>
  <si>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</si>
  <si>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</si>
  <si>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</si>
  <si>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</si>
  <si>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</si>
  <si>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قروض                                                            Loans</t>
  </si>
  <si>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</si>
  <si>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</si>
  <si>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</si>
  <si>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</si>
  <si>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</si>
  <si>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</si>
  <si>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</si>
  <si>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</si>
  <si>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</si>
  <si>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</si>
  <si>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</si>
  <si>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</si>
  <si>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</si>
  <si>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</si>
  <si>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</si>
  <si>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</si>
  <si>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</si>
  <si>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</si>
  <si>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</si>
  <si>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</si>
  <si>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</si>
  <si>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</si>
  <si>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</si>
  <si>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</si>
  <si>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</si>
  <si>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</si>
  <si>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</si>
  <si>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</si>
  <si>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</si>
  <si>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</si>
  <si>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</si>
  <si>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</si>
  <si>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</si>
  <si>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</si>
  <si>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</si>
  <si>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</si>
  <si>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</si>
  <si>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</si>
  <si>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</si>
  <si>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</si>
  <si>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</si>
  <si>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</si>
  <si>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</si>
  <si>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</si>
  <si>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</si>
  <si>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التسهيلات الائتمانية حسب النشاط الاقتصادي**</t>
  </si>
  <si>
    <t>By Economic Activity**</t>
  </si>
  <si>
    <t>** لا تتضمن التسهيلات الائتمانية الممنوحة للحكومة المركزية.</t>
  </si>
  <si>
    <t>**Credit to the Central Government are not included.</t>
  </si>
  <si>
    <t>By Type of Credit**</t>
  </si>
  <si>
    <t>التسهيلات الائتمانية حسب نوع التسهيل الائتماني**</t>
  </si>
  <si>
    <t>التسهيلات الائتمانية حسب النشاط الاقتصادي **</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</si>
  <si>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</si>
  <si>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</si>
  <si>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</si>
  <si>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</si>
  <si>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</si>
  <si>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</si>
  <si>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</si>
  <si>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</si>
  <si>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</si>
  <si>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</si>
  <si>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</si>
  <si>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</si>
  <si>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</si>
  <si>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</si>
  <si>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</si>
  <si>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</si>
  <si>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</si>
  <si>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</si>
  <si>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</si>
  <si>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</si>
  <si>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</si>
  <si>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</si>
  <si>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</si>
  <si>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</si>
  <si>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</si>
  <si>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</si>
  <si>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</si>
  <si>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</si>
  <si>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</si>
  <si>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</si>
  <si>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</si>
  <si>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</si>
  <si>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</si>
  <si>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</si>
  <si>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</si>
  <si>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</si>
  <si>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</si>
  <si>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</si>
  <si>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</si>
  <si>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</si>
  <si>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</si>
  <si>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</si>
  <si>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</si>
  <si>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</si>
  <si>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*بيانات غرفة التقاص في فرع دمشق فقط.</t>
  </si>
  <si>
    <t>*Clearance Room Statistics just in Damascus's Branch.</t>
  </si>
  <si>
    <t>2011</t>
  </si>
  <si>
    <t>2012</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</si>
  <si>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</si>
  <si>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</si>
  <si>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</si>
  <si>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</si>
  <si>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</si>
  <si>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</si>
  <si>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</si>
  <si>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</si>
  <si>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</si>
  <si>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</si>
  <si>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</si>
  <si>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</si>
  <si>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more than one year</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</si>
  <si>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</si>
  <si>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</si>
  <si>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</si>
  <si>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</si>
  <si>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</si>
  <si>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</si>
  <si>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</si>
  <si>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</si>
  <si>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</si>
  <si>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</si>
  <si>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</si>
  <si>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</si>
  <si>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</si>
  <si>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</si>
  <si>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</si>
  <si>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</si>
  <si>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</si>
  <si>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</si>
  <si>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</si>
  <si>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</si>
  <si>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</si>
  <si>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</si>
  <si>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</si>
  <si>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</si>
  <si>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</si>
  <si>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</si>
  <si>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</si>
  <si>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</si>
  <si>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</si>
  <si>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</si>
  <si>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</si>
  <si>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</si>
  <si>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</si>
  <si>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</si>
  <si>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</si>
  <si>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</si>
  <si>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</si>
  <si>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</si>
  <si>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</si>
  <si>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</si>
  <si>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</si>
  <si>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</si>
  <si>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</si>
  <si>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</si>
  <si>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</si>
  <si>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</si>
  <si>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</si>
  <si>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</si>
  <si>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</si>
  <si>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</si>
  <si>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</si>
  <si>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</si>
  <si>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</si>
  <si>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</si>
  <si>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</si>
  <si>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</si>
  <si>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</si>
  <si>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</si>
  <si>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</si>
  <si>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</si>
  <si>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</si>
  <si>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</si>
  <si>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</si>
  <si>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</si>
  <si>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</si>
  <si>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</si>
  <si>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</si>
  <si>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</si>
  <si>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</si>
  <si>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</si>
  <si>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</si>
  <si>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</si>
  <si>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</si>
  <si>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</si>
  <si>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</si>
  <si>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</si>
  <si>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</si>
  <si>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</si>
  <si>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</si>
  <si>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</si>
  <si>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</si>
  <si>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</si>
  <si>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</si>
  <si>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</si>
  <si>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</si>
  <si>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</si>
  <si>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</si>
  <si>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</si>
  <si>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</si>
  <si>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</si>
  <si>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</si>
  <si>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</si>
  <si>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</si>
  <si>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</si>
  <si>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</si>
  <si>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</si>
  <si>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</si>
  <si>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</si>
  <si>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</si>
  <si>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</si>
  <si>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</si>
  <si>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</si>
  <si>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</si>
  <si>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</si>
  <si>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</si>
  <si>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</si>
  <si>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</si>
  <si>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</si>
  <si>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</si>
  <si>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</si>
  <si>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</si>
  <si>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</si>
  <si>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</si>
  <si>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</si>
  <si>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</si>
  <si>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</si>
  <si>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</si>
  <si>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</si>
  <si>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</si>
  <si>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</si>
  <si>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</si>
  <si>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</si>
  <si>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</si>
  <si>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</si>
  <si>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</si>
  <si>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</si>
  <si>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</si>
  <si>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</si>
  <si>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</si>
  <si>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</si>
  <si>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</si>
  <si>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</si>
  <si>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</si>
  <si>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</si>
  <si>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</si>
  <si>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</si>
  <si>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</si>
  <si>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</si>
  <si>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</si>
  <si>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</si>
  <si>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</si>
  <si>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</si>
  <si>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</si>
  <si>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</si>
  <si>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</si>
  <si>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</si>
  <si>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</si>
  <si>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</si>
  <si>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</si>
  <si>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</si>
  <si>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</si>
  <si>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</si>
  <si>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</si>
  <si>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</si>
  <si>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</si>
  <si>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</si>
  <si>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</si>
  <si>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</si>
  <si>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</si>
  <si>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</si>
  <si>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</si>
  <si>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</si>
  <si>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</si>
  <si>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</si>
  <si>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</si>
  <si>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</si>
  <si>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</si>
  <si>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</si>
  <si>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</si>
  <si>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</si>
  <si>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</si>
  <si>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</si>
  <si>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</si>
  <si>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</si>
  <si>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</si>
  <si>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</si>
  <si>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</si>
  <si>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</si>
  <si>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</si>
  <si>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</si>
  <si>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</si>
  <si>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</si>
  <si>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Table No. (7): Distribution of the Private Banks and Microfinance Institutions*</t>
  </si>
  <si>
    <t>Credit by Banks**</t>
  </si>
  <si>
    <t>التسهيلات الائتمانية**</t>
  </si>
  <si>
    <t>*تم إضافة بيانات مؤسسات التمويل الصغير ابتداءاً من عام 2012.</t>
  </si>
  <si>
    <t>*Starting from 2012  Microfinance Institutions Data  were included.</t>
  </si>
  <si>
    <t>Table No. (9): Distribution of the Private Banks and Microfinance Institutions Credit according to Sectors and Currency and Terms*</t>
  </si>
  <si>
    <t>الجدول رقم (9): توزيع التسهيلات الائتمانية الممنوحة من المصارف الخاصة ومؤسسات التمويل الصغير حسب الجهة المقترضة ونوع العملة والآجال*</t>
  </si>
  <si>
    <t>المصدر: سوق دمشق للأوراق المالية.</t>
  </si>
  <si>
    <t>2013</t>
  </si>
  <si>
    <t>*تم الاعتماد على بيانات السنة السابقة.</t>
  </si>
  <si>
    <t>*They have adopted the last year data.</t>
  </si>
  <si>
    <t>بنك الشام</t>
  </si>
  <si>
    <t>بنك البركة -سورية</t>
  </si>
  <si>
    <t>2014</t>
  </si>
  <si>
    <t>2015P</t>
  </si>
  <si>
    <t xml:space="preserve">10 months- 1 year </t>
  </si>
  <si>
    <t>20-10</t>
  </si>
  <si>
    <t>المصدر: مصرف سورية المركزي، قرار مجلس النقد والتسليف رقم 1266/م ن/ب1 تاريخ 2015/5/31.</t>
  </si>
  <si>
    <t>Source: The Central Bank of Syria,  According to the resolution No. /1266 /issued by CMC, 31/5/2015.</t>
  </si>
  <si>
    <t>2015</t>
  </si>
  <si>
    <t>...</t>
  </si>
  <si>
    <t>2016P</t>
  </si>
  <si>
    <t>* تم تقدير عدد السكان من عام 2014 ولغاية 2016 وفق سيناريوهات محددة من قبل الفريق المشكّل لتقدير عدد السكان.</t>
  </si>
  <si>
    <t xml:space="preserve">*The population from 2014 till 2016 had been estimated by specific scenarios from the team formed to estimate the population.  </t>
  </si>
  <si>
    <t>* الشركات المدرجة في السوق النظامية والموازية وتمثل الوضع القائم لغاية 2016/12/31.</t>
  </si>
  <si>
    <t>*Companies listed in Regular and Parallel Market as in 31/12/2016.</t>
  </si>
  <si>
    <t>2016</t>
  </si>
  <si>
    <t>*Share Turnover is calculated by dividing the traded share`s value by its Market value.</t>
  </si>
  <si>
    <t xml:space="preserve">* سعر الصرف المستخدم في التحويل يعادل 48.34، 64.66، 104.64، 167.73، 269.21 و461.56 للأعوام  2011، 2012، 2013، 2014، 2015 و2016 على التوالي. </t>
  </si>
  <si>
    <t xml:space="preserve">*Exchange rates used in conversion is: 48.34, 64.66, 104.64, 167.73, 269.21 and 461.56 for years 2011, 2012, 2013, 2014, 2015 and 2016 on Sequence. </t>
  </si>
  <si>
    <t xml:space="preserve">  Year: 2016</t>
  </si>
  <si>
    <t>السنة: 2016</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</si>
  <si>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</si>
  <si>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</si>
  <si>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</si>
  <si>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</si>
  <si>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</si>
  <si>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</si>
  <si>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</si>
  <si>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</si>
  <si>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</si>
  <si>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</si>
  <si>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</si>
  <si>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t>
  </si>
  <si>
    <t xml:space="preserve"> Retail Price Indices</t>
  </si>
  <si>
    <t>الجدول رقم (43): الأرقام القياسية لأسعار التجزئة</t>
  </si>
  <si>
    <t>Table No. (43):  Retail Price Indices</t>
  </si>
  <si>
    <t>تسعة أشهر</t>
  </si>
  <si>
    <t xml:space="preserve"> Time Deposits</t>
  </si>
  <si>
    <t>ودائع لأجل</t>
  </si>
  <si>
    <t>9-Month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</si>
</sst>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1">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theme="1"/>
      </left>
      <right style="thin">
        <color theme="1"/>
      </right>
      <top style="thin">
        <color indexed="55"/>
      </top>
      <bottom style="thin">
        <color indexed="55"/>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1991">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9" xfId="4" applyFont="1" applyFill="1" applyBorder="1" applyAlignment="1">
      <alignment horizontal="center" vertical="center"/>
    </xf>
    <xf numFmtId="0" fontId="14" fillId="2" borderId="60" xfId="4" applyFont="1" applyFill="1" applyBorder="1"/>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alignment horizontal="center" vertical="center"/>
    </xf>
    <xf numFmtId="0" fontId="14" fillId="2" borderId="63" xfId="4" applyFont="1" applyFill="1" applyBorder="1" applyAlignment="1"/>
    <xf numFmtId="0" fontId="14" fillId="2" borderId="63" xfId="4" applyFont="1" applyFill="1" applyBorder="1" applyAlignment="1">
      <alignment horizontal="center" vertical="center"/>
    </xf>
    <xf numFmtId="0" fontId="14" fillId="2" borderId="64" xfId="4" applyFont="1" applyFill="1" applyBorder="1" applyAlignment="1">
      <alignment horizontal="center" vertical="center"/>
    </xf>
    <xf numFmtId="0" fontId="17" fillId="0" borderId="0" xfId="4" applyFont="1" applyFill="1"/>
    <xf numFmtId="0" fontId="17" fillId="0" borderId="62" xfId="4" applyFont="1" applyFill="1" applyBorder="1" applyAlignment="1">
      <alignment horizontal="center" vertical="center"/>
    </xf>
    <xf numFmtId="0" fontId="17" fillId="0" borderId="63" xfId="4" applyFont="1" applyFill="1" applyBorder="1" applyAlignment="1">
      <alignment horizontal="right" readingOrder="2"/>
    </xf>
    <xf numFmtId="0" fontId="17" fillId="0" borderId="63" xfId="4" applyFont="1" applyFill="1" applyBorder="1" applyAlignment="1">
      <alignment horizontal="center" vertical="center"/>
    </xf>
    <xf numFmtId="0" fontId="17" fillId="0" borderId="63" xfId="4" applyFont="1" applyFill="1" applyBorder="1" applyAlignment="1"/>
    <xf numFmtId="0" fontId="16" fillId="0" borderId="64" xfId="4" applyFont="1" applyFill="1" applyBorder="1" applyAlignment="1">
      <alignment horizontal="center" vertical="center"/>
    </xf>
    <xf numFmtId="0" fontId="14" fillId="0" borderId="68" xfId="0" applyFont="1" applyFill="1" applyBorder="1" applyAlignment="1">
      <alignment horizontal="center" vertical="center"/>
    </xf>
    <xf numFmtId="0" fontId="15" fillId="0" borderId="69" xfId="0" applyFont="1" applyFill="1" applyBorder="1" applyAlignment="1">
      <alignment horizontal="right"/>
    </xf>
    <xf numFmtId="0" fontId="14" fillId="0" borderId="69" xfId="0" applyFont="1" applyFill="1" applyBorder="1" applyAlignment="1">
      <alignment horizontal="center" vertical="center"/>
    </xf>
    <xf numFmtId="0" fontId="14" fillId="0" borderId="69" xfId="0" applyFont="1" applyFill="1" applyBorder="1" applyAlignment="1">
      <alignment horizontal="right"/>
    </xf>
    <xf numFmtId="0" fontId="14" fillId="0" borderId="70"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7"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8"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5"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2" xfId="0" applyFont="1" applyFill="1" applyBorder="1"/>
    <xf numFmtId="0" fontId="20" fillId="0" borderId="36"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7"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2" xfId="0" quotePrefix="1" applyNumberFormat="1" applyFont="1" applyFill="1" applyBorder="1" applyAlignment="1">
      <alignment horizontal="right" indent="1"/>
    </xf>
    <xf numFmtId="1" fontId="17" fillId="0" borderId="36"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17" fillId="0" borderId="22" xfId="12" applyFont="1" applyFill="1" applyBorder="1" applyAlignment="1">
      <alignment horizontal="right" indent="2"/>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5" xfId="4" applyFont="1" applyFill="1" applyBorder="1" applyAlignment="1">
      <alignment horizontal="center" vertical="center"/>
    </xf>
    <xf numFmtId="0" fontId="11" fillId="0" borderId="66" xfId="4" applyFont="1" applyFill="1" applyBorder="1" applyAlignment="1">
      <alignment readingOrder="2"/>
    </xf>
    <xf numFmtId="49" fontId="11" fillId="0" borderId="66" xfId="4" applyNumberFormat="1" applyFont="1" applyFill="1" applyBorder="1" applyAlignment="1">
      <alignment horizontal="center" vertical="center" readingOrder="1"/>
    </xf>
    <xf numFmtId="0" fontId="11" fillId="0" borderId="66" xfId="12" applyFont="1" applyFill="1" applyBorder="1" applyAlignment="1">
      <alignment horizontal="left" readingOrder="1"/>
    </xf>
    <xf numFmtId="0" fontId="11" fillId="0" borderId="67" xfId="4" applyFont="1" applyFill="1" applyBorder="1" applyAlignment="1">
      <alignment horizontal="center" vertical="center"/>
    </xf>
    <xf numFmtId="0" fontId="11" fillId="0" borderId="0" xfId="4" applyFont="1" applyFill="1"/>
    <xf numFmtId="0" fontId="12" fillId="0" borderId="65" xfId="4" applyFont="1" applyFill="1" applyBorder="1" applyAlignment="1">
      <alignment horizontal="center" vertical="center"/>
    </xf>
    <xf numFmtId="49" fontId="12" fillId="0" borderId="66" xfId="22" applyNumberFormat="1" applyFont="1" applyFill="1" applyBorder="1" applyAlignment="1" applyProtection="1">
      <alignment horizontal="center" vertical="center" readingOrder="1"/>
    </xf>
    <xf numFmtId="0" fontId="12" fillId="0" borderId="66" xfId="12" applyFont="1" applyFill="1" applyBorder="1" applyAlignment="1">
      <alignment horizontal="left" readingOrder="1"/>
    </xf>
    <xf numFmtId="0" fontId="12" fillId="0" borderId="67" xfId="4" applyFont="1" applyFill="1" applyBorder="1" applyAlignment="1">
      <alignment horizontal="center" vertical="center"/>
    </xf>
    <xf numFmtId="0" fontId="12" fillId="0" borderId="66" xfId="4" applyFont="1" applyFill="1" applyBorder="1" applyAlignment="1">
      <alignment vertical="center" readingOrder="2"/>
    </xf>
    <xf numFmtId="0" fontId="12" fillId="0" borderId="66" xfId="4" applyFont="1" applyFill="1" applyBorder="1" applyAlignment="1">
      <alignment horizontal="left" readingOrder="1"/>
    </xf>
    <xf numFmtId="49" fontId="12" fillId="0" borderId="65" xfId="4" applyNumberFormat="1" applyFont="1" applyFill="1" applyBorder="1" applyAlignment="1">
      <alignment horizontal="center" vertical="center"/>
    </xf>
    <xf numFmtId="49" fontId="12" fillId="0" borderId="67" xfId="4" applyNumberFormat="1" applyFont="1" applyFill="1" applyBorder="1" applyAlignment="1">
      <alignment horizontal="center" vertical="center"/>
    </xf>
    <xf numFmtId="0" fontId="12" fillId="0" borderId="66" xfId="12" applyFont="1" applyFill="1" applyBorder="1" applyAlignment="1">
      <alignment horizontal="left" vertical="top" wrapText="1" readingOrder="1"/>
    </xf>
    <xf numFmtId="0" fontId="12" fillId="0" borderId="66" xfId="4" applyFont="1" applyFill="1" applyBorder="1" applyAlignment="1">
      <alignment readingOrder="2"/>
    </xf>
    <xf numFmtId="0" fontId="12" fillId="0" borderId="66" xfId="4" applyFont="1" applyFill="1" applyBorder="1" applyAlignment="1">
      <alignment horizontal="left" vertical="center"/>
    </xf>
    <xf numFmtId="0" fontId="11" fillId="0" borderId="66" xfId="4" applyFont="1" applyFill="1" applyBorder="1" applyAlignment="1">
      <alignment horizontal="left" vertical="center"/>
    </xf>
    <xf numFmtId="0" fontId="12" fillId="0" borderId="66" xfId="4" applyFont="1" applyFill="1" applyBorder="1" applyAlignment="1">
      <alignment horizontal="left"/>
    </xf>
    <xf numFmtId="0" fontId="12" fillId="0" borderId="66"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5" xfId="12" applyFont="1" applyFill="1" applyBorder="1"/>
    <xf numFmtId="0" fontId="32" fillId="0" borderId="46" xfId="12" applyFont="1" applyFill="1" applyBorder="1"/>
    <xf numFmtId="167" fontId="32" fillId="0" borderId="46"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6"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5"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5" xfId="0" applyNumberFormat="1" applyFont="1" applyFill="1" applyBorder="1" applyAlignment="1">
      <alignment horizontal="right"/>
    </xf>
    <xf numFmtId="1" fontId="33" fillId="0" borderId="48" xfId="0" applyNumberFormat="1" applyFont="1" applyFill="1" applyBorder="1" applyAlignment="1">
      <alignment horizontal="right"/>
    </xf>
    <xf numFmtId="1" fontId="33" fillId="0" borderId="55" xfId="0" applyNumberFormat="1" applyFont="1" applyFill="1" applyBorder="1" applyAlignment="1">
      <alignment horizontal="right"/>
    </xf>
    <xf numFmtId="1" fontId="33" fillId="0" borderId="58" xfId="0" applyNumberFormat="1" applyFont="1" applyFill="1" applyBorder="1" applyAlignment="1">
      <alignment horizontal="right"/>
    </xf>
    <xf numFmtId="0" fontId="32" fillId="0" borderId="9" xfId="0" applyFont="1" applyFill="1" applyBorder="1"/>
    <xf numFmtId="0" fontId="32" fillId="0" borderId="74" xfId="0" applyFont="1" applyFill="1" applyBorder="1"/>
    <xf numFmtId="1" fontId="32" fillId="0" borderId="45"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5" xfId="1" applyNumberFormat="1" applyFont="1" applyFill="1" applyBorder="1" applyAlignment="1">
      <alignment horizontal="right" vertical="center"/>
    </xf>
    <xf numFmtId="177" fontId="32" fillId="0" borderId="46"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5" xfId="1" applyNumberFormat="1" applyFont="1" applyFill="1" applyBorder="1" applyAlignment="1">
      <alignment horizontal="right" vertical="center"/>
    </xf>
    <xf numFmtId="0" fontId="17" fillId="2" borderId="55"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92"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4" xfId="0" applyFont="1" applyFill="1" applyBorder="1" applyAlignment="1">
      <alignment horizontal="center" vertical="center"/>
    </xf>
    <xf numFmtId="0" fontId="33" fillId="0" borderId="24" xfId="0" applyFont="1" applyFill="1" applyBorder="1" applyAlignment="1">
      <alignment horizontal="center"/>
    </xf>
    <xf numFmtId="0" fontId="33" fillId="0" borderId="43" xfId="0" applyFont="1" applyFill="1" applyBorder="1" applyAlignment="1">
      <alignment horizontal="center"/>
    </xf>
    <xf numFmtId="0" fontId="33" fillId="0" borderId="82" xfId="0" applyFont="1" applyFill="1" applyBorder="1" applyAlignment="1">
      <alignment horizontal="center"/>
    </xf>
    <xf numFmtId="0" fontId="28" fillId="0" borderId="82"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6" xfId="0" applyNumberFormat="1" applyFont="1" applyFill="1" applyBorder="1" applyAlignment="1"/>
    <xf numFmtId="0" fontId="33" fillId="0" borderId="8" xfId="0" applyFont="1" applyFill="1" applyBorder="1" applyAlignment="1">
      <alignment horizontal="center"/>
    </xf>
    <xf numFmtId="0" fontId="33" fillId="0" borderId="45" xfId="0" applyFont="1" applyFill="1" applyBorder="1" applyAlignment="1">
      <alignment horizontal="center"/>
    </xf>
    <xf numFmtId="0" fontId="33" fillId="0" borderId="46" xfId="0" applyFont="1" applyFill="1" applyBorder="1" applyAlignment="1">
      <alignment horizontal="center"/>
    </xf>
    <xf numFmtId="0" fontId="33" fillId="0" borderId="15" xfId="0" applyFont="1" applyFill="1" applyBorder="1" applyAlignment="1">
      <alignment horizontal="center"/>
    </xf>
    <xf numFmtId="0" fontId="32" fillId="0" borderId="36" xfId="0" applyFont="1" applyFill="1" applyBorder="1" applyAlignment="1">
      <alignment horizontal="right" indent="1"/>
    </xf>
    <xf numFmtId="0" fontId="32" fillId="0" borderId="37" xfId="0" applyFont="1" applyFill="1" applyBorder="1" applyAlignment="1">
      <alignment horizontal="right" indent="1"/>
    </xf>
    <xf numFmtId="0" fontId="48" fillId="0" borderId="37" xfId="0" applyFont="1" applyFill="1" applyBorder="1" applyAlignment="1">
      <alignment horizontal="right" indent="1"/>
    </xf>
    <xf numFmtId="0" fontId="32" fillId="0" borderId="24" xfId="0" applyFont="1" applyFill="1" applyBorder="1"/>
    <xf numFmtId="0" fontId="32" fillId="0" borderId="43" xfId="0" applyFont="1" applyFill="1" applyBorder="1"/>
    <xf numFmtId="0" fontId="32" fillId="0" borderId="82" xfId="0" applyFont="1" applyFill="1" applyBorder="1"/>
    <xf numFmtId="0" fontId="48" fillId="0" borderId="82"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5" xfId="1" applyNumberFormat="1" applyFont="1" applyFill="1" applyBorder="1" applyAlignment="1">
      <alignment horizontal="right" indent="1"/>
    </xf>
    <xf numFmtId="177" fontId="33" fillId="0" borderId="46" xfId="1" applyNumberFormat="1" applyFont="1" applyFill="1" applyBorder="1" applyAlignment="1">
      <alignment horizontal="right" indent="1"/>
    </xf>
    <xf numFmtId="3" fontId="33" fillId="0" borderId="46"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5" xfId="0" applyNumberFormat="1" applyFont="1" applyFill="1" applyBorder="1" applyAlignment="1">
      <alignment horizontal="right" indent="1"/>
    </xf>
    <xf numFmtId="1" fontId="32" fillId="0" borderId="48" xfId="0" applyNumberFormat="1" applyFont="1" applyFill="1" applyBorder="1" applyAlignment="1">
      <alignment horizontal="right" indent="1"/>
    </xf>
    <xf numFmtId="1" fontId="32" fillId="0" borderId="56"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5" xfId="6" applyNumberFormat="1" applyFont="1" applyFill="1" applyBorder="1" applyAlignment="1">
      <alignment horizontal="right"/>
    </xf>
    <xf numFmtId="1" fontId="33" fillId="0" borderId="45" xfId="6" applyNumberFormat="1" applyFont="1" applyFill="1" applyBorder="1" applyAlignment="1">
      <alignment horizontal="right" vertical="center"/>
    </xf>
    <xf numFmtId="1" fontId="33" fillId="0" borderId="55" xfId="6" applyNumberFormat="1" applyFont="1" applyFill="1" applyBorder="1" applyAlignment="1">
      <alignment horizontal="right"/>
    </xf>
    <xf numFmtId="1" fontId="33" fillId="0" borderId="48"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5"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6" xfId="0" applyFont="1" applyFill="1" applyBorder="1"/>
    <xf numFmtId="0" fontId="33" fillId="0" borderId="0" xfId="0" applyFont="1" applyFill="1" applyBorder="1" applyAlignment="1">
      <alignment horizontal="right" indent="1"/>
    </xf>
    <xf numFmtId="1" fontId="33" fillId="0" borderId="46"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5" xfId="5" applyFont="1" applyFill="1" applyBorder="1" applyAlignment="1">
      <alignment horizontal="center"/>
    </xf>
    <xf numFmtId="0" fontId="33" fillId="0" borderId="55" xfId="5" applyFont="1" applyFill="1" applyBorder="1" applyAlignment="1">
      <alignment horizontal="center"/>
    </xf>
    <xf numFmtId="0" fontId="33" fillId="0" borderId="48" xfId="5" applyFont="1" applyFill="1" applyBorder="1" applyAlignment="1">
      <alignment horizontal="center"/>
    </xf>
    <xf numFmtId="0" fontId="33" fillId="0" borderId="58"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5" xfId="0" applyNumberFormat="1" applyFont="1" applyFill="1" applyBorder="1" applyAlignment="1">
      <alignment horizontal="center"/>
    </xf>
    <xf numFmtId="1" fontId="33" fillId="0" borderId="48" xfId="0" applyNumberFormat="1" applyFont="1" applyFill="1" applyBorder="1" applyAlignment="1">
      <alignment horizontal="center"/>
    </xf>
    <xf numFmtId="1" fontId="33" fillId="0" borderId="55" xfId="0" applyNumberFormat="1" applyFont="1" applyFill="1" applyBorder="1" applyAlignment="1">
      <alignment horizontal="center"/>
    </xf>
    <xf numFmtId="1" fontId="33" fillId="0" borderId="56"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5"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5"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7"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5" xfId="8" applyFont="1" applyFill="1" applyBorder="1" applyAlignment="1">
      <alignment horizontal="right" indent="1"/>
    </xf>
    <xf numFmtId="0" fontId="32" fillId="0" borderId="45" xfId="8" applyFont="1" applyFill="1" applyBorder="1"/>
    <xf numFmtId="0" fontId="32" fillId="0" borderId="48" xfId="8" applyFont="1" applyFill="1" applyBorder="1"/>
    <xf numFmtId="0" fontId="32" fillId="0" borderId="55" xfId="8" applyFont="1" applyFill="1" applyBorder="1"/>
    <xf numFmtId="0" fontId="32" fillId="0" borderId="56"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6"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5" xfId="6" applyNumberFormat="1" applyFont="1" applyFill="1" applyBorder="1" applyAlignment="1">
      <alignment horizontal="right"/>
    </xf>
    <xf numFmtId="1" fontId="33" fillId="0" borderId="34"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6" xfId="21" applyFont="1" applyFill="1" applyBorder="1" applyAlignment="1">
      <alignment horizontal="right" indent="1"/>
    </xf>
    <xf numFmtId="0" fontId="32" fillId="0" borderId="78" xfId="21" applyFont="1" applyFill="1" applyBorder="1" applyAlignment="1">
      <alignment horizontal="right" indent="1"/>
    </xf>
    <xf numFmtId="0" fontId="32" fillId="0" borderId="49" xfId="21" applyFont="1" applyFill="1" applyBorder="1" applyAlignment="1">
      <alignment horizontal="right" indent="1"/>
    </xf>
    <xf numFmtId="0" fontId="32" fillId="0" borderId="57" xfId="21" applyFont="1" applyFill="1" applyBorder="1" applyAlignment="1">
      <alignment horizontal="right" indent="1"/>
    </xf>
    <xf numFmtId="0" fontId="32" fillId="0" borderId="42" xfId="21" applyFont="1" applyFill="1" applyBorder="1" applyAlignment="1">
      <alignment horizontal="right" indent="1"/>
    </xf>
    <xf numFmtId="0" fontId="32" fillId="0" borderId="74"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5"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3" xfId="13" applyFont="1" applyFill="1" applyBorder="1" applyAlignment="1">
      <alignment horizontal="center"/>
    </xf>
    <xf numFmtId="0" fontId="33" fillId="0" borderId="17" xfId="13" applyFont="1" applyFill="1" applyBorder="1" applyAlignment="1">
      <alignment horizontal="center"/>
    </xf>
    <xf numFmtId="0" fontId="11" fillId="2" borderId="45" xfId="13" applyFont="1" applyFill="1" applyBorder="1" applyAlignment="1">
      <alignment horizontal="center" vertical="center"/>
    </xf>
    <xf numFmtId="2" fontId="11" fillId="2" borderId="45"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xf numFmtId="0" fontId="50" fillId="2" borderId="22" xfId="0" applyFont="1" applyFill="1" applyBorder="1" applyAlignment="1">
      <alignment horizontal="center"/>
    </xf>
    <xf numFmtId="0" fontId="50" fillId="2" borderId="23" xfId="0" applyFont="1" applyFill="1" applyBorder="1" applyAlignment="1">
      <alignment horizontal="center"/>
    </xf>
    <xf numFmtId="0" fontId="50" fillId="2" borderId="45" xfId="0" applyFont="1" applyFill="1" applyBorder="1" applyAlignment="1">
      <alignment horizontal="center"/>
    </xf>
    <xf numFmtId="0" fontId="50" fillId="2" borderId="3" xfId="0" applyFont="1" applyFill="1" applyBorder="1" applyAlignment="1">
      <alignment horizontal="center"/>
    </xf>
    <xf numFmtId="0" fontId="47" fillId="0" borderId="9" xfId="11" applyFont="1" applyFill="1" applyBorder="1" applyAlignment="1">
      <alignment horizontal="right" indent="1"/>
    </xf>
    <xf numFmtId="2" fontId="33" fillId="0" borderId="36" xfId="11" applyNumberFormat="1" applyFont="1" applyFill="1" applyBorder="1" applyAlignment="1">
      <alignment horizontal="right" indent="3"/>
    </xf>
    <xf numFmtId="0" fontId="47" fillId="0" borderId="20"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50" xfId="4" applyFont="1" applyFill="1" applyBorder="1" applyAlignment="1">
      <alignment horizontal="right"/>
    </xf>
    <xf numFmtId="0" fontId="33" fillId="0" borderId="78" xfId="4" applyFont="1" applyFill="1" applyBorder="1" applyAlignment="1">
      <alignment horizontal="right"/>
    </xf>
    <xf numFmtId="0" fontId="33" fillId="0" borderId="49" xfId="4" applyFont="1" applyFill="1" applyBorder="1" applyAlignment="1">
      <alignment horizontal="right"/>
    </xf>
    <xf numFmtId="0" fontId="33" fillId="0" borderId="57" xfId="4" applyFont="1" applyFill="1" applyBorder="1" applyAlignment="1">
      <alignment horizontal="right"/>
    </xf>
    <xf numFmtId="0" fontId="33" fillId="0" borderId="74"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0" fontId="17" fillId="2" borderId="55" xfId="4" applyFont="1" applyFill="1" applyBorder="1" applyAlignment="1">
      <alignment horizontal="center" vertical="center"/>
    </xf>
    <xf numFmtId="0" fontId="17" fillId="2" borderId="48" xfId="4" applyFont="1" applyFill="1" applyBorder="1" applyAlignment="1">
      <alignment horizontal="center" vertical="center"/>
    </xf>
    <xf numFmtId="0" fontId="17" fillId="2" borderId="47" xfId="4" applyFont="1" applyFill="1" applyBorder="1" applyAlignment="1">
      <alignment horizontal="center" vertical="center"/>
    </xf>
    <xf numFmtId="0" fontId="17" fillId="2" borderId="54" xfId="4" applyFont="1" applyFill="1" applyBorder="1" applyAlignment="1">
      <alignment horizontal="center" vertical="center"/>
    </xf>
    <xf numFmtId="0" fontId="17" fillId="2" borderId="92" xfId="4" applyFont="1" applyFill="1" applyBorder="1" applyAlignment="1">
      <alignment horizontal="center" vertical="center"/>
    </xf>
    <xf numFmtId="49" fontId="32" fillId="0" borderId="15" xfId="1" applyNumberFormat="1" applyFont="1" applyFill="1" applyBorder="1" applyAlignment="1">
      <alignment horizontal="left" vertical="center" indent="1"/>
    </xf>
    <xf numFmtId="0" fontId="32" fillId="0" borderId="45" xfId="0" applyFont="1" applyFill="1" applyBorder="1" applyAlignment="1">
      <alignment horizontal="right" indent="2"/>
    </xf>
    <xf numFmtId="0" fontId="32" fillId="0" borderId="46" xfId="0" applyFont="1" applyFill="1" applyBorder="1" applyAlignment="1">
      <alignment horizontal="right" indent="2"/>
    </xf>
    <xf numFmtId="0" fontId="39" fillId="0" borderId="0" xfId="0" applyFont="1" applyFill="1" applyBorder="1" applyAlignment="1">
      <alignment horizontal="right" readingOrder="2"/>
    </xf>
    <xf numFmtId="0" fontId="33" fillId="0" borderId="45" xfId="0" applyFont="1" applyFill="1" applyBorder="1" applyAlignment="1">
      <alignment horizontal="right" indent="1"/>
    </xf>
    <xf numFmtId="0" fontId="33" fillId="0" borderId="32" xfId="0" applyFont="1" applyFill="1" applyBorder="1" applyAlignment="1">
      <alignment horizontal="center" vertical="center"/>
    </xf>
    <xf numFmtId="0" fontId="33" fillId="0" borderId="20" xfId="0" applyFont="1" applyFill="1" applyBorder="1" applyAlignment="1">
      <alignment horizontal="left" indent="1"/>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7" xfId="0" applyNumberFormat="1" applyFont="1" applyFill="1" applyBorder="1" applyAlignment="1"/>
    <xf numFmtId="0" fontId="33" fillId="0" borderId="25" xfId="0" applyFont="1" applyFill="1" applyBorder="1"/>
    <xf numFmtId="1" fontId="33" fillId="0" borderId="45"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5"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6"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5" xfId="1" quotePrefix="1" applyNumberFormat="1" applyFont="1" applyFill="1" applyBorder="1" applyAlignment="1">
      <alignment horizontal="right" vertical="center"/>
    </xf>
    <xf numFmtId="177" fontId="32" fillId="0" borderId="46"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46"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5" xfId="1" quotePrefix="1" applyNumberFormat="1" applyFont="1" applyFill="1" applyBorder="1" applyAlignment="1">
      <alignment vertical="center"/>
    </xf>
    <xf numFmtId="177" fontId="33" fillId="0" borderId="46"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9"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6" xfId="1" applyNumberFormat="1" applyFont="1" applyFill="1" applyBorder="1" applyAlignment="1">
      <alignment horizontal="right" vertical="center"/>
    </xf>
    <xf numFmtId="0" fontId="32" fillId="0" borderId="45" xfId="0" applyFont="1" applyFill="1" applyBorder="1" applyAlignment="1">
      <alignment vertical="center"/>
    </xf>
    <xf numFmtId="0" fontId="32" fillId="0" borderId="46" xfId="0" applyFont="1" applyFill="1" applyBorder="1" applyAlignment="1">
      <alignment vertical="center"/>
    </xf>
    <xf numFmtId="0" fontId="33" fillId="0" borderId="21" xfId="0" applyFont="1" applyFill="1" applyBorder="1" applyAlignment="1">
      <alignment horizontal="right" vertical="center" indent="1"/>
    </xf>
    <xf numFmtId="0" fontId="33" fillId="0" borderId="29"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6" xfId="0" applyNumberFormat="1" applyFont="1" applyFill="1" applyBorder="1" applyAlignment="1">
      <alignment vertical="center"/>
    </xf>
    <xf numFmtId="168" fontId="32" fillId="0" borderId="46" xfId="0" applyNumberFormat="1" applyFont="1" applyFill="1" applyBorder="1" applyAlignment="1">
      <alignment vertical="center"/>
    </xf>
    <xf numFmtId="177" fontId="32" fillId="0" borderId="45" xfId="1" applyNumberFormat="1" applyFont="1" applyFill="1" applyBorder="1" applyAlignment="1">
      <alignment vertical="center"/>
    </xf>
    <xf numFmtId="177" fontId="32" fillId="0" borderId="46"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5" xfId="1" applyNumberFormat="1" applyFont="1" applyFill="1" applyBorder="1" applyAlignment="1">
      <alignment horizontal="center" vertical="top"/>
    </xf>
    <xf numFmtId="3" fontId="33" fillId="0" borderId="46"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5" xfId="1" applyNumberFormat="1" applyFont="1" applyFill="1" applyBorder="1" applyAlignment="1">
      <alignment horizontal="right" vertical="center" readingOrder="1"/>
    </xf>
    <xf numFmtId="3" fontId="32" fillId="0" borderId="46"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5" xfId="1" applyNumberFormat="1" applyFont="1" applyFill="1" applyBorder="1" applyAlignment="1">
      <alignment horizontal="right" vertical="center" readingOrder="1"/>
    </xf>
    <xf numFmtId="3" fontId="33" fillId="0" borderId="46"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5"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5" xfId="0" applyNumberFormat="1" applyFont="1" applyFill="1" applyBorder="1" applyAlignment="1">
      <alignment horizontal="center" vertical="center"/>
    </xf>
    <xf numFmtId="1" fontId="33" fillId="0" borderId="46"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5"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36"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2" xfId="1" applyNumberFormat="1" applyFont="1" applyFill="1" applyBorder="1" applyAlignment="1">
      <alignment horizontal="right" indent="2"/>
    </xf>
    <xf numFmtId="177" fontId="33" fillId="0" borderId="36"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5" xfId="1" applyNumberFormat="1" applyFont="1" applyFill="1" applyBorder="1" applyAlignment="1">
      <alignment horizontal="center"/>
    </xf>
    <xf numFmtId="3" fontId="33" fillId="0" borderId="42" xfId="1" quotePrefix="1" applyNumberFormat="1" applyFont="1" applyFill="1" applyBorder="1" applyAlignment="1">
      <alignment horizontal="right" indent="1"/>
    </xf>
    <xf numFmtId="3" fontId="33" fillId="0" borderId="36"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2" xfId="1" applyNumberFormat="1" applyFont="1" applyFill="1" applyBorder="1" applyAlignment="1">
      <alignment horizontal="right" vertical="center" indent="1"/>
    </xf>
    <xf numFmtId="177" fontId="32" fillId="0" borderId="36"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5" xfId="0" applyFont="1" applyFill="1" applyBorder="1" applyAlignment="1">
      <alignment horizontal="center" vertical="top"/>
    </xf>
    <xf numFmtId="0" fontId="33" fillId="0" borderId="11" xfId="0" applyFont="1" applyFill="1" applyBorder="1"/>
    <xf numFmtId="0" fontId="33" fillId="0" borderId="45"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3"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42" xfId="4" applyFont="1" applyFill="1" applyBorder="1" applyAlignment="1">
      <alignment horizontal="right" indent="1"/>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8" xfId="4" applyFont="1" applyFill="1" applyBorder="1"/>
    <xf numFmtId="0" fontId="33" fillId="0" borderId="56" xfId="4" applyFont="1" applyFill="1" applyBorder="1"/>
    <xf numFmtId="0" fontId="33" fillId="0" borderId="45" xfId="4" applyFont="1" applyFill="1" applyBorder="1"/>
    <xf numFmtId="0" fontId="33" fillId="0" borderId="55"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2" xfId="4" applyFont="1" applyFill="1" applyBorder="1" applyAlignment="1">
      <alignment horizontal="center" vertical="center"/>
    </xf>
    <xf numFmtId="0" fontId="32" fillId="2" borderId="63" xfId="4" applyFont="1" applyFill="1" applyBorder="1" applyAlignment="1">
      <alignment horizontal="center" vertical="center"/>
    </xf>
    <xf numFmtId="0" fontId="32" fillId="2" borderId="63" xfId="4" applyFont="1" applyFill="1" applyBorder="1" applyAlignment="1">
      <alignment horizontal="center"/>
    </xf>
    <xf numFmtId="0" fontId="32" fillId="2" borderId="64" xfId="4" applyFont="1" applyFill="1" applyBorder="1" applyAlignment="1">
      <alignment horizontal="center" vertical="center"/>
    </xf>
    <xf numFmtId="0" fontId="33" fillId="2" borderId="71" xfId="4" applyFont="1" applyFill="1" applyBorder="1" applyAlignment="1">
      <alignment horizontal="center" vertical="center"/>
    </xf>
    <xf numFmtId="0" fontId="33" fillId="2" borderId="72" xfId="4" applyFont="1" applyFill="1" applyBorder="1" applyAlignment="1"/>
    <xf numFmtId="0" fontId="32" fillId="2" borderId="72" xfId="4" applyFont="1" applyFill="1" applyBorder="1" applyAlignment="1">
      <alignment horizontal="center" vertical="center"/>
    </xf>
    <xf numFmtId="0" fontId="32" fillId="2" borderId="73" xfId="4" applyFont="1" applyFill="1" applyBorder="1" applyAlignment="1">
      <alignment horizontal="center" vertical="center"/>
    </xf>
    <xf numFmtId="0" fontId="32" fillId="0" borderId="45" xfId="12" applyFont="1" applyFill="1" applyBorder="1" applyAlignment="1">
      <alignment vertical="center"/>
    </xf>
    <xf numFmtId="179" fontId="32" fillId="0" borderId="46" xfId="14" applyNumberFormat="1" applyFont="1" applyFill="1" applyBorder="1" applyAlignment="1">
      <alignment vertical="center"/>
    </xf>
    <xf numFmtId="0" fontId="32" fillId="0" borderId="46"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6" fillId="0" borderId="74"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5"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6"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6"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5" xfId="1" applyNumberFormat="1" applyFont="1" applyFill="1" applyBorder="1" applyAlignment="1">
      <alignment vertical="top"/>
    </xf>
    <xf numFmtId="177" fontId="33" fillId="0" borderId="45" xfId="1" applyNumberFormat="1" applyFont="1" applyFill="1" applyBorder="1" applyAlignment="1">
      <alignment vertical="top"/>
    </xf>
    <xf numFmtId="1" fontId="16" fillId="0" borderId="0" xfId="0" applyNumberFormat="1" applyFont="1" applyFill="1" applyAlignment="1">
      <alignment vertical="top"/>
    </xf>
    <xf numFmtId="0" fontId="33" fillId="0" borderId="75" xfId="0" applyFont="1" applyFill="1" applyBorder="1" applyAlignment="1">
      <alignment horizontal="right" vertical="top"/>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181" fontId="32" fillId="0" borderId="56"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6" xfId="1" applyNumberFormat="1" applyFont="1" applyFill="1" applyBorder="1" applyAlignment="1">
      <alignment horizontal="right" vertical="top"/>
    </xf>
    <xf numFmtId="177" fontId="10" fillId="0" borderId="78" xfId="1" applyNumberFormat="1" applyFont="1" applyFill="1" applyBorder="1" applyAlignment="1">
      <alignment horizontal="right" vertical="top"/>
    </xf>
    <xf numFmtId="177" fontId="10" fillId="0" borderId="49" xfId="1" applyNumberFormat="1" applyFont="1" applyFill="1" applyBorder="1" applyAlignment="1">
      <alignment horizontal="right" vertical="top"/>
    </xf>
    <xf numFmtId="177" fontId="10" fillId="0" borderId="57" xfId="1" applyNumberFormat="1" applyFont="1" applyFill="1" applyBorder="1" applyAlignment="1">
      <alignment horizontal="right" vertical="top"/>
    </xf>
    <xf numFmtId="177" fontId="10" fillId="0" borderId="42" xfId="1" applyNumberFormat="1" applyFont="1" applyFill="1" applyBorder="1" applyAlignment="1">
      <alignment horizontal="right" vertical="top"/>
    </xf>
    <xf numFmtId="0" fontId="10" fillId="0" borderId="74"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9" xfId="12" applyFont="1" applyFill="1" applyBorder="1" applyAlignment="1">
      <alignment vertical="top"/>
    </xf>
    <xf numFmtId="0" fontId="33" fillId="0" borderId="78" xfId="12" applyFont="1" applyFill="1" applyBorder="1" applyAlignment="1">
      <alignment vertical="top"/>
    </xf>
    <xf numFmtId="0" fontId="33" fillId="0" borderId="57" xfId="12" applyFont="1" applyFill="1" applyBorder="1" applyAlignment="1">
      <alignment vertical="top"/>
    </xf>
    <xf numFmtId="2" fontId="33" fillId="0" borderId="36"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2" fontId="33" fillId="0" borderId="45" xfId="11" applyNumberFormat="1" applyFont="1" applyFill="1" applyBorder="1" applyAlignment="1">
      <alignment horizontal="center" vertical="center"/>
    </xf>
    <xf numFmtId="0" fontId="33" fillId="0" borderId="15" xfId="0" applyFont="1" applyFill="1" applyBorder="1" applyAlignment="1">
      <alignment horizontal="left" vertical="top" indent="1"/>
    </xf>
    <xf numFmtId="0" fontId="32" fillId="0" borderId="75" xfId="0" applyFont="1" applyFill="1" applyBorder="1" applyAlignment="1">
      <alignment horizontal="right" vertical="top" indent="1"/>
    </xf>
    <xf numFmtId="0" fontId="33" fillId="0" borderId="75" xfId="0" applyFont="1" applyFill="1" applyBorder="1" applyAlignment="1">
      <alignment horizontal="right" vertical="top" indent="1"/>
    </xf>
    <xf numFmtId="0" fontId="33" fillId="0" borderId="76"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5" xfId="0" applyNumberFormat="1" applyFont="1" applyFill="1" applyBorder="1" applyAlignment="1">
      <alignment horizontal="right" vertical="center"/>
    </xf>
    <xf numFmtId="177" fontId="47" fillId="0" borderId="45"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5" xfId="1" applyNumberFormat="1" applyFont="1" applyFill="1" applyBorder="1" applyAlignment="1">
      <alignment vertical="center"/>
    </xf>
    <xf numFmtId="181" fontId="33" fillId="0" borderId="45" xfId="1" applyNumberFormat="1" applyFont="1" applyFill="1" applyBorder="1" applyAlignment="1">
      <alignment vertical="center"/>
    </xf>
    <xf numFmtId="181" fontId="33" fillId="0" borderId="45" xfId="1" quotePrefix="1" applyNumberFormat="1" applyFont="1" applyFill="1" applyBorder="1" applyAlignment="1">
      <alignment vertical="center"/>
    </xf>
    <xf numFmtId="181" fontId="47" fillId="0" borderId="45" xfId="1" applyNumberFormat="1" applyFont="1" applyFill="1" applyBorder="1" applyAlignment="1">
      <alignment vertical="center"/>
    </xf>
    <xf numFmtId="0" fontId="32" fillId="0" borderId="48" xfId="0" applyFont="1" applyFill="1" applyBorder="1" applyAlignment="1">
      <alignment vertical="center"/>
    </xf>
    <xf numFmtId="0" fontId="32" fillId="0" borderId="0"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181" fontId="32" fillId="0" borderId="58"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8"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181" fontId="33" fillId="0" borderId="58"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8"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92"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5" xfId="1" applyNumberFormat="1" applyFont="1" applyFill="1" applyBorder="1" applyAlignment="1">
      <alignment horizontal="right" vertical="center"/>
    </xf>
    <xf numFmtId="175" fontId="33" fillId="0" borderId="46" xfId="1" applyNumberFormat="1" applyFont="1" applyFill="1" applyBorder="1" applyAlignment="1">
      <alignment horizontal="right" vertical="center"/>
    </xf>
    <xf numFmtId="175" fontId="28" fillId="0" borderId="46" xfId="1" applyNumberFormat="1" applyFont="1" applyFill="1" applyBorder="1" applyAlignment="1">
      <alignment horizontal="right" vertical="center"/>
    </xf>
    <xf numFmtId="175" fontId="32" fillId="0" borderId="46" xfId="1" applyNumberFormat="1" applyFont="1" applyFill="1" applyBorder="1" applyAlignment="1">
      <alignment vertical="center"/>
    </xf>
    <xf numFmtId="175" fontId="33" fillId="0" borderId="46" xfId="1" applyNumberFormat="1" applyFont="1" applyFill="1" applyBorder="1" applyAlignment="1">
      <alignment vertical="center"/>
    </xf>
    <xf numFmtId="170" fontId="32" fillId="0" borderId="0" xfId="1" applyNumberFormat="1" applyFont="1" applyFill="1" applyAlignment="1">
      <alignment vertical="center"/>
    </xf>
    <xf numFmtId="180" fontId="33" fillId="0" borderId="45"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5" xfId="12"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48" fillId="0" borderId="46" xfId="1" applyNumberFormat="1" applyFont="1" applyFill="1" applyBorder="1" applyAlignment="1">
      <alignment vertical="center"/>
    </xf>
    <xf numFmtId="182" fontId="33" fillId="0" borderId="45" xfId="1" applyNumberFormat="1" applyFont="1" applyFill="1" applyBorder="1" applyAlignment="1">
      <alignment horizontal="right" vertical="center"/>
    </xf>
    <xf numFmtId="0" fontId="32" fillId="0" borderId="89" xfId="0" applyFont="1" applyFill="1" applyBorder="1" applyAlignment="1">
      <alignment horizontal="right" vertical="center" indent="1"/>
    </xf>
    <xf numFmtId="0" fontId="32" fillId="0" borderId="32"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90"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5"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177" fontId="33" fillId="0" borderId="56" xfId="1" applyNumberFormat="1" applyFont="1" applyFill="1" applyBorder="1" applyAlignment="1">
      <alignment horizontal="right" vertical="center"/>
    </xf>
    <xf numFmtId="0" fontId="16" fillId="0" borderId="0" xfId="0" applyFont="1" applyFill="1" applyAlignment="1">
      <alignment vertical="center"/>
    </xf>
    <xf numFmtId="0" fontId="33" fillId="0" borderId="45" xfId="0" applyFont="1" applyFill="1" applyBorder="1" applyAlignment="1">
      <alignment vertical="center"/>
    </xf>
    <xf numFmtId="0" fontId="33" fillId="0" borderId="46" xfId="0" applyFont="1" applyFill="1" applyBorder="1" applyAlignment="1">
      <alignment vertical="center"/>
    </xf>
    <xf numFmtId="0" fontId="28" fillId="0" borderId="46" xfId="0" applyFont="1" applyFill="1" applyBorder="1" applyAlignment="1">
      <alignment vertical="center"/>
    </xf>
    <xf numFmtId="0" fontId="48" fillId="0" borderId="46" xfId="0" applyFont="1" applyFill="1" applyBorder="1" applyAlignment="1">
      <alignment vertical="center"/>
    </xf>
    <xf numFmtId="177" fontId="48" fillId="0" borderId="46"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5" xfId="1" applyNumberFormat="1" applyFont="1" applyFill="1" applyBorder="1" applyAlignment="1">
      <alignment horizontal="right" vertical="center"/>
    </xf>
    <xf numFmtId="177" fontId="28" fillId="0" borderId="46" xfId="1" applyNumberFormat="1" applyFont="1" applyFill="1" applyBorder="1" applyAlignment="1">
      <alignment horizontal="right" vertical="center"/>
    </xf>
    <xf numFmtId="181" fontId="33" fillId="0" borderId="46" xfId="1" applyNumberFormat="1" applyFont="1" applyFill="1" applyBorder="1" applyAlignment="1">
      <alignment horizontal="right" vertical="center"/>
    </xf>
    <xf numFmtId="3" fontId="33" fillId="0" borderId="46" xfId="1" applyNumberFormat="1" applyFont="1" applyFill="1" applyBorder="1" applyAlignment="1">
      <alignment horizontal="right" vertical="center"/>
    </xf>
    <xf numFmtId="3" fontId="28" fillId="0" borderId="46" xfId="1" applyNumberFormat="1" applyFont="1" applyFill="1" applyBorder="1" applyAlignment="1">
      <alignment horizontal="right" vertical="center"/>
    </xf>
    <xf numFmtId="3" fontId="48" fillId="0" borderId="46" xfId="1" applyNumberFormat="1" applyFont="1" applyFill="1" applyBorder="1" applyAlignment="1">
      <alignment horizontal="right" vertical="center"/>
    </xf>
    <xf numFmtId="175" fontId="32" fillId="0" borderId="36" xfId="1" applyNumberFormat="1" applyFont="1" applyFill="1" applyBorder="1" applyAlignment="1">
      <alignment vertical="center"/>
    </xf>
    <xf numFmtId="175" fontId="32" fillId="0" borderId="36" xfId="1" applyNumberFormat="1" applyFont="1" applyFill="1" applyBorder="1" applyAlignment="1">
      <alignment horizontal="right" vertical="center"/>
    </xf>
    <xf numFmtId="175" fontId="32" fillId="0" borderId="37" xfId="1" applyNumberFormat="1" applyFont="1" applyFill="1" applyBorder="1" applyAlignment="1">
      <alignment horizontal="right" vertical="center"/>
    </xf>
    <xf numFmtId="175" fontId="48" fillId="0" borderId="37" xfId="1" applyNumberFormat="1" applyFont="1" applyFill="1" applyBorder="1" applyAlignment="1">
      <alignment horizontal="right" vertical="center"/>
    </xf>
    <xf numFmtId="181" fontId="32" fillId="0" borderId="37" xfId="1" applyNumberFormat="1" applyFont="1" applyFill="1" applyBorder="1" applyAlignment="1">
      <alignment horizontal="right" vertical="center"/>
    </xf>
    <xf numFmtId="0" fontId="32" fillId="0" borderId="74" xfId="0" applyFont="1" applyFill="1" applyBorder="1" applyAlignment="1">
      <alignment vertical="center"/>
    </xf>
    <xf numFmtId="175" fontId="33" fillId="0" borderId="45" xfId="1" applyNumberFormat="1" applyFont="1" applyFill="1" applyBorder="1" applyAlignment="1">
      <alignment vertical="center"/>
    </xf>
    <xf numFmtId="175" fontId="33" fillId="0" borderId="45" xfId="1" applyNumberFormat="1" applyFont="1" applyFill="1" applyBorder="1" applyAlignment="1">
      <alignment horizontal="center" vertical="center"/>
    </xf>
    <xf numFmtId="175" fontId="33" fillId="0" borderId="46" xfId="1" applyNumberFormat="1" applyFont="1" applyFill="1" applyBorder="1" applyAlignment="1">
      <alignment horizontal="center" vertical="center"/>
    </xf>
    <xf numFmtId="175" fontId="28" fillId="0" borderId="46" xfId="1" applyNumberFormat="1" applyFont="1" applyFill="1" applyBorder="1" applyAlignment="1">
      <alignment horizontal="center" vertical="center"/>
    </xf>
    <xf numFmtId="181" fontId="33" fillId="0" borderId="46" xfId="1" applyNumberFormat="1" applyFont="1" applyFill="1" applyBorder="1" applyAlignment="1">
      <alignment horizontal="center" vertical="center"/>
    </xf>
    <xf numFmtId="175" fontId="32" fillId="0" borderId="45" xfId="1" applyNumberFormat="1" applyFont="1" applyFill="1" applyBorder="1" applyAlignment="1">
      <alignment vertical="center"/>
    </xf>
    <xf numFmtId="181" fontId="32" fillId="0" borderId="46" xfId="1" applyNumberFormat="1" applyFont="1" applyFill="1" applyBorder="1" applyAlignment="1">
      <alignment vertical="center"/>
    </xf>
    <xf numFmtId="175" fontId="32" fillId="0" borderId="45" xfId="1" applyNumberFormat="1" applyFont="1" applyFill="1" applyBorder="1" applyAlignment="1">
      <alignment horizontal="right" vertical="center"/>
    </xf>
    <xf numFmtId="175" fontId="32" fillId="0" borderId="46" xfId="1" applyNumberFormat="1" applyFont="1" applyFill="1" applyBorder="1" applyAlignment="1">
      <alignment horizontal="right" vertical="center"/>
    </xf>
    <xf numFmtId="175" fontId="48" fillId="0" borderId="46" xfId="1" applyNumberFormat="1" applyFont="1" applyFill="1" applyBorder="1" applyAlignment="1">
      <alignment horizontal="right" vertical="center"/>
    </xf>
    <xf numFmtId="180" fontId="32" fillId="0" borderId="46" xfId="1" applyNumberFormat="1" applyFont="1" applyFill="1" applyBorder="1" applyAlignment="1">
      <alignment horizontal="right" vertical="center"/>
    </xf>
    <xf numFmtId="180" fontId="33" fillId="0" borderId="46" xfId="1" applyNumberFormat="1" applyFont="1" applyFill="1" applyBorder="1" applyAlignment="1">
      <alignment horizontal="right" vertical="center"/>
    </xf>
    <xf numFmtId="180" fontId="32" fillId="0" borderId="37"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9" xfId="1" applyNumberFormat="1" applyFont="1" applyFill="1" applyBorder="1" applyAlignment="1">
      <alignment horizontal="right" vertical="center"/>
    </xf>
    <xf numFmtId="175" fontId="28" fillId="0" borderId="29" xfId="1" applyNumberFormat="1" applyFont="1" applyFill="1" applyBorder="1" applyAlignment="1">
      <alignment horizontal="right" vertical="center"/>
    </xf>
    <xf numFmtId="180" fontId="33" fillId="0" borderId="29"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4"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6" xfId="1" applyNumberFormat="1" applyFont="1" applyFill="1" applyBorder="1" applyAlignment="1">
      <alignment horizontal="right" vertical="center"/>
    </xf>
    <xf numFmtId="0" fontId="32" fillId="0" borderId="74" xfId="0" applyFont="1" applyFill="1" applyBorder="1" applyAlignment="1">
      <alignment horizontal="left" vertical="center"/>
    </xf>
    <xf numFmtId="182" fontId="32" fillId="0" borderId="46" xfId="1" applyNumberFormat="1" applyFont="1" applyFill="1" applyBorder="1" applyAlignment="1">
      <alignment horizontal="right" vertical="center"/>
    </xf>
    <xf numFmtId="182" fontId="33" fillId="0" borderId="46"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9" xfId="1" applyNumberFormat="1" applyFont="1" applyFill="1" applyBorder="1" applyAlignment="1">
      <alignment horizontal="right" vertical="center"/>
    </xf>
    <xf numFmtId="175" fontId="48" fillId="0" borderId="29"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73" fontId="32" fillId="0" borderId="37"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8" xfId="1" applyNumberFormat="1" applyFont="1" applyFill="1" applyBorder="1" applyAlignment="1">
      <alignment horizontal="right" vertical="center"/>
    </xf>
    <xf numFmtId="177" fontId="33" fillId="0" borderId="58" xfId="1" applyNumberFormat="1" applyFont="1" applyFill="1" applyBorder="1" applyAlignment="1">
      <alignment horizontal="right" vertical="center"/>
    </xf>
    <xf numFmtId="0" fontId="47" fillId="0" borderId="75" xfId="0" applyFont="1" applyFill="1" applyBorder="1" applyAlignment="1">
      <alignment horizontal="right" vertical="center" indent="1"/>
    </xf>
    <xf numFmtId="0" fontId="32" fillId="0" borderId="75" xfId="0" applyFont="1" applyFill="1" applyBorder="1" applyAlignment="1">
      <alignment horizontal="right" vertical="center" indent="1"/>
    </xf>
    <xf numFmtId="0" fontId="33" fillId="0" borderId="75" xfId="0" applyFont="1" applyFill="1" applyBorder="1" applyAlignment="1">
      <alignment horizontal="right" vertical="center" indent="1"/>
    </xf>
    <xf numFmtId="0" fontId="33" fillId="0" borderId="75" xfId="0" applyFont="1" applyFill="1" applyBorder="1" applyAlignment="1">
      <alignment horizontal="right" vertical="center" indent="2"/>
    </xf>
    <xf numFmtId="1" fontId="32" fillId="0" borderId="45"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 fontId="32" fillId="0" borderId="48" xfId="0" applyNumberFormat="1" applyFont="1" applyFill="1" applyBorder="1" applyAlignment="1">
      <alignment horizontal="right" vertical="center"/>
    </xf>
    <xf numFmtId="1" fontId="32" fillId="0" borderId="56"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5"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8" xfId="1" applyNumberFormat="1" applyFont="1" applyFill="1" applyBorder="1" applyAlignment="1">
      <alignment vertical="center"/>
    </xf>
    <xf numFmtId="181" fontId="32" fillId="0" borderId="56"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6" xfId="1" applyNumberFormat="1" applyFont="1" applyFill="1" applyBorder="1" applyAlignment="1">
      <alignment horizontal="right" vertical="center"/>
    </xf>
    <xf numFmtId="177" fontId="32" fillId="0" borderId="78" xfId="1" applyNumberFormat="1" applyFont="1" applyFill="1" applyBorder="1" applyAlignment="1">
      <alignment horizontal="right" vertical="center"/>
    </xf>
    <xf numFmtId="177" fontId="32" fillId="0" borderId="49" xfId="1" applyNumberFormat="1" applyFont="1" applyFill="1" applyBorder="1" applyAlignment="1">
      <alignment horizontal="right" vertical="center"/>
    </xf>
    <xf numFmtId="177" fontId="32" fillId="0" borderId="57"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2"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6" xfId="0" applyNumberFormat="1" applyFont="1" applyFill="1" applyBorder="1" applyAlignment="1">
      <alignment vertical="center"/>
    </xf>
    <xf numFmtId="1" fontId="32" fillId="0" borderId="55" xfId="0" applyNumberFormat="1" applyFont="1" applyFill="1" applyBorder="1" applyAlignment="1">
      <alignment vertical="center"/>
    </xf>
    <xf numFmtId="1" fontId="32" fillId="0" borderId="48"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6" xfId="1" applyNumberFormat="1" applyFont="1" applyFill="1" applyBorder="1" applyAlignment="1">
      <alignment horizontal="right" vertical="center"/>
    </xf>
    <xf numFmtId="181" fontId="32" fillId="0" borderId="42" xfId="1" applyNumberFormat="1" applyFont="1" applyFill="1" applyBorder="1" applyAlignment="1">
      <alignment horizontal="right" vertical="center"/>
    </xf>
    <xf numFmtId="181" fontId="32" fillId="0" borderId="78"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0" fontId="32" fillId="0" borderId="45" xfId="6" applyFont="1" applyFill="1" applyBorder="1" applyAlignment="1">
      <alignment vertical="center"/>
    </xf>
    <xf numFmtId="0" fontId="32" fillId="0" borderId="55" xfId="6" applyFont="1" applyFill="1" applyBorder="1" applyAlignment="1">
      <alignment vertical="center"/>
    </xf>
    <xf numFmtId="0" fontId="32" fillId="0" borderId="48" xfId="6" applyFont="1" applyFill="1" applyBorder="1" applyAlignment="1">
      <alignment vertical="center"/>
    </xf>
    <xf numFmtId="0" fontId="32" fillId="0" borderId="56" xfId="6" applyFont="1" applyFill="1" applyBorder="1" applyAlignment="1">
      <alignment vertical="center"/>
    </xf>
    <xf numFmtId="1" fontId="33" fillId="0" borderId="55" xfId="6" applyNumberFormat="1" applyFont="1" applyFill="1" applyBorder="1" applyAlignment="1">
      <alignment horizontal="right" vertical="center"/>
    </xf>
    <xf numFmtId="1" fontId="33" fillId="0" borderId="48" xfId="6" applyNumberFormat="1" applyFont="1" applyFill="1" applyBorder="1" applyAlignment="1">
      <alignment horizontal="right" vertical="center"/>
    </xf>
    <xf numFmtId="1" fontId="33" fillId="0" borderId="56"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8" xfId="1" applyNumberFormat="1" applyFont="1" applyFill="1" applyBorder="1" applyAlignment="1">
      <alignment horizontal="right" vertical="center"/>
    </xf>
    <xf numFmtId="181" fontId="17" fillId="0" borderId="49" xfId="1" applyNumberFormat="1" applyFont="1" applyFill="1" applyBorder="1" applyAlignment="1">
      <alignment horizontal="right" vertical="center"/>
    </xf>
    <xf numFmtId="181" fontId="17" fillId="0" borderId="57" xfId="1" applyNumberFormat="1" applyFont="1" applyFill="1" applyBorder="1" applyAlignment="1">
      <alignment horizontal="right" vertical="center"/>
    </xf>
    <xf numFmtId="0" fontId="17" fillId="0" borderId="74"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5" xfId="21" applyFont="1" applyFill="1" applyBorder="1" applyAlignment="1">
      <alignment vertical="center"/>
    </xf>
    <xf numFmtId="1" fontId="32" fillId="0" borderId="56" xfId="21" applyNumberFormat="1" applyFont="1" applyFill="1" applyBorder="1" applyAlignment="1">
      <alignment vertical="center"/>
    </xf>
    <xf numFmtId="1" fontId="32" fillId="0" borderId="55" xfId="21" applyNumberFormat="1" applyFont="1" applyFill="1" applyBorder="1" applyAlignment="1">
      <alignment vertical="center"/>
    </xf>
    <xf numFmtId="1" fontId="32" fillId="0" borderId="48" xfId="21" applyNumberFormat="1" applyFont="1" applyFill="1" applyBorder="1" applyAlignment="1">
      <alignment vertical="center"/>
    </xf>
    <xf numFmtId="0" fontId="32" fillId="0" borderId="0" xfId="21" applyFont="1" applyFill="1" applyAlignment="1">
      <alignment vertical="center"/>
    </xf>
    <xf numFmtId="1" fontId="32" fillId="0" borderId="45"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48" xfId="21" applyNumberFormat="1" applyFont="1" applyFill="1" applyBorder="1" applyAlignment="1">
      <alignment horizontal="right" vertical="center"/>
    </xf>
    <xf numFmtId="1" fontId="32" fillId="0" borderId="56"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9" xfId="1" applyNumberFormat="1" applyFont="1" applyFill="1" applyBorder="1" applyAlignment="1">
      <alignment horizontal="right" vertical="center" indent="1"/>
    </xf>
    <xf numFmtId="49" fontId="32" fillId="0" borderId="32"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90"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5" xfId="1" applyNumberFormat="1" applyFont="1" applyFill="1" applyBorder="1" applyAlignment="1">
      <alignment vertical="center"/>
    </xf>
    <xf numFmtId="181" fontId="33" fillId="0" borderId="48"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5" xfId="0" applyNumberFormat="1" applyFont="1" applyFill="1" applyBorder="1" applyAlignment="1">
      <alignment horizontal="right" vertical="center"/>
    </xf>
    <xf numFmtId="1" fontId="33" fillId="0" borderId="48"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9"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90" xfId="0" applyFont="1" applyFill="1" applyBorder="1" applyAlignment="1">
      <alignment horizontal="left" vertical="center" indent="1"/>
    </xf>
    <xf numFmtId="1" fontId="33" fillId="0" borderId="55" xfId="0" applyNumberFormat="1" applyFont="1" applyFill="1" applyBorder="1" applyAlignment="1">
      <alignment horizontal="center" vertical="center"/>
    </xf>
    <xf numFmtId="1" fontId="33" fillId="0" borderId="48" xfId="0" applyNumberFormat="1" applyFont="1" applyFill="1" applyBorder="1" applyAlignment="1">
      <alignment horizontal="center" vertical="center"/>
    </xf>
    <xf numFmtId="1" fontId="33" fillId="0" borderId="56" xfId="0" applyNumberFormat="1" applyFont="1" applyFill="1" applyBorder="1" applyAlignment="1">
      <alignment horizontal="center" vertical="center"/>
    </xf>
    <xf numFmtId="177" fontId="33" fillId="0" borderId="45"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6" xfId="1" applyNumberFormat="1" applyFont="1" applyFill="1" applyBorder="1" applyAlignment="1">
      <alignment horizontal="right" vertical="center"/>
    </xf>
    <xf numFmtId="181" fontId="33" fillId="0" borderId="36" xfId="1" applyNumberFormat="1" applyFont="1" applyFill="1" applyBorder="1" applyAlignment="1">
      <alignment horizontal="right" vertical="center"/>
    </xf>
    <xf numFmtId="181" fontId="33" fillId="0" borderId="42" xfId="1" applyNumberFormat="1" applyFont="1" applyFill="1" applyBorder="1" applyAlignment="1">
      <alignment horizontal="right" vertical="center"/>
    </xf>
    <xf numFmtId="181" fontId="33" fillId="0" borderId="78" xfId="1" applyNumberFormat="1" applyFont="1" applyFill="1" applyBorder="1" applyAlignment="1">
      <alignment horizontal="right" vertical="center"/>
    </xf>
    <xf numFmtId="181" fontId="33" fillId="0" borderId="49"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177" fontId="33" fillId="0" borderId="55" xfId="1" applyNumberFormat="1" applyFont="1" applyFill="1" applyBorder="1" applyAlignment="1">
      <alignment horizontal="center" vertical="center"/>
    </xf>
    <xf numFmtId="177" fontId="33" fillId="0" borderId="48" xfId="1" applyNumberFormat="1" applyFont="1" applyFill="1" applyBorder="1" applyAlignment="1">
      <alignment horizontal="center" vertical="center"/>
    </xf>
    <xf numFmtId="177" fontId="33" fillId="0" borderId="56"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81" fontId="33" fillId="0" borderId="48" xfId="1" applyNumberFormat="1" applyFont="1" applyFill="1" applyBorder="1" applyAlignment="1">
      <alignment horizontal="center" vertical="center"/>
    </xf>
    <xf numFmtId="181" fontId="33" fillId="0" borderId="56"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177" fontId="33" fillId="0" borderId="83" xfId="1" applyNumberFormat="1" applyFont="1" applyFill="1" applyBorder="1" applyAlignment="1">
      <alignment horizontal="center" vertical="center"/>
    </xf>
    <xf numFmtId="177" fontId="33" fillId="0" borderId="86" xfId="1" applyNumberFormat="1" applyFont="1" applyFill="1" applyBorder="1" applyAlignment="1">
      <alignment horizontal="center" vertical="center"/>
    </xf>
    <xf numFmtId="9" fontId="33" fillId="0" borderId="45" xfId="14" applyFont="1" applyFill="1" applyBorder="1" applyAlignment="1">
      <alignment horizontal="right" vertical="center"/>
    </xf>
    <xf numFmtId="9" fontId="32" fillId="0" borderId="45" xfId="14" applyFont="1" applyFill="1" applyBorder="1" applyAlignment="1">
      <alignment horizontal="right" vertical="center"/>
    </xf>
    <xf numFmtId="0" fontId="33" fillId="0" borderId="32" xfId="0" applyFont="1" applyFill="1" applyBorder="1" applyAlignment="1">
      <alignment horizontal="right" vertical="center"/>
    </xf>
    <xf numFmtId="9" fontId="32" fillId="0" borderId="44" xfId="14" applyFont="1" applyFill="1" applyBorder="1" applyAlignment="1">
      <alignment horizontal="right" vertical="center"/>
    </xf>
    <xf numFmtId="9" fontId="32" fillId="0" borderId="47" xfId="14" applyFont="1" applyFill="1" applyBorder="1" applyAlignment="1">
      <alignment horizontal="center" vertical="center"/>
    </xf>
    <xf numFmtId="9" fontId="32" fillId="0" borderId="54" xfId="14" applyFont="1" applyFill="1" applyBorder="1" applyAlignment="1">
      <alignment horizontal="center" vertical="center"/>
    </xf>
    <xf numFmtId="9" fontId="32" fillId="0" borderId="92" xfId="14" applyFont="1" applyFill="1" applyBorder="1" applyAlignment="1">
      <alignment horizontal="center" vertical="center"/>
    </xf>
    <xf numFmtId="171" fontId="32" fillId="0" borderId="45" xfId="14" applyNumberFormat="1" applyFont="1" applyFill="1" applyBorder="1" applyAlignment="1">
      <alignment horizontal="right" vertical="center"/>
    </xf>
    <xf numFmtId="177" fontId="32" fillId="0" borderId="36" xfId="1" applyNumberFormat="1" applyFont="1" applyFill="1" applyBorder="1" applyAlignment="1">
      <alignment horizontal="center" vertical="center"/>
    </xf>
    <xf numFmtId="177" fontId="32" fillId="0" borderId="78" xfId="1" applyNumberFormat="1" applyFont="1" applyFill="1" applyBorder="1" applyAlignment="1">
      <alignment horizontal="center" vertical="center"/>
    </xf>
    <xf numFmtId="177" fontId="32" fillId="0" borderId="49" xfId="1" applyNumberFormat="1" applyFont="1" applyFill="1" applyBorder="1" applyAlignment="1">
      <alignment horizontal="center" vertical="center"/>
    </xf>
    <xf numFmtId="177" fontId="32" fillId="0" borderId="57" xfId="1" applyNumberFormat="1" applyFont="1" applyFill="1" applyBorder="1" applyAlignment="1">
      <alignment horizontal="center" vertical="center"/>
    </xf>
    <xf numFmtId="177" fontId="32" fillId="0" borderId="42"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2"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4"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5" xfId="5" applyFont="1" applyFill="1" applyBorder="1" applyAlignment="1">
      <alignment horizontal="center" vertical="center"/>
    </xf>
    <xf numFmtId="0" fontId="33" fillId="0" borderId="55" xfId="5" applyFont="1" applyFill="1" applyBorder="1" applyAlignment="1">
      <alignment horizontal="center" vertical="center"/>
    </xf>
    <xf numFmtId="0" fontId="33" fillId="0" borderId="48" xfId="5" applyFont="1" applyFill="1" applyBorder="1" applyAlignment="1">
      <alignment horizontal="center" vertical="center"/>
    </xf>
    <xf numFmtId="0" fontId="33" fillId="0" borderId="58" xfId="5" applyFont="1" applyFill="1" applyBorder="1" applyAlignment="1">
      <alignment horizontal="center" vertical="center"/>
    </xf>
    <xf numFmtId="181" fontId="33" fillId="0" borderId="58" xfId="1" applyNumberFormat="1" applyFont="1" applyFill="1" applyBorder="1" applyAlignment="1">
      <alignment vertical="center"/>
    </xf>
    <xf numFmtId="181" fontId="33" fillId="0" borderId="56"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6" xfId="1" applyNumberFormat="1" applyFont="1" applyFill="1" applyBorder="1" applyAlignment="1">
      <alignment vertical="center"/>
    </xf>
    <xf numFmtId="177" fontId="32" fillId="0" borderId="36" xfId="1" applyNumberFormat="1" applyFont="1" applyFill="1" applyBorder="1" applyAlignment="1">
      <alignment vertical="center"/>
    </xf>
    <xf numFmtId="177" fontId="32" fillId="0" borderId="42" xfId="1" applyNumberFormat="1" applyFont="1" applyFill="1" applyBorder="1" applyAlignment="1">
      <alignment vertical="center"/>
    </xf>
    <xf numFmtId="9" fontId="33" fillId="0" borderId="45" xfId="14" applyFont="1" applyFill="1" applyBorder="1" applyAlignment="1">
      <alignment vertical="center"/>
    </xf>
    <xf numFmtId="9" fontId="32" fillId="0" borderId="45"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4" xfId="5" applyFont="1" applyFill="1" applyBorder="1" applyAlignment="1">
      <alignment horizontal="left" vertical="center" indent="1"/>
    </xf>
    <xf numFmtId="0" fontId="33" fillId="0" borderId="0" xfId="5" applyFont="1" applyFill="1" applyAlignment="1">
      <alignment horizontal="center" vertical="center"/>
    </xf>
    <xf numFmtId="1" fontId="33" fillId="0" borderId="58" xfId="0"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77" fontId="32" fillId="0" borderId="94" xfId="1" applyNumberFormat="1" applyFont="1" applyFill="1" applyBorder="1" applyAlignment="1">
      <alignment horizontal="right" vertical="center"/>
    </xf>
    <xf numFmtId="0" fontId="47" fillId="0" borderId="75" xfId="0" applyFont="1" applyFill="1" applyBorder="1" applyAlignment="1">
      <alignment horizontal="right" vertical="center" wrapText="1" indent="1"/>
    </xf>
    <xf numFmtId="0" fontId="47" fillId="0" borderId="79" xfId="0" applyFont="1" applyFill="1" applyBorder="1" applyAlignment="1">
      <alignment horizontal="right" vertical="center" wrapText="1" indent="1"/>
    </xf>
    <xf numFmtId="0" fontId="32" fillId="0" borderId="76" xfId="0" applyFont="1" applyFill="1" applyBorder="1" applyAlignment="1">
      <alignment horizontal="right" vertical="center" indent="1"/>
    </xf>
    <xf numFmtId="49" fontId="33" fillId="0" borderId="75" xfId="14" applyNumberFormat="1" applyFont="1" applyFill="1" applyBorder="1" applyAlignment="1">
      <alignment horizontal="right" vertical="center" indent="1"/>
    </xf>
    <xf numFmtId="49" fontId="32" fillId="0" borderId="75" xfId="14" applyNumberFormat="1" applyFont="1" applyFill="1" applyBorder="1" applyAlignment="1">
      <alignment horizontal="right" vertical="center" indent="1"/>
    </xf>
    <xf numFmtId="49" fontId="47" fillId="0" borderId="75"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4"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5" xfId="8" applyFont="1" applyFill="1" applyBorder="1" applyAlignment="1">
      <alignment vertical="center"/>
    </xf>
    <xf numFmtId="0" fontId="32" fillId="0" borderId="48" xfId="8" applyFont="1" applyFill="1" applyBorder="1" applyAlignment="1">
      <alignment vertical="center"/>
    </xf>
    <xf numFmtId="0" fontId="32" fillId="0" borderId="55" xfId="8" applyFont="1" applyFill="1" applyBorder="1" applyAlignment="1">
      <alignment vertical="center"/>
    </xf>
    <xf numFmtId="0" fontId="32" fillId="0" borderId="56" xfId="8" applyFont="1" applyFill="1" applyBorder="1" applyAlignment="1">
      <alignment vertical="center"/>
    </xf>
    <xf numFmtId="168" fontId="33" fillId="0" borderId="45" xfId="12" applyNumberFormat="1" applyFont="1" applyFill="1" applyBorder="1" applyAlignment="1">
      <alignment horizontal="right" vertical="center" readingOrder="1"/>
    </xf>
    <xf numFmtId="168" fontId="33" fillId="0" borderId="48" xfId="12" applyNumberFormat="1" applyFont="1" applyFill="1" applyBorder="1" applyAlignment="1">
      <alignment horizontal="right" vertical="center"/>
    </xf>
    <xf numFmtId="2" fontId="33" fillId="0" borderId="48" xfId="0" applyNumberFormat="1" applyFont="1" applyFill="1" applyBorder="1" applyAlignment="1">
      <alignment horizontal="right" vertical="center" readingOrder="1"/>
    </xf>
    <xf numFmtId="2" fontId="33" fillId="0" borderId="56"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2" fillId="0" borderId="56" xfId="8"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168" fontId="33" fillId="0" borderId="56" xfId="12" applyNumberFormat="1" applyFont="1" applyFill="1" applyBorder="1" applyAlignment="1">
      <alignment horizontal="right" vertical="center"/>
    </xf>
    <xf numFmtId="2" fontId="33" fillId="0" borderId="48" xfId="12" applyNumberFormat="1" applyFont="1" applyFill="1" applyBorder="1" applyAlignment="1">
      <alignment horizontal="right" vertical="center"/>
    </xf>
    <xf numFmtId="2" fontId="33" fillId="0" borderId="56"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2" fontId="33" fillId="0" borderId="45" xfId="12" applyNumberFormat="1" applyFont="1" applyFill="1" applyBorder="1" applyAlignment="1">
      <alignment horizontal="right" vertical="center" readingOrder="1"/>
    </xf>
    <xf numFmtId="2" fontId="33" fillId="0" borderId="45" xfId="12" applyNumberFormat="1" applyFont="1" applyFill="1" applyBorder="1" applyAlignment="1">
      <alignment horizontal="right" vertical="center"/>
    </xf>
    <xf numFmtId="168" fontId="32" fillId="0" borderId="49" xfId="8" applyNumberFormat="1" applyFont="1" applyFill="1" applyBorder="1" applyAlignment="1">
      <alignment horizontal="right" vertical="center" readingOrder="1"/>
    </xf>
    <xf numFmtId="168" fontId="32" fillId="0" borderId="78" xfId="8" applyNumberFormat="1" applyFont="1" applyFill="1" applyBorder="1" applyAlignment="1">
      <alignment horizontal="right" vertical="center" readingOrder="1"/>
    </xf>
    <xf numFmtId="168" fontId="32" fillId="0" borderId="57"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3"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86"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0" fontId="47" fillId="0" borderId="75"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3" fillId="0" borderId="75" xfId="12" applyFont="1" applyFill="1" applyBorder="1" applyAlignment="1">
      <alignment horizontal="right" vertical="center" indent="1"/>
    </xf>
    <xf numFmtId="0" fontId="32" fillId="0" borderId="75" xfId="12" applyFont="1" applyFill="1" applyBorder="1" applyAlignment="1">
      <alignment horizontal="right" vertical="center" indent="1"/>
    </xf>
    <xf numFmtId="0" fontId="33" fillId="0" borderId="75" xfId="8" applyFont="1" applyFill="1" applyBorder="1" applyAlignment="1">
      <alignment horizontal="right" vertical="center" indent="1"/>
    </xf>
    <xf numFmtId="0" fontId="32" fillId="0" borderId="76" xfId="8" applyFont="1" applyFill="1" applyBorder="1" applyAlignment="1">
      <alignment horizontal="right" vertical="center" indent="1"/>
    </xf>
    <xf numFmtId="0" fontId="32" fillId="0" borderId="79"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5" xfId="9" applyNumberFormat="1" applyFont="1" applyFill="1" applyBorder="1" applyAlignment="1">
      <alignment horizontal="right" vertical="center"/>
    </xf>
    <xf numFmtId="2" fontId="32" fillId="0" borderId="45" xfId="12" applyNumberFormat="1" applyFont="1" applyFill="1" applyBorder="1" applyAlignment="1">
      <alignment horizontal="right" vertical="center"/>
    </xf>
    <xf numFmtId="0" fontId="32" fillId="0" borderId="45"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6" xfId="12" applyNumberFormat="1" applyFont="1" applyFill="1" applyBorder="1" applyAlignment="1">
      <alignment horizontal="right" vertical="center"/>
    </xf>
    <xf numFmtId="2" fontId="33" fillId="0" borderId="36"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5" xfId="0" applyFont="1" applyFill="1" applyBorder="1" applyAlignment="1">
      <alignment horizontal="right" vertical="center"/>
    </xf>
    <xf numFmtId="2" fontId="33" fillId="0" borderId="45"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74" xfId="0" applyNumberFormat="1" applyFont="1" applyFill="1" applyBorder="1" applyAlignment="1">
      <alignment horizontal="center" vertical="center"/>
    </xf>
    <xf numFmtId="0" fontId="32" fillId="0" borderId="45" xfId="13" applyFont="1" applyFill="1" applyBorder="1" applyAlignment="1">
      <alignment vertical="center"/>
    </xf>
    <xf numFmtId="0" fontId="32" fillId="0" borderId="0" xfId="13" applyFont="1" applyFill="1" applyAlignment="1">
      <alignment vertical="center"/>
    </xf>
    <xf numFmtId="0" fontId="32" fillId="0" borderId="45" xfId="13" applyFont="1" applyFill="1" applyBorder="1" applyAlignment="1">
      <alignment horizontal="right" vertical="center"/>
    </xf>
    <xf numFmtId="168" fontId="33" fillId="0" borderId="45" xfId="11" applyNumberFormat="1" applyFont="1" applyFill="1" applyBorder="1" applyAlignment="1">
      <alignment horizontal="right" vertical="center"/>
    </xf>
    <xf numFmtId="168" fontId="32" fillId="0" borderId="45" xfId="13" applyNumberFormat="1" applyFont="1" applyFill="1" applyBorder="1" applyAlignment="1">
      <alignment horizontal="right" vertical="center"/>
    </xf>
    <xf numFmtId="0" fontId="33" fillId="0" borderId="0" xfId="13" applyFont="1" applyFill="1" applyAlignment="1">
      <alignment vertical="center"/>
    </xf>
    <xf numFmtId="168" fontId="33" fillId="0" borderId="45" xfId="10" applyNumberFormat="1" applyFont="1" applyFill="1" applyBorder="1" applyAlignment="1">
      <alignment horizontal="right" vertical="center"/>
    </xf>
    <xf numFmtId="168" fontId="33" fillId="0" borderId="36" xfId="13" applyNumberFormat="1" applyFont="1" applyFill="1" applyBorder="1" applyAlignment="1">
      <alignment horizontal="right" vertical="center"/>
    </xf>
    <xf numFmtId="168" fontId="33" fillId="0" borderId="45"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5"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6"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5" xfId="10" applyNumberFormat="1" applyFont="1" applyFill="1" applyBorder="1" applyAlignment="1">
      <alignment horizontal="right" vertical="center"/>
    </xf>
    <xf numFmtId="2" fontId="33" fillId="0" borderId="45" xfId="13" applyNumberFormat="1" applyFont="1" applyFill="1" applyBorder="1" applyAlignment="1">
      <alignment horizontal="right" vertical="center"/>
    </xf>
    <xf numFmtId="2" fontId="32" fillId="0" borderId="45" xfId="13" applyNumberFormat="1" applyFont="1" applyFill="1" applyBorder="1" applyAlignment="1">
      <alignment horizontal="right" vertical="center"/>
    </xf>
    <xf numFmtId="2" fontId="11" fillId="0" borderId="45" xfId="13" applyNumberFormat="1" applyFont="1" applyFill="1" applyBorder="1" applyAlignment="1">
      <alignment horizontal="center" vertical="center"/>
    </xf>
    <xf numFmtId="0" fontId="11" fillId="0" borderId="45" xfId="13" applyFont="1" applyFill="1" applyBorder="1" applyAlignment="1">
      <alignment horizontal="center" vertical="center"/>
    </xf>
    <xf numFmtId="0" fontId="11" fillId="0" borderId="45" xfId="13" applyFont="1" applyFill="1" applyBorder="1" applyAlignment="1">
      <alignment horizontal="center" vertical="center" wrapText="1"/>
    </xf>
    <xf numFmtId="2" fontId="47" fillId="0" borderId="45" xfId="13" applyNumberFormat="1" applyFont="1" applyFill="1" applyBorder="1" applyAlignment="1">
      <alignment horizontal="right" vertical="center"/>
    </xf>
    <xf numFmtId="2" fontId="33" fillId="0" borderId="45" xfId="11"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168" fontId="32" fillId="0" borderId="45"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6" xfId="13" applyFont="1" applyFill="1" applyBorder="1" applyAlignment="1">
      <alignment vertical="center"/>
    </xf>
    <xf numFmtId="0" fontId="33" fillId="0" borderId="36"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45" xfId="12" applyFont="1" applyFill="1" applyBorder="1" applyAlignment="1">
      <alignment horizontal="right" vertical="center"/>
    </xf>
    <xf numFmtId="0" fontId="33" fillId="0" borderId="0" xfId="12" applyFont="1" applyFill="1" applyAlignment="1">
      <alignment horizontal="center" vertical="center"/>
    </xf>
    <xf numFmtId="168" fontId="33" fillId="0" borderId="45" xfId="11" applyNumberFormat="1" applyFont="1" applyFill="1" applyBorder="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8" xfId="4" applyNumberFormat="1" applyFont="1" applyFill="1" applyBorder="1" applyAlignment="1">
      <alignment vertical="center"/>
    </xf>
    <xf numFmtId="1" fontId="33" fillId="0" borderId="56"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6"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6" xfId="0" applyFont="1" applyFill="1" applyBorder="1" applyAlignment="1">
      <alignment horizontal="right" vertical="center"/>
    </xf>
    <xf numFmtId="0" fontId="33" fillId="0" borderId="45"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4" xfId="0" applyFont="1" applyFill="1" applyBorder="1" applyAlignment="1">
      <alignment vertical="center"/>
    </xf>
    <xf numFmtId="0" fontId="33" fillId="0" borderId="91"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92" xfId="0" applyFont="1" applyFill="1" applyBorder="1" applyAlignment="1">
      <alignment vertical="center"/>
    </xf>
    <xf numFmtId="0" fontId="33" fillId="0" borderId="13" xfId="0" applyFont="1" applyFill="1" applyBorder="1" applyAlignment="1">
      <alignment vertical="center"/>
    </xf>
    <xf numFmtId="0" fontId="33" fillId="0" borderId="48"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47" fillId="0" borderId="45" xfId="0" applyFont="1" applyFill="1" applyBorder="1" applyAlignment="1">
      <alignment vertical="center"/>
    </xf>
    <xf numFmtId="0" fontId="47" fillId="0" borderId="13" xfId="0" applyFont="1" applyFill="1" applyBorder="1" applyAlignment="1">
      <alignment vertical="center"/>
    </xf>
    <xf numFmtId="0" fontId="47" fillId="0" borderId="48" xfId="0" applyFont="1" applyFill="1" applyBorder="1" applyAlignment="1">
      <alignment vertical="center"/>
    </xf>
    <xf numFmtId="0" fontId="47" fillId="0" borderId="55" xfId="0" applyFont="1" applyFill="1" applyBorder="1" applyAlignment="1">
      <alignment vertical="center"/>
    </xf>
    <xf numFmtId="0" fontId="47" fillId="0" borderId="56" xfId="0" applyFont="1" applyFill="1" applyBorder="1" applyAlignment="1">
      <alignment vertical="center"/>
    </xf>
    <xf numFmtId="0" fontId="34" fillId="0" borderId="0" xfId="0" applyFont="1" applyFill="1" applyAlignment="1">
      <alignment vertical="center"/>
    </xf>
    <xf numFmtId="171" fontId="33" fillId="0" borderId="45"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8" xfId="14" applyNumberFormat="1" applyFont="1" applyFill="1" applyBorder="1" applyAlignment="1">
      <alignment vertical="center"/>
    </xf>
    <xf numFmtId="171" fontId="33" fillId="0" borderId="55" xfId="14" applyNumberFormat="1" applyFont="1" applyFill="1" applyBorder="1" applyAlignment="1">
      <alignment vertical="center"/>
    </xf>
    <xf numFmtId="171" fontId="33" fillId="0" borderId="56" xfId="14" applyNumberFormat="1" applyFont="1" applyFill="1" applyBorder="1" applyAlignment="1">
      <alignment vertical="center"/>
    </xf>
    <xf numFmtId="0" fontId="33" fillId="0" borderId="14" xfId="0" applyFont="1" applyFill="1" applyBorder="1" applyAlignment="1">
      <alignment vertical="center"/>
    </xf>
    <xf numFmtId="0" fontId="33" fillId="0" borderId="42" xfId="0" applyFont="1" applyFill="1" applyBorder="1" applyAlignment="1">
      <alignment vertical="center"/>
    </xf>
    <xf numFmtId="0" fontId="33" fillId="0" borderId="26" xfId="0" applyFont="1" applyFill="1" applyBorder="1" applyAlignment="1">
      <alignment vertical="center"/>
    </xf>
    <xf numFmtId="0" fontId="33" fillId="0" borderId="49" xfId="0" applyFont="1" applyFill="1" applyBorder="1" applyAlignment="1">
      <alignment vertical="center"/>
    </xf>
    <xf numFmtId="0" fontId="33" fillId="0" borderId="78" xfId="0" applyFont="1" applyFill="1" applyBorder="1" applyAlignment="1">
      <alignment vertical="center"/>
    </xf>
    <xf numFmtId="0" fontId="33" fillId="0" borderId="57"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5"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8" xfId="1" applyNumberFormat="1" applyFont="1" applyFill="1" applyBorder="1" applyAlignment="1">
      <alignment vertical="center"/>
    </xf>
    <xf numFmtId="180" fontId="33" fillId="0" borderId="55" xfId="1" applyNumberFormat="1" applyFont="1" applyFill="1" applyBorder="1" applyAlignment="1">
      <alignment vertical="center"/>
    </xf>
    <xf numFmtId="180" fontId="33" fillId="0" borderId="56" xfId="1" applyNumberFormat="1" applyFont="1" applyFill="1" applyBorder="1" applyAlignment="1">
      <alignment vertical="center"/>
    </xf>
    <xf numFmtId="49" fontId="32" fillId="0" borderId="45" xfId="1" applyNumberFormat="1" applyFont="1" applyFill="1" applyBorder="1" applyAlignment="1">
      <alignment horizontal="right" vertical="center"/>
    </xf>
    <xf numFmtId="49" fontId="32" fillId="0" borderId="44" xfId="1" applyNumberFormat="1" applyFont="1" applyFill="1" applyBorder="1" applyAlignment="1">
      <alignment horizontal="right" vertical="center"/>
    </xf>
    <xf numFmtId="177" fontId="33" fillId="0" borderId="45" xfId="1" applyNumberFormat="1" applyFont="1" applyFill="1" applyBorder="1" applyAlignment="1">
      <alignment horizontal="left" vertical="center" indent="2"/>
    </xf>
    <xf numFmtId="167" fontId="33" fillId="0" borderId="45"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4"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3" fontId="32" fillId="0" borderId="46" xfId="1" applyNumberFormat="1" applyFont="1" applyFill="1" applyBorder="1" applyAlignment="1">
      <alignment vertical="center"/>
    </xf>
    <xf numFmtId="3" fontId="33" fillId="0" borderId="46" xfId="1" applyNumberFormat="1" applyFont="1" applyFill="1" applyBorder="1" applyAlignment="1">
      <alignment vertical="center"/>
    </xf>
    <xf numFmtId="168" fontId="32" fillId="0" borderId="46" xfId="0" applyNumberFormat="1" applyFont="1" applyFill="1" applyBorder="1" applyAlignment="1">
      <alignment horizontal="right" vertical="center"/>
    </xf>
    <xf numFmtId="168" fontId="33" fillId="0" borderId="46" xfId="0" applyNumberFormat="1" applyFont="1" applyFill="1" applyBorder="1" applyAlignment="1">
      <alignment horizontal="right" vertical="center"/>
    </xf>
    <xf numFmtId="0" fontId="16" fillId="0" borderId="37"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90" xfId="0" applyFont="1" applyFill="1" applyBorder="1"/>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3" fontId="33" fillId="0" borderId="45" xfId="1" quotePrefix="1" applyNumberFormat="1" applyFont="1" applyFill="1" applyBorder="1" applyAlignment="1">
      <alignment vertical="center"/>
    </xf>
    <xf numFmtId="3" fontId="32"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vertical="center"/>
    </xf>
    <xf numFmtId="181" fontId="16" fillId="0" borderId="45"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5"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0" fontId="17" fillId="0" borderId="0" xfId="0" applyFont="1" applyFill="1" applyAlignment="1">
      <alignment horizontal="center"/>
    </xf>
    <xf numFmtId="181" fontId="33" fillId="0" borderId="49" xfId="1" applyNumberFormat="1" applyFont="1" applyFill="1" applyBorder="1" applyAlignment="1">
      <alignment vertical="center"/>
    </xf>
    <xf numFmtId="181" fontId="33" fillId="0" borderId="57" xfId="1" applyNumberFormat="1" applyFont="1" applyFill="1" applyBorder="1" applyAlignment="1">
      <alignment vertical="center"/>
    </xf>
    <xf numFmtId="181" fontId="33" fillId="0" borderId="78" xfId="1" applyNumberFormat="1" applyFont="1" applyFill="1" applyBorder="1" applyAlignment="1">
      <alignment vertical="center"/>
    </xf>
    <xf numFmtId="181" fontId="47" fillId="0" borderId="55" xfId="1" applyNumberFormat="1" applyFont="1" applyFill="1" applyBorder="1" applyAlignment="1">
      <alignment vertical="center"/>
    </xf>
    <xf numFmtId="181" fontId="47" fillId="0" borderId="48" xfId="1" applyNumberFormat="1" applyFont="1" applyFill="1" applyBorder="1" applyAlignment="1">
      <alignment vertical="center"/>
    </xf>
    <xf numFmtId="181" fontId="47" fillId="0" borderId="56"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6" xfId="0" applyFont="1" applyFill="1" applyBorder="1" applyAlignment="1">
      <alignment vertical="center"/>
    </xf>
    <xf numFmtId="1" fontId="33" fillId="0" borderId="49" xfId="0" applyNumberFormat="1" applyFont="1" applyFill="1" applyBorder="1" applyAlignment="1">
      <alignment horizontal="right" vertical="center"/>
    </xf>
    <xf numFmtId="1" fontId="33" fillId="0" borderId="57" xfId="0" applyNumberFormat="1" applyFont="1" applyFill="1" applyBorder="1" applyAlignment="1">
      <alignment horizontal="right" vertical="center"/>
    </xf>
    <xf numFmtId="1" fontId="33" fillId="0" borderId="36" xfId="0" applyNumberFormat="1" applyFont="1" applyFill="1" applyBorder="1" applyAlignment="1">
      <alignment horizontal="right" vertical="center"/>
    </xf>
    <xf numFmtId="1" fontId="33" fillId="0" borderId="50" xfId="0" applyNumberFormat="1" applyFont="1" applyFill="1" applyBorder="1" applyAlignment="1">
      <alignment horizontal="right" vertical="center"/>
    </xf>
    <xf numFmtId="1" fontId="33" fillId="0" borderId="42" xfId="0" applyNumberFormat="1" applyFont="1" applyFill="1" applyBorder="1" applyAlignment="1">
      <alignment horizontal="right" vertical="center"/>
    </xf>
    <xf numFmtId="1" fontId="33" fillId="0" borderId="78" xfId="0" applyNumberFormat="1" applyFont="1" applyFill="1" applyBorder="1" applyAlignment="1">
      <alignment horizontal="right" vertical="center"/>
    </xf>
    <xf numFmtId="181" fontId="33" fillId="0" borderId="46" xfId="1" applyNumberFormat="1" applyFont="1" applyFill="1" applyBorder="1" applyAlignment="1">
      <alignment vertical="center"/>
    </xf>
    <xf numFmtId="181" fontId="33" fillId="0" borderId="50" xfId="1" applyNumberFormat="1" applyFont="1" applyFill="1" applyBorder="1" applyAlignment="1">
      <alignment vertical="center"/>
    </xf>
    <xf numFmtId="181" fontId="47" fillId="0" borderId="46"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5"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9" xfId="0" applyFont="1" applyFill="1" applyBorder="1" applyAlignment="1">
      <alignment horizontal="right" indent="1"/>
    </xf>
    <xf numFmtId="0" fontId="33" fillId="0" borderId="82" xfId="0" applyFont="1" applyFill="1" applyBorder="1"/>
    <xf numFmtId="0" fontId="33" fillId="0" borderId="90" xfId="0" applyFont="1" applyFill="1" applyBorder="1" applyAlignment="1">
      <alignment horizontal="left" indent="1"/>
    </xf>
    <xf numFmtId="0" fontId="47" fillId="0" borderId="20" xfId="0" applyFont="1" applyFill="1" applyBorder="1" applyAlignment="1">
      <alignment horizontal="left" indent="1"/>
    </xf>
    <xf numFmtId="181" fontId="32" fillId="0" borderId="46" xfId="1" quotePrefix="1" applyNumberFormat="1" applyFont="1" applyFill="1" applyBorder="1" applyAlignment="1">
      <alignment horizontal="center" vertical="center"/>
    </xf>
    <xf numFmtId="181" fontId="33" fillId="0" borderId="45" xfId="1" applyNumberFormat="1" applyFont="1" applyFill="1" applyBorder="1" applyAlignment="1">
      <alignment horizontal="right" vertical="center" readingOrder="1"/>
    </xf>
    <xf numFmtId="181" fontId="33" fillId="0" borderId="46" xfId="1" applyNumberFormat="1" applyFont="1" applyFill="1" applyBorder="1" applyAlignment="1">
      <alignment horizontal="right" vertical="center" readingOrder="1"/>
    </xf>
    <xf numFmtId="181" fontId="32" fillId="0" borderId="45"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7" xfId="1" applyNumberFormat="1" applyFont="1" applyFill="1" applyBorder="1" applyAlignment="1">
      <alignment horizontal="right" vertical="center"/>
    </xf>
    <xf numFmtId="49" fontId="33" fillId="0" borderId="93"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2"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5"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7" xfId="1" applyNumberFormat="1" applyFont="1" applyFill="1" applyBorder="1" applyAlignment="1">
      <alignment horizontal="right" vertical="center" indent="1"/>
    </xf>
    <xf numFmtId="0" fontId="32" fillId="0" borderId="28"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5"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8" xfId="4" applyNumberFormat="1" applyFont="1" applyFill="1" applyBorder="1" applyAlignment="1">
      <alignment vertical="center"/>
    </xf>
    <xf numFmtId="1" fontId="32" fillId="0" borderId="56"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8" xfId="4" applyNumberFormat="1" applyFont="1" applyFill="1" applyBorder="1" applyAlignment="1">
      <alignment horizontal="right" vertical="center"/>
    </xf>
    <xf numFmtId="1" fontId="32" fillId="0" borderId="49" xfId="4" applyNumberFormat="1" applyFont="1" applyFill="1" applyBorder="1" applyAlignment="1">
      <alignment horizontal="right" vertical="center"/>
    </xf>
    <xf numFmtId="1" fontId="32" fillId="0" borderId="57"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6" xfId="4" applyFont="1" applyFill="1" applyBorder="1"/>
    <xf numFmtId="0" fontId="33" fillId="0" borderId="39" xfId="4" applyFont="1" applyFill="1" applyBorder="1" applyAlignment="1">
      <alignment horizontal="center"/>
    </xf>
    <xf numFmtId="0" fontId="47" fillId="0" borderId="0" xfId="4" applyFont="1" applyFill="1" applyAlignment="1">
      <alignment vertical="center"/>
    </xf>
    <xf numFmtId="0" fontId="47" fillId="0" borderId="45" xfId="4" applyFont="1" applyFill="1" applyBorder="1" applyAlignment="1">
      <alignment vertical="center"/>
    </xf>
    <xf numFmtId="0" fontId="47" fillId="0" borderId="55" xfId="4" applyFont="1" applyFill="1" applyBorder="1" applyAlignment="1">
      <alignment vertical="center"/>
    </xf>
    <xf numFmtId="0" fontId="47" fillId="0" borderId="48" xfId="4" applyFont="1" applyFill="1" applyBorder="1" applyAlignment="1">
      <alignment vertical="center"/>
    </xf>
    <xf numFmtId="0" fontId="47" fillId="0" borderId="56" xfId="4" applyFont="1" applyFill="1" applyBorder="1" applyAlignment="1">
      <alignment vertical="center"/>
    </xf>
    <xf numFmtId="0" fontId="47" fillId="0" borderId="46" xfId="4" applyFont="1" applyFill="1" applyBorder="1" applyAlignment="1">
      <alignment vertical="center"/>
    </xf>
    <xf numFmtId="1" fontId="32" fillId="0" borderId="45"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8" xfId="4" applyNumberFormat="1" applyFont="1" applyFill="1" applyBorder="1" applyAlignment="1">
      <alignment horizontal="center" vertical="center"/>
    </xf>
    <xf numFmtId="1" fontId="32" fillId="0" borderId="56" xfId="4" applyNumberFormat="1" applyFont="1" applyFill="1" applyBorder="1" applyAlignment="1">
      <alignment horizontal="center" vertical="center"/>
    </xf>
    <xf numFmtId="1" fontId="32" fillId="0" borderId="46"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2"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57"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37" xfId="4" applyNumberFormat="1" applyFont="1" applyFill="1" applyBorder="1" applyAlignment="1">
      <alignment vertical="center"/>
    </xf>
    <xf numFmtId="1" fontId="10" fillId="0" borderId="50" xfId="4" applyNumberFormat="1" applyFont="1" applyFill="1" applyBorder="1" applyAlignment="1">
      <alignment vertical="center"/>
    </xf>
    <xf numFmtId="1" fontId="10" fillId="0" borderId="78" xfId="4" applyNumberFormat="1" applyFont="1" applyFill="1" applyBorder="1" applyAlignment="1">
      <alignment vertical="center"/>
    </xf>
    <xf numFmtId="0" fontId="10" fillId="0" borderId="41"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9" xfId="4" applyFont="1" applyFill="1" applyBorder="1" applyAlignment="1">
      <alignment horizontal="left" vertical="center" indent="1"/>
    </xf>
    <xf numFmtId="0" fontId="32" fillId="0" borderId="39" xfId="4" applyFont="1" applyFill="1" applyBorder="1" applyAlignment="1">
      <alignment horizontal="left" vertical="center" indent="1"/>
    </xf>
    <xf numFmtId="0" fontId="33" fillId="0" borderId="39" xfId="4" applyFont="1" applyFill="1" applyBorder="1" applyAlignment="1">
      <alignment horizontal="left" vertical="center" indent="1"/>
    </xf>
    <xf numFmtId="1" fontId="33" fillId="0" borderId="39" xfId="4" applyNumberFormat="1" applyFont="1" applyFill="1" applyBorder="1" applyAlignment="1">
      <alignment horizontal="left" vertical="center" indent="1"/>
    </xf>
    <xf numFmtId="0" fontId="33" fillId="0" borderId="41"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6" xfId="4" applyFont="1" applyFill="1" applyBorder="1" applyAlignment="1">
      <alignment vertical="center" wrapText="1" readingOrder="2"/>
    </xf>
    <xf numFmtId="0" fontId="17" fillId="2" borderId="45" xfId="0" applyFont="1" applyFill="1" applyBorder="1" applyAlignment="1">
      <alignment horizontal="center" vertical="center"/>
    </xf>
    <xf numFmtId="0" fontId="17" fillId="2" borderId="44"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4" xfId="1" applyNumberFormat="1" applyFont="1" applyFill="1" applyBorder="1" applyAlignment="1">
      <alignment horizontal="right" indent="1"/>
    </xf>
    <xf numFmtId="2" fontId="32" fillId="0" borderId="96"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7" xfId="4" applyNumberFormat="1" applyFont="1" applyFill="1" applyBorder="1" applyAlignment="1">
      <alignment horizontal="center" vertical="center"/>
    </xf>
    <xf numFmtId="49" fontId="12" fillId="0" borderId="98" xfId="4" applyNumberFormat="1" applyFont="1" applyFill="1" applyBorder="1" applyAlignment="1">
      <alignment horizontal="center" vertical="center"/>
    </xf>
    <xf numFmtId="181" fontId="20" fillId="0" borderId="0" xfId="0" applyNumberFormat="1" applyFont="1" applyFill="1"/>
    <xf numFmtId="0" fontId="17" fillId="2" borderId="100" xfId="4" applyFont="1" applyFill="1" applyBorder="1" applyAlignment="1">
      <alignment horizontal="center" vertical="center"/>
    </xf>
    <xf numFmtId="0" fontId="17" fillId="2" borderId="101" xfId="4" applyFont="1" applyFill="1" applyBorder="1" applyAlignment="1">
      <alignment horizontal="center" vertical="center"/>
    </xf>
    <xf numFmtId="0" fontId="33" fillId="0" borderId="100" xfId="0" applyFont="1" applyFill="1" applyBorder="1"/>
    <xf numFmtId="0" fontId="33" fillId="0" borderId="100"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4" xfId="0" applyFont="1" applyFill="1" applyBorder="1" applyAlignment="1">
      <alignment vertical="center"/>
    </xf>
    <xf numFmtId="181" fontId="32" fillId="0" borderId="100" xfId="1" applyNumberFormat="1" applyFont="1" applyFill="1" applyBorder="1" applyAlignment="1">
      <alignment horizontal="right" vertical="center"/>
    </xf>
    <xf numFmtId="181" fontId="32" fillId="0" borderId="101" xfId="1" applyNumberFormat="1" applyFont="1" applyFill="1" applyBorder="1" applyAlignment="1">
      <alignment horizontal="right" vertical="center"/>
    </xf>
    <xf numFmtId="181" fontId="32" fillId="0" borderId="99" xfId="1" applyNumberFormat="1" applyFont="1" applyFill="1" applyBorder="1" applyAlignment="1">
      <alignment horizontal="right" vertical="center"/>
    </xf>
    <xf numFmtId="0" fontId="47" fillId="0" borderId="89" xfId="4" applyFont="1" applyFill="1" applyBorder="1" applyAlignment="1">
      <alignment horizontal="right" indent="1"/>
    </xf>
    <xf numFmtId="0" fontId="32" fillId="0" borderId="82" xfId="4" applyFont="1" applyFill="1" applyBorder="1" applyAlignment="1">
      <alignment horizontal="right" indent="2"/>
    </xf>
    <xf numFmtId="0" fontId="32" fillId="0" borderId="99"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47" fillId="0" borderId="102" xfId="4" applyFont="1" applyFill="1" applyBorder="1" applyAlignment="1">
      <alignment horizontal="left" indent="1"/>
    </xf>
    <xf numFmtId="0" fontId="33" fillId="0" borderId="101" xfId="0" applyFont="1" applyFill="1" applyBorder="1"/>
    <xf numFmtId="181" fontId="11" fillId="0" borderId="0" xfId="0" applyNumberFormat="1" applyFont="1" applyFill="1" applyAlignment="1">
      <alignment horizontal="center"/>
    </xf>
    <xf numFmtId="181" fontId="33" fillId="0" borderId="80" xfId="1" applyNumberFormat="1" applyFont="1" applyFill="1" applyBorder="1" applyAlignment="1">
      <alignment horizontal="right" vertical="center"/>
    </xf>
    <xf numFmtId="181" fontId="32" fillId="0" borderId="94"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3" xfId="1" applyNumberFormat="1" applyFont="1" applyFill="1" applyBorder="1" applyAlignment="1">
      <alignment horizontal="right" vertical="center"/>
    </xf>
    <xf numFmtId="0" fontId="33" fillId="0" borderId="103" xfId="0" applyFont="1" applyFill="1" applyBorder="1"/>
    <xf numFmtId="181" fontId="33" fillId="0" borderId="103" xfId="1" applyNumberFormat="1" applyFont="1" applyFill="1" applyBorder="1" applyAlignment="1">
      <alignment vertical="center"/>
    </xf>
    <xf numFmtId="177" fontId="33" fillId="0" borderId="103" xfId="1" applyNumberFormat="1" applyFont="1" applyFill="1" applyBorder="1" applyAlignment="1">
      <alignment horizontal="right" indent="2"/>
    </xf>
    <xf numFmtId="0" fontId="20" fillId="0" borderId="103" xfId="0" applyFont="1" applyFill="1" applyBorder="1"/>
    <xf numFmtId="0" fontId="33" fillId="0" borderId="103" xfId="4" applyFont="1" applyFill="1" applyBorder="1" applyAlignment="1">
      <alignment horizontal="right" indent="1"/>
    </xf>
    <xf numFmtId="177" fontId="32" fillId="0" borderId="103"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3" xfId="0" applyFont="1" applyFill="1" applyBorder="1" applyAlignment="1">
      <alignment horizontal="right" indent="1"/>
    </xf>
    <xf numFmtId="181" fontId="32" fillId="0" borderId="103" xfId="1" applyNumberFormat="1" applyFont="1" applyFill="1" applyBorder="1" applyAlignment="1">
      <alignment horizontal="right" vertical="center" indent="1"/>
    </xf>
    <xf numFmtId="0" fontId="33" fillId="0" borderId="99" xfId="0" applyFont="1" applyFill="1" applyBorder="1"/>
    <xf numFmtId="0" fontId="33" fillId="0" borderId="99"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3" xfId="0" quotePrefix="1" applyNumberFormat="1" applyFont="1" applyFill="1" applyBorder="1" applyAlignment="1">
      <alignment horizontal="right" indent="1"/>
    </xf>
    <xf numFmtId="3" fontId="33" fillId="0" borderId="103" xfId="1" applyNumberFormat="1" applyFont="1" applyFill="1" applyBorder="1" applyAlignment="1">
      <alignment vertical="center"/>
    </xf>
    <xf numFmtId="3" fontId="33" fillId="0" borderId="103" xfId="1" quotePrefix="1" applyNumberFormat="1" applyFont="1" applyFill="1" applyBorder="1" applyAlignment="1">
      <alignment horizontal="right" indent="1"/>
    </xf>
    <xf numFmtId="177" fontId="33" fillId="0" borderId="103" xfId="1" applyNumberFormat="1" applyFont="1" applyFill="1" applyBorder="1" applyAlignment="1">
      <alignment vertical="center"/>
    </xf>
    <xf numFmtId="1" fontId="33" fillId="0" borderId="103" xfId="0" applyNumberFormat="1" applyFont="1" applyFill="1" applyBorder="1" applyAlignment="1">
      <alignment horizontal="right" indent="1"/>
    </xf>
    <xf numFmtId="1" fontId="33" fillId="0" borderId="103" xfId="0" applyNumberFormat="1" applyFont="1" applyFill="1" applyBorder="1" applyAlignment="1">
      <alignment horizontal="right" vertical="center"/>
    </xf>
    <xf numFmtId="1" fontId="10" fillId="0" borderId="103" xfId="4" applyNumberFormat="1" applyFont="1" applyFill="1" applyBorder="1" applyAlignment="1">
      <alignment vertical="center"/>
    </xf>
    <xf numFmtId="0" fontId="33" fillId="0" borderId="103" xfId="4" applyFont="1" applyFill="1" applyBorder="1" applyAlignment="1">
      <alignment horizontal="right"/>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102" xfId="1" applyNumberFormat="1" applyFont="1" applyFill="1" applyBorder="1" applyAlignment="1">
      <alignment horizontal="left" vertical="center" indent="2"/>
    </xf>
    <xf numFmtId="49" fontId="33" fillId="2" borderId="44" xfId="1" applyNumberFormat="1" applyFont="1" applyFill="1" applyBorder="1" applyAlignment="1">
      <alignment horizontal="center" vertical="center"/>
    </xf>
    <xf numFmtId="3" fontId="33" fillId="0" borderId="103"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5"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41" fillId="0" borderId="0" xfId="12" applyFont="1" applyFill="1" applyAlignment="1">
      <alignment horizontal="center"/>
    </xf>
    <xf numFmtId="0" fontId="44" fillId="0" borderId="0" xfId="12" applyFont="1" applyFill="1" applyAlignment="1">
      <alignment horizontal="center"/>
    </xf>
    <xf numFmtId="181" fontId="32" fillId="0" borderId="103" xfId="1" applyNumberFormat="1" applyFont="1" applyFill="1" applyBorder="1" applyAlignment="1">
      <alignment horizontal="right" vertical="center"/>
    </xf>
    <xf numFmtId="0" fontId="39" fillId="0" borderId="0" xfId="0" applyFont="1" applyFill="1" applyAlignment="1">
      <alignment horizontal="center"/>
    </xf>
    <xf numFmtId="0" fontId="32" fillId="0" borderId="37"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3" xfId="1" applyNumberFormat="1" applyFont="1" applyFill="1" applyBorder="1" applyAlignment="1">
      <alignment horizontal="right" vertical="center"/>
    </xf>
    <xf numFmtId="177" fontId="33" fillId="0" borderId="103" xfId="1" applyNumberFormat="1" applyFont="1" applyFill="1" applyBorder="1" applyAlignment="1">
      <alignment horizontal="left" vertical="center" indent="2"/>
    </xf>
    <xf numFmtId="167" fontId="33" fillId="0" borderId="103" xfId="1" applyNumberFormat="1" applyFont="1" applyFill="1" applyBorder="1" applyAlignment="1">
      <alignment horizontal="left" vertical="center" indent="2"/>
    </xf>
    <xf numFmtId="177" fontId="33" fillId="0" borderId="74"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0" fontId="33" fillId="0" borderId="8" xfId="11" applyFont="1" applyFill="1" applyBorder="1" applyAlignment="1">
      <alignment vertical="center"/>
    </xf>
    <xf numFmtId="0" fontId="33" fillId="0" borderId="15" xfId="11" applyFont="1" applyFill="1" applyBorder="1" applyAlignment="1">
      <alignment vertical="center"/>
    </xf>
    <xf numFmtId="170" fontId="33" fillId="0" borderId="45" xfId="1" applyNumberFormat="1" applyFont="1" applyFill="1" applyBorder="1" applyAlignment="1">
      <alignment horizontal="right" vertical="center"/>
    </xf>
    <xf numFmtId="170" fontId="32" fillId="0" borderId="45" xfId="1" applyNumberFormat="1" applyFont="1" applyFill="1" applyBorder="1" applyAlignment="1">
      <alignment horizontal="right" vertical="center"/>
    </xf>
    <xf numFmtId="181" fontId="32" fillId="0" borderId="45"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3" xfId="4" applyFont="1" applyFill="1" applyBorder="1" applyAlignment="1">
      <alignment horizontal="right" readingOrder="2"/>
    </xf>
    <xf numFmtId="0" fontId="12" fillId="0" borderId="63"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5" xfId="14" applyNumberFormat="1" applyFont="1" applyFill="1" applyBorder="1" applyAlignment="1">
      <alignment horizontal="right" vertical="center"/>
    </xf>
    <xf numFmtId="167" fontId="24" fillId="0" borderId="0" xfId="1" applyFont="1" applyFill="1"/>
    <xf numFmtId="0" fontId="36" fillId="0" borderId="0" xfId="0" applyFont="1" applyFill="1" applyAlignment="1">
      <alignment horizontal="right"/>
    </xf>
    <xf numFmtId="0" fontId="13" fillId="0" borderId="0" xfId="0" applyFont="1" applyFill="1" applyAlignment="1">
      <alignment horizontal="center"/>
    </xf>
    <xf numFmtId="0" fontId="39" fillId="0" borderId="0" xfId="12" applyFont="1" applyFill="1" applyAlignment="1">
      <alignment horizontal="left" vertical="top" wrapText="1"/>
    </xf>
    <xf numFmtId="0" fontId="36" fillId="0" borderId="0" xfId="0" applyFont="1" applyFill="1" applyAlignment="1">
      <alignment horizontal="right"/>
    </xf>
    <xf numFmtId="0" fontId="13" fillId="0" borderId="0" xfId="0" applyFont="1" applyFill="1" applyAlignment="1">
      <alignment horizontal="center"/>
    </xf>
    <xf numFmtId="1" fontId="33" fillId="0" borderId="46" xfId="6" applyNumberFormat="1" applyFont="1" applyFill="1" applyBorder="1" applyAlignment="1">
      <alignment horizontal="right"/>
    </xf>
    <xf numFmtId="0" fontId="32" fillId="0" borderId="46" xfId="21" applyFont="1" applyFill="1" applyBorder="1" applyAlignment="1">
      <alignment vertical="center"/>
    </xf>
    <xf numFmtId="1" fontId="32" fillId="0" borderId="46" xfId="21" applyNumberFormat="1" applyFont="1" applyFill="1" applyBorder="1" applyAlignment="1">
      <alignment horizontal="right" vertical="center"/>
    </xf>
    <xf numFmtId="181" fontId="32" fillId="0" borderId="82" xfId="1" applyNumberFormat="1" applyFont="1" applyFill="1" applyBorder="1" applyAlignment="1">
      <alignment horizontal="right" vertical="center"/>
    </xf>
    <xf numFmtId="181" fontId="32" fillId="0" borderId="105" xfId="1" applyNumberFormat="1" applyFont="1" applyFill="1" applyBorder="1" applyAlignment="1">
      <alignment horizontal="right" vertical="center"/>
    </xf>
    <xf numFmtId="0" fontId="32" fillId="0" borderId="50" xfId="21" applyFont="1" applyFill="1" applyBorder="1" applyAlignment="1">
      <alignment horizontal="right" indent="1"/>
    </xf>
    <xf numFmtId="0" fontId="32" fillId="0" borderId="103" xfId="21" applyFont="1" applyFill="1" applyBorder="1" applyAlignment="1">
      <alignment horizontal="right" indent="1"/>
    </xf>
    <xf numFmtId="181" fontId="32" fillId="0" borderId="104"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8" xfId="0" applyNumberFormat="1" applyFont="1" applyFill="1" applyBorder="1" applyAlignment="1">
      <alignment horizontal="center" vertical="center"/>
    </xf>
    <xf numFmtId="0" fontId="32" fillId="0" borderId="104" xfId="0" applyFont="1" applyFill="1" applyBorder="1" applyAlignment="1">
      <alignment horizontal="right" vertical="center"/>
    </xf>
    <xf numFmtId="2" fontId="33" fillId="0" borderId="104" xfId="0" applyNumberFormat="1" applyFont="1" applyFill="1" applyBorder="1" applyAlignment="1">
      <alignment horizontal="center" vertical="center"/>
    </xf>
    <xf numFmtId="2" fontId="33" fillId="0" borderId="102"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0" fontId="32" fillId="0" borderId="104" xfId="4" applyFont="1" applyFill="1" applyBorder="1" applyAlignment="1">
      <alignment horizontal="right" indent="2"/>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104" xfId="0" applyFont="1" applyFill="1" applyBorder="1" applyAlignment="1">
      <alignment horizontal="left" vertical="center"/>
    </xf>
    <xf numFmtId="0" fontId="33" fillId="0" borderId="44" xfId="0" applyFont="1" applyFill="1" applyBorder="1" applyAlignment="1">
      <alignment horizontal="right" vertical="center"/>
    </xf>
    <xf numFmtId="177" fontId="33" fillId="0" borderId="44" xfId="1" applyNumberFormat="1" applyFont="1" applyFill="1" applyBorder="1" applyAlignment="1">
      <alignment horizontal="right" vertical="center"/>
    </xf>
    <xf numFmtId="0" fontId="33" fillId="0" borderId="44" xfId="0" applyFont="1" applyFill="1" applyBorder="1" applyAlignment="1">
      <alignment horizontal="left" vertical="center"/>
    </xf>
    <xf numFmtId="0" fontId="33" fillId="0" borderId="103" xfId="0" applyFont="1" applyFill="1" applyBorder="1" applyAlignment="1">
      <alignment horizontal="right" vertical="center"/>
    </xf>
    <xf numFmtId="177" fontId="33" fillId="0" borderId="103" xfId="1" applyNumberFormat="1" applyFont="1" applyFill="1" applyBorder="1" applyAlignment="1">
      <alignment horizontal="right" vertical="center"/>
    </xf>
    <xf numFmtId="0" fontId="33" fillId="0" borderId="74" xfId="0" applyFont="1" applyFill="1" applyBorder="1" applyAlignment="1">
      <alignment horizontal="left" vertical="center"/>
    </xf>
    <xf numFmtId="0" fontId="32" fillId="0" borderId="82" xfId="0" applyNumberFormat="1" applyFont="1" applyFill="1" applyBorder="1" applyAlignment="1"/>
    <xf numFmtId="1" fontId="33" fillId="0" borderId="46" xfId="0" applyNumberFormat="1" applyFont="1" applyFill="1" applyBorder="1" applyAlignment="1">
      <alignment vertical="center"/>
    </xf>
    <xf numFmtId="180" fontId="33" fillId="0" borderId="46" xfId="1" applyNumberFormat="1" applyFont="1" applyFill="1" applyBorder="1" applyAlignment="1">
      <alignment vertical="center"/>
    </xf>
    <xf numFmtId="0" fontId="33" fillId="0" borderId="105" xfId="0" applyFont="1" applyFill="1" applyBorder="1" applyAlignment="1">
      <alignment vertical="center"/>
    </xf>
    <xf numFmtId="171" fontId="33" fillId="0" borderId="46" xfId="14" applyNumberFormat="1" applyFont="1" applyFill="1" applyBorder="1" applyAlignment="1">
      <alignment vertical="center"/>
    </xf>
    <xf numFmtId="0" fontId="33" fillId="0" borderId="50" xfId="0" applyFont="1" applyFill="1" applyBorder="1" applyAlignment="1">
      <alignment vertical="center"/>
    </xf>
    <xf numFmtId="177" fontId="32" fillId="0" borderId="107" xfId="1" applyNumberFormat="1" applyFont="1" applyFill="1" applyBorder="1" applyAlignment="1">
      <alignment horizontal="left" vertical="center" indent="2"/>
    </xf>
    <xf numFmtId="177" fontId="32" fillId="0" borderId="108" xfId="1" applyNumberFormat="1" applyFont="1" applyFill="1" applyBorder="1" applyAlignment="1">
      <alignment horizontal="left" vertical="center" indent="2"/>
    </xf>
    <xf numFmtId="167" fontId="32" fillId="0" borderId="108" xfId="1" applyNumberFormat="1" applyFont="1" applyFill="1" applyBorder="1" applyAlignment="1">
      <alignment horizontal="left" vertical="center" indent="2"/>
    </xf>
    <xf numFmtId="177" fontId="32" fillId="0" borderId="96" xfId="1" applyNumberFormat="1" applyFont="1" applyFill="1" applyBorder="1" applyAlignment="1">
      <alignment horizontal="left" vertical="center" indent="2"/>
    </xf>
    <xf numFmtId="177" fontId="32" fillId="0" borderId="108" xfId="1" applyNumberFormat="1" applyFont="1" applyFill="1" applyBorder="1" applyAlignment="1">
      <alignment horizontal="right" vertical="center" indent="2"/>
    </xf>
    <xf numFmtId="177" fontId="32" fillId="0" borderId="96" xfId="1" applyNumberFormat="1" applyFont="1" applyFill="1" applyBorder="1" applyAlignment="1">
      <alignment horizontal="right" vertical="center"/>
    </xf>
    <xf numFmtId="177" fontId="32" fillId="0" borderId="87" xfId="1" applyNumberFormat="1" applyFont="1" applyFill="1" applyBorder="1" applyAlignment="1">
      <alignment horizontal="left" vertical="center" indent="2"/>
    </xf>
    <xf numFmtId="177" fontId="32" fillId="0" borderId="104" xfId="1" applyNumberFormat="1" applyFont="1" applyFill="1" applyBorder="1" applyAlignment="1">
      <alignment horizontal="left" vertical="center" indent="2"/>
    </xf>
    <xf numFmtId="167" fontId="32" fillId="0" borderId="104" xfId="1" applyNumberFormat="1" applyFont="1" applyFill="1" applyBorder="1" applyAlignment="1">
      <alignment horizontal="left" vertical="center" indent="2"/>
    </xf>
    <xf numFmtId="177" fontId="32" fillId="0" borderId="102" xfId="1" applyNumberFormat="1" applyFont="1" applyFill="1" applyBorder="1" applyAlignment="1">
      <alignment horizontal="left" vertical="center" indent="2"/>
    </xf>
    <xf numFmtId="168" fontId="32" fillId="0" borderId="50" xfId="0" applyNumberFormat="1" applyFont="1" applyFill="1" applyBorder="1" applyAlignment="1">
      <alignment vertical="center"/>
    </xf>
    <xf numFmtId="170" fontId="32" fillId="0" borderId="45" xfId="1" applyNumberFormat="1" applyFont="1" applyFill="1" applyBorder="1" applyAlignment="1">
      <alignment vertical="center"/>
    </xf>
    <xf numFmtId="3" fontId="33" fillId="0" borderId="50" xfId="1" applyNumberFormat="1" applyFont="1" applyFill="1" applyBorder="1" applyAlignment="1">
      <alignment vertical="center"/>
    </xf>
    <xf numFmtId="181" fontId="32" fillId="0" borderId="50" xfId="1" applyNumberFormat="1" applyFont="1" applyFill="1" applyBorder="1" applyAlignment="1">
      <alignment horizontal="right" vertical="center" readingOrder="1"/>
    </xf>
    <xf numFmtId="0" fontId="32" fillId="2" borderId="45" xfId="0" applyFont="1" applyFill="1" applyBorder="1" applyAlignment="1">
      <alignment horizontal="center"/>
    </xf>
    <xf numFmtId="168" fontId="32" fillId="0" borderId="45" xfId="0" applyNumberFormat="1" applyFont="1" applyFill="1" applyBorder="1" applyAlignment="1">
      <alignment horizontal="right" indent="2"/>
    </xf>
    <xf numFmtId="168" fontId="32" fillId="0" borderId="45" xfId="0" applyNumberFormat="1" applyFont="1" applyFill="1" applyBorder="1" applyAlignment="1">
      <alignment horizontal="right" vertical="center"/>
    </xf>
    <xf numFmtId="0" fontId="33" fillId="0" borderId="104" xfId="4" applyFont="1" applyFill="1" applyBorder="1" applyAlignment="1">
      <alignment horizontal="center"/>
    </xf>
    <xf numFmtId="0" fontId="32" fillId="0" borderId="103" xfId="4" applyFont="1" applyFill="1" applyBorder="1" applyAlignment="1">
      <alignment vertical="center"/>
    </xf>
    <xf numFmtId="0" fontId="16" fillId="2" borderId="45" xfId="4" applyFont="1" applyFill="1" applyBorder="1" applyAlignment="1">
      <alignment horizontal="center" vertical="center"/>
    </xf>
    <xf numFmtId="0" fontId="16" fillId="2" borderId="44" xfId="4" applyFont="1" applyFill="1" applyBorder="1" applyAlignment="1">
      <alignment horizontal="center" vertical="center"/>
    </xf>
    <xf numFmtId="0" fontId="33" fillId="0" borderId="46" xfId="4" applyFont="1" applyFill="1" applyBorder="1" applyAlignment="1">
      <alignment horizontal="center"/>
    </xf>
    <xf numFmtId="177" fontId="32" fillId="0" borderId="103" xfId="1" applyNumberFormat="1" applyFont="1" applyFill="1" applyBorder="1" applyAlignment="1">
      <alignment horizontal="right" indent="1"/>
    </xf>
    <xf numFmtId="177" fontId="32" fillId="0" borderId="50" xfId="1" applyNumberFormat="1" applyFont="1" applyFill="1" applyBorder="1" applyAlignment="1">
      <alignment horizontal="right" indent="1"/>
    </xf>
    <xf numFmtId="181" fontId="17" fillId="0" borderId="103" xfId="1" applyNumberFormat="1" applyFont="1" applyFill="1" applyBorder="1" applyAlignment="1">
      <alignment horizontal="right" vertical="center"/>
    </xf>
    <xf numFmtId="168" fontId="32" fillId="0" borderId="103" xfId="8" applyNumberFormat="1" applyFont="1" applyFill="1" applyBorder="1" applyAlignment="1">
      <alignment horizontal="right" vertical="center" readingOrder="1"/>
    </xf>
    <xf numFmtId="0" fontId="32" fillId="0" borderId="104" xfId="0" applyNumberFormat="1" applyFont="1" applyFill="1" applyBorder="1" applyAlignment="1"/>
    <xf numFmtId="177" fontId="33" fillId="0" borderId="50" xfId="1" applyNumberFormat="1" applyFont="1" applyFill="1" applyBorder="1" applyAlignment="1">
      <alignment horizontal="right"/>
    </xf>
    <xf numFmtId="3" fontId="33" fillId="0" borderId="50" xfId="1" applyNumberFormat="1" applyFont="1" applyFill="1" applyBorder="1" applyAlignment="1">
      <alignment horizontal="right" vertical="center" readingOrder="1"/>
    </xf>
    <xf numFmtId="0" fontId="32" fillId="0" borderId="50" xfId="4" applyFont="1" applyFill="1" applyBorder="1" applyAlignment="1">
      <alignment vertical="center"/>
    </xf>
    <xf numFmtId="0" fontId="32" fillId="2" borderId="44"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5" xfId="0" applyFont="1" applyFill="1" applyBorder="1" applyAlignment="1">
      <alignment horizontal="center" vertical="center"/>
    </xf>
    <xf numFmtId="177" fontId="24" fillId="0" borderId="0" xfId="1" applyNumberFormat="1" applyFont="1" applyFill="1"/>
    <xf numFmtId="0" fontId="33" fillId="0" borderId="103" xfId="12" applyFont="1" applyFill="1" applyBorder="1" applyAlignment="1">
      <alignment vertical="top"/>
    </xf>
    <xf numFmtId="0" fontId="36" fillId="0" borderId="0" xfId="0" applyFont="1" applyFill="1" applyAlignment="1">
      <alignment horizontal="right"/>
    </xf>
    <xf numFmtId="0" fontId="36" fillId="0" borderId="0" xfId="0" applyFont="1" applyFill="1" applyAlignment="1">
      <alignment horizontal="right" vertical="top"/>
    </xf>
    <xf numFmtId="0" fontId="11" fillId="0" borderId="50" xfId="12" applyFont="1" applyFill="1" applyBorder="1" applyAlignment="1">
      <alignment horizontal="right" vertical="center"/>
    </xf>
    <xf numFmtId="172" fontId="33" fillId="0" borderId="48" xfId="12" applyNumberFormat="1" applyFont="1" applyFill="1" applyBorder="1" applyAlignment="1">
      <alignment horizontal="right" vertical="center"/>
    </xf>
    <xf numFmtId="172" fontId="33" fillId="0" borderId="56" xfId="12" applyNumberFormat="1" applyFont="1" applyFill="1" applyBorder="1" applyAlignment="1">
      <alignment horizontal="right" vertical="center"/>
    </xf>
    <xf numFmtId="172" fontId="33" fillId="0" borderId="45" xfId="12" applyNumberFormat="1" applyFont="1" applyFill="1" applyBorder="1" applyAlignment="1">
      <alignment horizontal="right" vertical="center"/>
    </xf>
    <xf numFmtId="171" fontId="33" fillId="0" borderId="55" xfId="14" applyNumberFormat="1" applyFont="1" applyFill="1" applyBorder="1" applyAlignment="1">
      <alignment horizontal="center" vertical="center"/>
    </xf>
    <xf numFmtId="171" fontId="33" fillId="0" borderId="48" xfId="14" applyNumberFormat="1" applyFont="1" applyFill="1" applyBorder="1" applyAlignment="1">
      <alignment horizontal="center" vertical="center"/>
    </xf>
    <xf numFmtId="171" fontId="33" fillId="0" borderId="56" xfId="14" applyNumberFormat="1" applyFont="1" applyFill="1" applyBorder="1" applyAlignment="1">
      <alignment horizontal="center" vertical="center"/>
    </xf>
    <xf numFmtId="9" fontId="32" fillId="0" borderId="55" xfId="14" applyFont="1" applyFill="1" applyBorder="1" applyAlignment="1">
      <alignment horizontal="center" vertical="center"/>
    </xf>
    <xf numFmtId="9" fontId="32" fillId="0" borderId="48" xfId="14" applyFont="1" applyFill="1" applyBorder="1" applyAlignment="1">
      <alignment horizontal="center" vertical="center"/>
    </xf>
    <xf numFmtId="9" fontId="32" fillId="0" borderId="56" xfId="14" applyFont="1" applyFill="1" applyBorder="1" applyAlignment="1">
      <alignment horizontal="center" vertical="center"/>
    </xf>
    <xf numFmtId="9" fontId="33" fillId="0" borderId="55" xfId="14" applyFont="1" applyFill="1" applyBorder="1" applyAlignment="1">
      <alignment horizontal="center" vertical="center"/>
    </xf>
    <xf numFmtId="9" fontId="33" fillId="0" borderId="48" xfId="14" applyFont="1" applyFill="1" applyBorder="1" applyAlignment="1">
      <alignment horizontal="center" vertical="center"/>
    </xf>
    <xf numFmtId="9" fontId="33" fillId="0" borderId="56" xfId="14" applyFont="1" applyFill="1" applyBorder="1" applyAlignment="1">
      <alignment horizontal="center" vertical="center"/>
    </xf>
    <xf numFmtId="171" fontId="32" fillId="0" borderId="55" xfId="14" applyNumberFormat="1" applyFont="1" applyFill="1" applyBorder="1" applyAlignment="1">
      <alignment horizontal="center" vertical="center"/>
    </xf>
    <xf numFmtId="171" fontId="32" fillId="0" borderId="48" xfId="14" applyNumberFormat="1" applyFont="1" applyFill="1" applyBorder="1" applyAlignment="1">
      <alignment horizontal="center" vertical="center"/>
    </xf>
    <xf numFmtId="171" fontId="32" fillId="0" borderId="56" xfId="14" applyNumberFormat="1" applyFont="1" applyFill="1" applyBorder="1" applyAlignment="1">
      <alignment horizontal="center" vertical="center"/>
    </xf>
    <xf numFmtId="9" fontId="33" fillId="0" borderId="55" xfId="14" applyFont="1" applyFill="1" applyBorder="1" applyAlignment="1">
      <alignment horizontal="right" vertical="center"/>
    </xf>
    <xf numFmtId="9" fontId="33" fillId="0" borderId="48" xfId="14" applyFont="1" applyFill="1" applyBorder="1" applyAlignment="1">
      <alignment horizontal="right" vertical="center"/>
    </xf>
    <xf numFmtId="9" fontId="33" fillId="0" borderId="58"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5" xfId="14" applyFont="1" applyFill="1" applyBorder="1" applyAlignment="1">
      <alignment horizontal="right" vertical="center"/>
    </xf>
    <xf numFmtId="9" fontId="32" fillId="0" borderId="48" xfId="14" applyFont="1" applyFill="1" applyBorder="1" applyAlignment="1">
      <alignment horizontal="right" vertical="center"/>
    </xf>
    <xf numFmtId="9" fontId="32" fillId="0" borderId="58"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8" xfId="14" applyNumberFormat="1" applyFont="1" applyFill="1" applyBorder="1" applyAlignment="1">
      <alignment horizontal="right" vertical="center"/>
    </xf>
    <xf numFmtId="171" fontId="33" fillId="0" borderId="55" xfId="14" applyNumberFormat="1" applyFont="1" applyFill="1" applyBorder="1" applyAlignment="1">
      <alignment horizontal="right" vertical="center"/>
    </xf>
    <xf numFmtId="171" fontId="33" fillId="0" borderId="58"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9" fontId="32" fillId="0" borderId="55" xfId="14" applyNumberFormat="1" applyFont="1" applyFill="1" applyBorder="1" applyAlignment="1">
      <alignment horizontal="right" vertical="center"/>
    </xf>
    <xf numFmtId="0" fontId="12" fillId="0" borderId="110" xfId="12" applyFont="1" applyFill="1" applyBorder="1" applyAlignment="1">
      <alignment vertical="center" readingOrder="2"/>
    </xf>
    <xf numFmtId="0" fontId="12" fillId="0" borderId="110" xfId="4" applyFont="1" applyFill="1" applyBorder="1" applyAlignment="1">
      <alignment vertical="center" readingOrder="2"/>
    </xf>
    <xf numFmtId="0" fontId="12" fillId="0" borderId="110" xfId="4" applyFont="1" applyFill="1" applyBorder="1" applyAlignment="1">
      <alignment vertical="center" wrapText="1" readingOrder="2"/>
    </xf>
    <xf numFmtId="0" fontId="12" fillId="0" borderId="110" xfId="12" applyFont="1" applyFill="1" applyBorder="1" applyAlignment="1">
      <alignment horizontal="left" readingOrder="1"/>
    </xf>
    <xf numFmtId="0" fontId="12" fillId="0" borderId="110" xfId="4" applyFont="1" applyFill="1" applyBorder="1" applyAlignment="1">
      <alignment horizontal="left" readingOrder="1"/>
    </xf>
    <xf numFmtId="0" fontId="12" fillId="0" borderId="110" xfId="4" applyFont="1" applyFill="1" applyBorder="1" applyAlignment="1">
      <alignment horizontal="left" vertical="center" wrapText="1" readingOrder="1"/>
    </xf>
    <xf numFmtId="0" fontId="12" fillId="0" borderId="110" xfId="7" applyFont="1" applyFill="1" applyBorder="1" applyAlignment="1">
      <alignment horizontal="left" readingOrder="1"/>
    </xf>
    <xf numFmtId="0" fontId="50" fillId="2" borderId="33" xfId="0" applyFont="1" applyFill="1" applyBorder="1" applyAlignment="1"/>
    <xf numFmtId="0" fontId="50" fillId="2" borderId="7" xfId="0" applyFont="1" applyFill="1" applyBorder="1" applyAlignment="1"/>
    <xf numFmtId="0" fontId="50" fillId="2" borderId="31"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2" xfId="0" applyFont="1" applyFill="1" applyBorder="1" applyAlignment="1">
      <alignment horizontal="right" vertical="center" indent="1"/>
    </xf>
    <xf numFmtId="0" fontId="32" fillId="2" borderId="22" xfId="0" applyFont="1" applyFill="1" applyBorder="1" applyAlignment="1">
      <alignment horizontal="center" vertical="center"/>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9" fillId="0" borderId="0" xfId="12" applyFont="1" applyFill="1" applyAlignment="1">
      <alignment horizontal="right" vertical="top" readingOrder="2"/>
    </xf>
    <xf numFmtId="0" fontId="39" fillId="0" borderId="0" xfId="12" applyFont="1" applyFill="1" applyAlignment="1">
      <alignment horizontal="left" vertical="top" wrapText="1"/>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3" xfId="0" applyFont="1" applyFill="1" applyBorder="1" applyAlignment="1">
      <alignment horizontal="center" vertical="center"/>
    </xf>
    <xf numFmtId="0" fontId="41" fillId="0" borderId="0" xfId="0" applyFont="1" applyFill="1" applyAlignment="1">
      <alignment horizontal="center"/>
    </xf>
    <xf numFmtId="0" fontId="44" fillId="0" borderId="0" xfId="0" applyFont="1" applyFill="1" applyAlignment="1">
      <alignment horizont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2" xfId="0" applyFont="1" applyFill="1" applyBorder="1" applyAlignment="1">
      <alignment horizontal="center" vertical="top"/>
    </xf>
    <xf numFmtId="0" fontId="32" fillId="2" borderId="53" xfId="0" applyFont="1" applyFill="1" applyBorder="1" applyAlignment="1">
      <alignment horizontal="center" vertical="top"/>
    </xf>
    <xf numFmtId="0" fontId="32" fillId="2" borderId="51" xfId="0" applyFont="1" applyFill="1" applyBorder="1" applyAlignment="1">
      <alignment horizontal="center" vertical="center"/>
    </xf>
    <xf numFmtId="0" fontId="32" fillId="2" borderId="52"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2"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2" xfId="21" applyFont="1" applyFill="1" applyBorder="1" applyAlignment="1">
      <alignment horizontal="right" vertical="center"/>
    </xf>
    <xf numFmtId="0" fontId="32" fillId="2" borderId="31"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33" xfId="0" applyFont="1" applyFill="1" applyBorder="1" applyAlignment="1">
      <alignment horizontal="center" vertical="top"/>
    </xf>
    <xf numFmtId="0" fontId="32" fillId="2" borderId="7" xfId="0" applyFont="1" applyFill="1" applyBorder="1" applyAlignment="1">
      <alignment horizontal="center" vertical="top"/>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2"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2"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9" xfId="5" applyNumberFormat="1" applyFont="1" applyFill="1" applyBorder="1" applyAlignment="1">
      <alignment horizontal="right" vertical="center"/>
    </xf>
    <xf numFmtId="49" fontId="32" fillId="2" borderId="75" xfId="5" applyNumberFormat="1" applyFont="1" applyFill="1" applyBorder="1" applyAlignment="1">
      <alignment horizontal="right" vertical="center"/>
    </xf>
    <xf numFmtId="49" fontId="32" fillId="2" borderId="81"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32" fillId="2" borderId="79" xfId="5" applyFont="1" applyFill="1" applyBorder="1" applyAlignment="1">
      <alignment horizontal="right" vertical="center" indent="1"/>
    </xf>
    <xf numFmtId="0" fontId="32" fillId="2" borderId="75" xfId="5" applyFont="1" applyFill="1" applyBorder="1" applyAlignment="1">
      <alignment horizontal="right" vertical="center" indent="1"/>
    </xf>
    <xf numFmtId="0" fontId="32" fillId="2" borderId="81" xfId="5" applyFont="1" applyFill="1" applyBorder="1" applyAlignment="1">
      <alignment horizontal="right" vertical="center" indent="1"/>
    </xf>
    <xf numFmtId="0" fontId="41" fillId="0" borderId="0" xfId="8" applyFont="1" applyFill="1" applyAlignment="1">
      <alignment horizontal="center"/>
    </xf>
    <xf numFmtId="0" fontId="32" fillId="2" borderId="79" xfId="0" applyFont="1" applyFill="1" applyBorder="1" applyAlignment="1">
      <alignment horizontal="right" vertical="center" indent="1"/>
    </xf>
    <xf numFmtId="0" fontId="32" fillId="2" borderId="75" xfId="0" applyFont="1" applyFill="1" applyBorder="1" applyAlignment="1">
      <alignment horizontal="right" vertical="center" indent="1"/>
    </xf>
    <xf numFmtId="0" fontId="32" fillId="2" borderId="81"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2"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5" xfId="9" applyFont="1" applyFill="1" applyBorder="1" applyAlignment="1">
      <alignment horizontal="center" vertical="center"/>
    </xf>
    <xf numFmtId="0" fontId="17" fillId="2" borderId="44" xfId="9" applyFont="1" applyFill="1" applyBorder="1" applyAlignment="1">
      <alignment horizontal="center" vertical="center"/>
    </xf>
    <xf numFmtId="0" fontId="16" fillId="2" borderId="45" xfId="12" applyFont="1" applyFill="1" applyBorder="1" applyAlignment="1">
      <alignment horizontal="center" vertical="center"/>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2" fillId="0" borderId="106" xfId="0" applyFont="1" applyFill="1" applyBorder="1" applyAlignment="1">
      <alignment horizontal="center" vertical="center"/>
    </xf>
    <xf numFmtId="0" fontId="32" fillId="0" borderId="107" xfId="0" applyFont="1" applyFill="1" applyBorder="1" applyAlignment="1">
      <alignment horizontal="center" vertical="center"/>
    </xf>
    <xf numFmtId="0" fontId="39" fillId="0" borderId="0" xfId="0" applyFont="1" applyFill="1" applyAlignment="1">
      <alignment horizontal="left" vertical="center"/>
    </xf>
    <xf numFmtId="0" fontId="32" fillId="0" borderId="109"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2" xfId="0" applyFont="1" applyFill="1" applyBorder="1" applyAlignment="1">
      <alignment horizontal="center" vertical="center"/>
    </xf>
    <xf numFmtId="0" fontId="39" fillId="0" borderId="0" xfId="0" applyFont="1" applyFill="1" applyAlignment="1">
      <alignment horizontal="right" vertical="center"/>
    </xf>
    <xf numFmtId="0" fontId="32" fillId="2" borderId="45"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2" xfId="0" applyFont="1" applyFill="1" applyBorder="1" applyAlignment="1">
      <alignment horizontal="center" vertical="top" wrapText="1"/>
    </xf>
    <xf numFmtId="0" fontId="32" fillId="2" borderId="31" xfId="0" applyFont="1" applyFill="1" applyBorder="1" applyAlignment="1">
      <alignment horizontal="right" vertical="top" indent="1"/>
    </xf>
    <xf numFmtId="0" fontId="32" fillId="2" borderId="33"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5" xfId="0" applyFont="1" applyFill="1" applyBorder="1" applyAlignment="1">
      <alignment horizontal="right" vertical="top" indent="1"/>
    </xf>
    <xf numFmtId="0" fontId="36" fillId="0" borderId="0" xfId="0" applyFont="1" applyFill="1" applyAlignment="1">
      <alignment horizontal="right" vertical="top"/>
    </xf>
    <xf numFmtId="0" fontId="39" fillId="0" borderId="0" xfId="0" applyFont="1" applyFill="1" applyAlignment="1">
      <alignment horizontal="right" vertical="top"/>
    </xf>
    <xf numFmtId="0" fontId="50" fillId="2" borderId="15"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39" fillId="0" borderId="0" xfId="0" applyFont="1" applyFill="1" applyAlignment="1">
      <alignment horizontal="left" vertical="top"/>
    </xf>
    <xf numFmtId="0" fontId="50" fillId="2" borderId="45"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36" fillId="0" borderId="0" xfId="0" applyFont="1" applyFill="1" applyAlignment="1">
      <alignment horizontal="right"/>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2" xfId="13" applyFont="1" applyFill="1" applyBorder="1" applyAlignment="1">
      <alignment horizontal="right" vertical="center"/>
    </xf>
    <xf numFmtId="0" fontId="39" fillId="0" borderId="0" xfId="12" applyFont="1" applyFill="1" applyAlignment="1">
      <alignment horizontal="right" wrapText="1"/>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2"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0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5"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5"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5"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2" fillId="2" borderId="27"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49" fontId="32" fillId="0" borderId="109"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106"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5"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wrapText="1"/>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2"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2"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1" xfId="1" applyNumberFormat="1" applyFont="1" applyFill="1" applyBorder="1" applyAlignment="1">
      <alignment horizontal="center" vertical="center"/>
    </xf>
    <xf numFmtId="49" fontId="32" fillId="2" borderId="33"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7"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8"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30" xfId="0" applyFont="1" applyFill="1" applyBorder="1" applyAlignment="1">
      <alignment horizontal="left" vertical="center" indent="1"/>
    </xf>
    <xf numFmtId="49" fontId="32" fillId="2" borderId="27"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8"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30"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7"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8"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0" xfId="0" applyFont="1" applyFill="1" applyBorder="1" applyAlignment="1">
      <alignment horizontal="left" vertical="center" indent="1"/>
    </xf>
    <xf numFmtId="0" fontId="41" fillId="0" borderId="0" xfId="0" applyFont="1" applyFill="1" applyAlignment="1">
      <alignment horizontal="center" vertical="center"/>
    </xf>
    <xf numFmtId="0" fontId="32" fillId="2" borderId="28" xfId="0" applyFont="1" applyFill="1" applyBorder="1" applyAlignment="1">
      <alignment horizontal="left" vertical="center"/>
    </xf>
    <xf numFmtId="0" fontId="33" fillId="2" borderId="4" xfId="0" applyFont="1" applyFill="1" applyBorder="1" applyAlignment="1">
      <alignment horizontal="left" vertical="center"/>
    </xf>
    <xf numFmtId="0" fontId="33" fillId="2" borderId="30" xfId="0" applyFont="1" applyFill="1" applyBorder="1" applyAlignment="1">
      <alignment horizontal="left" vertical="center"/>
    </xf>
    <xf numFmtId="0" fontId="32" fillId="2" borderId="27"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7"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0"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30"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30"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8"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30" xfId="4" applyFont="1" applyFill="1" applyBorder="1" applyAlignment="1">
      <alignment horizontal="left" vertical="center" indent="1"/>
    </xf>
    <xf numFmtId="0" fontId="32" fillId="2" borderId="22" xfId="4" applyFont="1" applyFill="1" applyBorder="1" applyAlignment="1">
      <alignment horizontal="center" vertical="center"/>
    </xf>
    <xf numFmtId="0" fontId="32" fillId="2" borderId="45" xfId="4" applyFont="1" applyFill="1" applyBorder="1" applyAlignment="1">
      <alignment horizontal="center" vertical="center"/>
    </xf>
    <xf numFmtId="0" fontId="32" fillId="2" borderId="44" xfId="4" applyFont="1" applyFill="1" applyBorder="1" applyAlignment="1">
      <alignment horizontal="center" vertical="center"/>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xf numFmtId="0" fontId="32" fillId="2" borderId="51" xfId="4" applyFont="1" applyFill="1" applyBorder="1" applyAlignment="1">
      <alignment horizontal="center" vertical="center"/>
    </xf>
    <xf numFmtId="0" fontId="32" fillId="2" borderId="52" xfId="4" applyFont="1" applyFill="1" applyBorder="1" applyAlignment="1">
      <alignment horizontal="center" vertical="center"/>
    </xf>
    <xf numFmtId="0" fontId="32" fillId="2" borderId="53" xfId="4" applyFont="1" applyFill="1" applyBorder="1" applyAlignment="1">
      <alignment horizontal="center" vertical="center"/>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704850</xdr:colOff>
      <xdr:row>45</xdr:row>
      <xdr:rowOff>57150</xdr:rowOff>
    </xdr:from>
    <xdr:to>
      <xdr:col>5</xdr:col>
      <xdr:colOff>876300</xdr:colOff>
      <xdr:row>45</xdr:row>
      <xdr:rowOff>247650</xdr:rowOff>
    </xdr:to>
    <xdr:sp macro="" textlink="">
      <xdr:nvSpPr>
        <xdr:cNvPr id="22" name="TextBox 21"/>
        <xdr:cNvSpPr txBox="1"/>
      </xdr:nvSpPr>
      <xdr:spPr>
        <a:xfrm>
          <a:off x="9988934175" y="118967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17</xdr:row>
      <xdr:rowOff>38100</xdr:rowOff>
    </xdr:from>
    <xdr:to>
      <xdr:col>5</xdr:col>
      <xdr:colOff>876300</xdr:colOff>
      <xdr:row>17</xdr:row>
      <xdr:rowOff>228600</xdr:rowOff>
    </xdr:to>
    <xdr:sp macro="" textlink="">
      <xdr:nvSpPr>
        <xdr:cNvPr id="43" name="TextBox 42"/>
        <xdr:cNvSpPr txBox="1"/>
      </xdr:nvSpPr>
      <xdr:spPr>
        <a:xfrm>
          <a:off x="9988934175"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44</xdr:row>
      <xdr:rowOff>57150</xdr:rowOff>
    </xdr:from>
    <xdr:to>
      <xdr:col>6</xdr:col>
      <xdr:colOff>876300</xdr:colOff>
      <xdr:row>44</xdr:row>
      <xdr:rowOff>247650</xdr:rowOff>
    </xdr:to>
    <xdr:sp macro="" textlink="">
      <xdr:nvSpPr>
        <xdr:cNvPr id="44" name="TextBox 43"/>
        <xdr:cNvSpPr txBox="1"/>
      </xdr:nvSpPr>
      <xdr:spPr>
        <a:xfrm>
          <a:off x="9987981675" y="11610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16</xdr:row>
      <xdr:rowOff>76200</xdr:rowOff>
    </xdr:from>
    <xdr:to>
      <xdr:col>6</xdr:col>
      <xdr:colOff>876300</xdr:colOff>
      <xdr:row>16</xdr:row>
      <xdr:rowOff>266700</xdr:rowOff>
    </xdr:to>
    <xdr:sp macro="" textlink="">
      <xdr:nvSpPr>
        <xdr:cNvPr id="45" name="TextBox 44"/>
        <xdr:cNvSpPr txBox="1"/>
      </xdr:nvSpPr>
      <xdr:spPr>
        <a:xfrm>
          <a:off x="99879816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685800</xdr:colOff>
      <xdr:row>17</xdr:row>
      <xdr:rowOff>76200</xdr:rowOff>
    </xdr:from>
    <xdr:to>
      <xdr:col>4</xdr:col>
      <xdr:colOff>857250</xdr:colOff>
      <xdr:row>17</xdr:row>
      <xdr:rowOff>266700</xdr:rowOff>
    </xdr:to>
    <xdr:sp macro="" textlink="">
      <xdr:nvSpPr>
        <xdr:cNvPr id="46" name="TextBox 45"/>
        <xdr:cNvSpPr txBox="1"/>
      </xdr:nvSpPr>
      <xdr:spPr>
        <a:xfrm>
          <a:off x="9989905725" y="4752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45</xdr:row>
      <xdr:rowOff>38100</xdr:rowOff>
    </xdr:from>
    <xdr:to>
      <xdr:col>4</xdr:col>
      <xdr:colOff>876300</xdr:colOff>
      <xdr:row>45</xdr:row>
      <xdr:rowOff>228600</xdr:rowOff>
    </xdr:to>
    <xdr:sp macro="" textlink="">
      <xdr:nvSpPr>
        <xdr:cNvPr id="47" name="TextBox 46"/>
        <xdr:cNvSpPr txBox="1"/>
      </xdr:nvSpPr>
      <xdr:spPr>
        <a:xfrm>
          <a:off x="9989886675" y="118776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55</xdr:row>
      <xdr:rowOff>19050</xdr:rowOff>
    </xdr:from>
    <xdr:to>
      <xdr:col>4</xdr:col>
      <xdr:colOff>876300</xdr:colOff>
      <xdr:row>55</xdr:row>
      <xdr:rowOff>209550</xdr:rowOff>
    </xdr:to>
    <xdr:sp macro="" textlink="">
      <xdr:nvSpPr>
        <xdr:cNvPr id="48" name="TextBox 47"/>
        <xdr:cNvSpPr txBox="1"/>
      </xdr:nvSpPr>
      <xdr:spPr>
        <a:xfrm>
          <a:off x="9989886675" y="14716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56</xdr:row>
      <xdr:rowOff>19050</xdr:rowOff>
    </xdr:from>
    <xdr:to>
      <xdr:col>4</xdr:col>
      <xdr:colOff>876300</xdr:colOff>
      <xdr:row>56</xdr:row>
      <xdr:rowOff>209550</xdr:rowOff>
    </xdr:to>
    <xdr:sp macro="" textlink="">
      <xdr:nvSpPr>
        <xdr:cNvPr id="49" name="TextBox 48"/>
        <xdr:cNvSpPr txBox="1"/>
      </xdr:nvSpPr>
      <xdr:spPr>
        <a:xfrm>
          <a:off x="9989886675" y="15001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27</xdr:row>
      <xdr:rowOff>19050</xdr:rowOff>
    </xdr:from>
    <xdr:to>
      <xdr:col>4</xdr:col>
      <xdr:colOff>876300</xdr:colOff>
      <xdr:row>27</xdr:row>
      <xdr:rowOff>209550</xdr:rowOff>
    </xdr:to>
    <xdr:sp macro="" textlink="">
      <xdr:nvSpPr>
        <xdr:cNvPr id="50" name="TextBox 49"/>
        <xdr:cNvSpPr txBox="1"/>
      </xdr:nvSpPr>
      <xdr:spPr>
        <a:xfrm>
          <a:off x="9989886675" y="7553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28</xdr:row>
      <xdr:rowOff>19050</xdr:rowOff>
    </xdr:from>
    <xdr:to>
      <xdr:col>4</xdr:col>
      <xdr:colOff>876300</xdr:colOff>
      <xdr:row>28</xdr:row>
      <xdr:rowOff>209550</xdr:rowOff>
    </xdr:to>
    <xdr:sp macro="" textlink="">
      <xdr:nvSpPr>
        <xdr:cNvPr id="51" name="TextBox 50"/>
        <xdr:cNvSpPr txBox="1"/>
      </xdr:nvSpPr>
      <xdr:spPr>
        <a:xfrm>
          <a:off x="9989886675" y="7839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30</xdr:row>
      <xdr:rowOff>19050</xdr:rowOff>
    </xdr:from>
    <xdr:to>
      <xdr:col>4</xdr:col>
      <xdr:colOff>876300</xdr:colOff>
      <xdr:row>30</xdr:row>
      <xdr:rowOff>209550</xdr:rowOff>
    </xdr:to>
    <xdr:sp macro="" textlink="">
      <xdr:nvSpPr>
        <xdr:cNvPr id="52" name="TextBox 51"/>
        <xdr:cNvSpPr txBox="1"/>
      </xdr:nvSpPr>
      <xdr:spPr>
        <a:xfrm>
          <a:off x="9989886675" y="84105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685800</xdr:colOff>
      <xdr:row>31</xdr:row>
      <xdr:rowOff>19050</xdr:rowOff>
    </xdr:from>
    <xdr:to>
      <xdr:col>4</xdr:col>
      <xdr:colOff>857250</xdr:colOff>
      <xdr:row>31</xdr:row>
      <xdr:rowOff>209550</xdr:rowOff>
    </xdr:to>
    <xdr:sp macro="" textlink="">
      <xdr:nvSpPr>
        <xdr:cNvPr id="53" name="TextBox 52"/>
        <xdr:cNvSpPr txBox="1"/>
      </xdr:nvSpPr>
      <xdr:spPr>
        <a:xfrm>
          <a:off x="9989905725" y="8696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44</xdr:row>
      <xdr:rowOff>19050</xdr:rowOff>
    </xdr:from>
    <xdr:to>
      <xdr:col>5</xdr:col>
      <xdr:colOff>876300</xdr:colOff>
      <xdr:row>44</xdr:row>
      <xdr:rowOff>209550</xdr:rowOff>
    </xdr:to>
    <xdr:sp macro="" textlink="">
      <xdr:nvSpPr>
        <xdr:cNvPr id="54" name="TextBox 53"/>
        <xdr:cNvSpPr txBox="1"/>
      </xdr:nvSpPr>
      <xdr:spPr>
        <a:xfrm>
          <a:off x="9988934175"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46</xdr:row>
      <xdr:rowOff>19050</xdr:rowOff>
    </xdr:from>
    <xdr:to>
      <xdr:col>5</xdr:col>
      <xdr:colOff>876300</xdr:colOff>
      <xdr:row>46</xdr:row>
      <xdr:rowOff>209550</xdr:rowOff>
    </xdr:to>
    <xdr:sp macro="" textlink="">
      <xdr:nvSpPr>
        <xdr:cNvPr id="55" name="TextBox 54"/>
        <xdr:cNvSpPr txBox="1"/>
      </xdr:nvSpPr>
      <xdr:spPr>
        <a:xfrm>
          <a:off x="9988934175" y="12144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47</xdr:row>
      <xdr:rowOff>19050</xdr:rowOff>
    </xdr:from>
    <xdr:to>
      <xdr:col>6</xdr:col>
      <xdr:colOff>876300</xdr:colOff>
      <xdr:row>47</xdr:row>
      <xdr:rowOff>209550</xdr:rowOff>
    </xdr:to>
    <xdr:sp macro="" textlink="">
      <xdr:nvSpPr>
        <xdr:cNvPr id="56" name="TextBox 55"/>
        <xdr:cNvSpPr txBox="1"/>
      </xdr:nvSpPr>
      <xdr:spPr>
        <a:xfrm>
          <a:off x="9987981675"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52</xdr:row>
      <xdr:rowOff>19050</xdr:rowOff>
    </xdr:from>
    <xdr:to>
      <xdr:col>6</xdr:col>
      <xdr:colOff>876300</xdr:colOff>
      <xdr:row>52</xdr:row>
      <xdr:rowOff>209550</xdr:rowOff>
    </xdr:to>
    <xdr:sp macro="" textlink="">
      <xdr:nvSpPr>
        <xdr:cNvPr id="57" name="TextBox 56"/>
        <xdr:cNvSpPr txBox="1"/>
      </xdr:nvSpPr>
      <xdr:spPr>
        <a:xfrm>
          <a:off x="9987981675"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19</xdr:row>
      <xdr:rowOff>19050</xdr:rowOff>
    </xdr:from>
    <xdr:to>
      <xdr:col>6</xdr:col>
      <xdr:colOff>876300</xdr:colOff>
      <xdr:row>19</xdr:row>
      <xdr:rowOff>209550</xdr:rowOff>
    </xdr:to>
    <xdr:sp macro="" textlink="">
      <xdr:nvSpPr>
        <xdr:cNvPr id="58" name="TextBox 57"/>
        <xdr:cNvSpPr txBox="1"/>
      </xdr:nvSpPr>
      <xdr:spPr>
        <a:xfrm>
          <a:off x="9987981675" y="5267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24</xdr:row>
      <xdr:rowOff>19050</xdr:rowOff>
    </xdr:from>
    <xdr:to>
      <xdr:col>6</xdr:col>
      <xdr:colOff>876300</xdr:colOff>
      <xdr:row>24</xdr:row>
      <xdr:rowOff>209550</xdr:rowOff>
    </xdr:to>
    <xdr:sp macro="" textlink="">
      <xdr:nvSpPr>
        <xdr:cNvPr id="59" name="TextBox 58"/>
        <xdr:cNvSpPr txBox="1"/>
      </xdr:nvSpPr>
      <xdr:spPr>
        <a:xfrm>
          <a:off x="9987981675" y="6696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16</xdr:row>
      <xdr:rowOff>76200</xdr:rowOff>
    </xdr:from>
    <xdr:to>
      <xdr:col>5</xdr:col>
      <xdr:colOff>876300</xdr:colOff>
      <xdr:row>16</xdr:row>
      <xdr:rowOff>266700</xdr:rowOff>
    </xdr:to>
    <xdr:sp macro="" textlink="">
      <xdr:nvSpPr>
        <xdr:cNvPr id="60" name="TextBox 59"/>
        <xdr:cNvSpPr txBox="1"/>
      </xdr:nvSpPr>
      <xdr:spPr>
        <a:xfrm>
          <a:off x="99889341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1738</v>
      </c>
      <c r="K30" s="296"/>
      <c r="S30" s="296" t="s">
        <v>1744</v>
      </c>
    </row>
    <row r="31" spans="2:19" s="111" customFormat="1" ht="8.25" customHeight="1" x14ac:dyDescent="0.45"/>
    <row r="32" spans="2:19" s="111" customFormat="1" ht="18" customHeight="1" x14ac:dyDescent="0.45">
      <c r="B32" s="111" t="s">
        <v>1739</v>
      </c>
      <c r="C32" s="111" t="s">
        <v>683</v>
      </c>
      <c r="R32" s="111" t="s">
        <v>586</v>
      </c>
      <c r="S32" s="111" t="s">
        <v>1743</v>
      </c>
    </row>
    <row r="33" spans="2:19" s="111" customFormat="1" ht="18" customHeight="1" x14ac:dyDescent="0.45">
      <c r="C33" s="111" t="s">
        <v>1708</v>
      </c>
      <c r="R33" s="111" t="s">
        <v>1710</v>
      </c>
    </row>
    <row r="34" spans="2:19" s="111" customFormat="1" ht="18" customHeight="1" x14ac:dyDescent="0.45">
      <c r="C34" s="111" t="s">
        <v>33</v>
      </c>
      <c r="R34" s="111" t="s">
        <v>329</v>
      </c>
    </row>
    <row r="35" spans="2:19" s="111" customFormat="1" ht="18" customHeight="1" x14ac:dyDescent="0.45">
      <c r="B35" s="111" t="s">
        <v>1740</v>
      </c>
      <c r="C35" s="1749" t="s">
        <v>1595</v>
      </c>
      <c r="D35" s="1749"/>
      <c r="E35" s="1749"/>
      <c r="P35" s="1750" t="s">
        <v>1595</v>
      </c>
      <c r="Q35" s="1750"/>
      <c r="R35" s="1750"/>
      <c r="S35" s="111" t="s">
        <v>1359</v>
      </c>
    </row>
    <row r="36" spans="2:19" s="111" customFormat="1" ht="18" customHeight="1" x14ac:dyDescent="0.45">
      <c r="B36" s="111" t="s">
        <v>1741</v>
      </c>
      <c r="C36" s="1595" t="s">
        <v>1709</v>
      </c>
      <c r="R36" s="111" t="s">
        <v>1358</v>
      </c>
      <c r="S36" s="111" t="s">
        <v>1471</v>
      </c>
    </row>
    <row r="37" spans="2:19" s="111" customFormat="1" ht="6" customHeight="1" x14ac:dyDescent="0.45"/>
    <row r="38" spans="2:19" s="111" customFormat="1" ht="20.100000000000001" customHeight="1" x14ac:dyDescent="0.45">
      <c r="B38" s="111" t="s">
        <v>1742</v>
      </c>
      <c r="C38" s="1570" t="s">
        <v>1356</v>
      </c>
      <c r="R38" s="1571" t="s">
        <v>1356</v>
      </c>
      <c r="S38" s="1571" t="s">
        <v>784</v>
      </c>
    </row>
    <row r="39" spans="2:19" s="111" customFormat="1" ht="6" customHeight="1" x14ac:dyDescent="0.45"/>
    <row r="40" spans="2:19" s="111" customFormat="1" ht="20.100000000000001" customHeight="1" x14ac:dyDescent="0.45">
      <c r="B40" s="111" t="s">
        <v>406</v>
      </c>
      <c r="C40" s="1570" t="s">
        <v>1356</v>
      </c>
      <c r="R40" s="1571" t="s">
        <v>1356</v>
      </c>
      <c r="S40" s="111" t="s">
        <v>783</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5"/>
    <col min="2" max="2" width="71.140625" style="264" customWidth="1"/>
    <col min="3" max="20" width="16.7109375" style="265" customWidth="1"/>
    <col min="21" max="21" width="69.28515625"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790" t="s">
        <v>1817</v>
      </c>
      <c r="C4" s="1790"/>
      <c r="D4" s="1790"/>
      <c r="E4" s="1790"/>
      <c r="F4" s="1790"/>
      <c r="G4" s="1790"/>
      <c r="H4" s="1790"/>
      <c r="I4" s="1790"/>
      <c r="J4" s="1790"/>
      <c r="K4" s="1790"/>
      <c r="L4" s="1790" t="s">
        <v>1818</v>
      </c>
      <c r="M4" s="1790"/>
      <c r="N4" s="1790"/>
      <c r="O4" s="1790"/>
      <c r="P4" s="1790"/>
      <c r="Q4" s="1790"/>
      <c r="R4" s="1790"/>
      <c r="S4" s="1790"/>
      <c r="T4" s="1790"/>
      <c r="U4" s="1790"/>
      <c r="V4" s="262"/>
    </row>
    <row r="5" spans="1:28" s="261" customFormat="1" ht="17.25" customHeight="1" x14ac:dyDescent="0.7">
      <c r="C5" s="262"/>
      <c r="D5" s="262"/>
      <c r="E5" s="262"/>
      <c r="F5" s="262"/>
      <c r="G5" s="262"/>
      <c r="H5" s="262"/>
      <c r="I5" s="262"/>
      <c r="J5" s="262"/>
      <c r="K5" s="262"/>
      <c r="L5" s="262"/>
      <c r="M5" s="262"/>
      <c r="N5" s="262"/>
      <c r="O5" s="262"/>
      <c r="P5" s="262"/>
      <c r="Q5" s="262"/>
      <c r="R5" s="262"/>
      <c r="S5" s="262"/>
      <c r="T5" s="262"/>
      <c r="U5" s="262"/>
    </row>
    <row r="6" spans="1:28" s="261" customFormat="1" ht="17.2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1748</v>
      </c>
      <c r="I7" s="517"/>
      <c r="J7" s="517"/>
      <c r="K7" s="517"/>
      <c r="L7" s="517"/>
      <c r="M7" s="517"/>
      <c r="N7" s="517"/>
      <c r="O7" s="517"/>
      <c r="P7" s="517"/>
      <c r="Q7" s="517"/>
      <c r="R7" s="517"/>
      <c r="S7" s="517"/>
      <c r="T7" s="517"/>
      <c r="U7" s="518" t="s">
        <v>1752</v>
      </c>
    </row>
    <row r="8" spans="1:28" s="261" customFormat="1" ht="9.7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5.5" customHeight="1" thickTop="1" x14ac:dyDescent="0.2">
      <c r="A9" s="512"/>
      <c r="B9" s="1791"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row>
    <row r="10" spans="1:28" s="510" customFormat="1" ht="18.75" customHeight="1" x14ac:dyDescent="0.2">
      <c r="B10" s="1792"/>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84"/>
    </row>
    <row r="11" spans="1:28" s="511" customFormat="1" ht="18.75" customHeight="1" x14ac:dyDescent="0.2">
      <c r="A11" s="510"/>
      <c r="B11" s="1793"/>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5"/>
    </row>
    <row r="12" spans="1:28" s="429" customFormat="1" ht="24.95" customHeight="1" x14ac:dyDescent="0.7">
      <c r="B12" s="340"/>
      <c r="C12" s="425"/>
      <c r="D12" s="425"/>
      <c r="E12" s="425"/>
      <c r="F12" s="425"/>
      <c r="G12" s="425"/>
      <c r="H12" s="1641"/>
      <c r="I12" s="427"/>
      <c r="J12" s="428"/>
      <c r="K12" s="428"/>
      <c r="L12" s="428"/>
      <c r="M12" s="428"/>
      <c r="N12" s="428"/>
      <c r="O12" s="428"/>
      <c r="P12" s="428"/>
      <c r="Q12" s="428"/>
      <c r="R12" s="428"/>
      <c r="S12" s="428"/>
      <c r="T12" s="496"/>
      <c r="U12" s="499"/>
      <c r="V12" s="500"/>
      <c r="W12" s="501"/>
      <c r="X12" s="501"/>
      <c r="Y12" s="459"/>
      <c r="Z12" s="459"/>
      <c r="AA12" s="459"/>
      <c r="AB12" s="459"/>
    </row>
    <row r="13" spans="1:28" s="1033" customFormat="1" ht="24.95" customHeight="1" x14ac:dyDescent="0.2">
      <c r="A13" s="512"/>
      <c r="B13" s="1040" t="s">
        <v>7</v>
      </c>
      <c r="C13" s="1029"/>
      <c r="D13" s="1029"/>
      <c r="E13" s="1029"/>
      <c r="F13" s="1029"/>
      <c r="G13" s="1029"/>
      <c r="H13" s="1642"/>
      <c r="I13" s="1031"/>
      <c r="J13" s="1032"/>
      <c r="K13" s="1032"/>
      <c r="L13" s="1032"/>
      <c r="M13" s="1032"/>
      <c r="N13" s="1032"/>
      <c r="O13" s="1032"/>
      <c r="P13" s="1032"/>
      <c r="Q13" s="1032"/>
      <c r="R13" s="1032"/>
      <c r="S13" s="1032"/>
      <c r="T13" s="1030"/>
      <c r="U13" s="1046" t="s">
        <v>379</v>
      </c>
    </row>
    <row r="14" spans="1:28" s="1033" customFormat="1" ht="15" customHeight="1" x14ac:dyDescent="0.2">
      <c r="B14" s="1041"/>
      <c r="C14" s="1034"/>
      <c r="D14" s="1034"/>
      <c r="E14" s="1034"/>
      <c r="F14" s="1034"/>
      <c r="G14" s="1034"/>
      <c r="H14" s="1643"/>
      <c r="I14" s="1035"/>
      <c r="J14" s="1036"/>
      <c r="K14" s="1036"/>
      <c r="L14" s="1036"/>
      <c r="M14" s="1036"/>
      <c r="N14" s="1036"/>
      <c r="O14" s="1036"/>
      <c r="P14" s="1036"/>
      <c r="Q14" s="1036"/>
      <c r="R14" s="1036"/>
      <c r="S14" s="1036"/>
      <c r="T14" s="1037"/>
      <c r="U14" s="1047"/>
    </row>
    <row r="15" spans="1:28" s="1033" customFormat="1" ht="24.95" customHeight="1" x14ac:dyDescent="0.2">
      <c r="A15" s="512"/>
      <c r="B15" s="604" t="s">
        <v>8</v>
      </c>
      <c r="C15" s="875">
        <v>35948.848625672559</v>
      </c>
      <c r="D15" s="875">
        <v>76821.33615149511</v>
      </c>
      <c r="E15" s="875">
        <v>127066.93453598586</v>
      </c>
      <c r="F15" s="875">
        <v>135501.4980905272</v>
      </c>
      <c r="G15" s="875">
        <v>172175.78397045578</v>
      </c>
      <c r="H15" s="918">
        <v>357360.16367607401</v>
      </c>
      <c r="I15" s="787">
        <v>185179.27259283036</v>
      </c>
      <c r="J15" s="785">
        <v>224169.42959440796</v>
      </c>
      <c r="K15" s="785">
        <v>264596.67165974027</v>
      </c>
      <c r="L15" s="785">
        <v>287889.77545041317</v>
      </c>
      <c r="M15" s="785">
        <v>307035.36751413206</v>
      </c>
      <c r="N15" s="785">
        <v>307599.25191441778</v>
      </c>
      <c r="O15" s="785">
        <v>328969.9321695313</v>
      </c>
      <c r="P15" s="785">
        <v>349892.43012101064</v>
      </c>
      <c r="Q15" s="785">
        <v>356995.51414470619</v>
      </c>
      <c r="R15" s="785">
        <v>352998.27155822731</v>
      </c>
      <c r="S15" s="785">
        <v>350518.86979524698</v>
      </c>
      <c r="T15" s="786">
        <v>357360.16367607401</v>
      </c>
      <c r="U15" s="1047" t="s">
        <v>380</v>
      </c>
      <c r="V15" s="1038"/>
      <c r="W15" s="1038"/>
      <c r="X15" s="1038"/>
      <c r="Y15" s="1038"/>
      <c r="Z15" s="1038"/>
    </row>
    <row r="16" spans="1:28" s="512" customFormat="1" ht="24.95" customHeight="1" x14ac:dyDescent="0.2">
      <c r="B16" s="606" t="s">
        <v>1435</v>
      </c>
      <c r="C16" s="879">
        <v>3473.0810870200003</v>
      </c>
      <c r="D16" s="879">
        <v>563.39685350000013</v>
      </c>
      <c r="E16" s="879">
        <v>2234.8854577800003</v>
      </c>
      <c r="F16" s="879">
        <v>2959.64209514</v>
      </c>
      <c r="G16" s="879">
        <v>6048.4302758200001</v>
      </c>
      <c r="H16" s="922">
        <v>14815.332435389999</v>
      </c>
      <c r="I16" s="784">
        <v>6583.9192609700003</v>
      </c>
      <c r="J16" s="782">
        <v>7519.0114947400007</v>
      </c>
      <c r="K16" s="782">
        <v>8100.2114276799985</v>
      </c>
      <c r="L16" s="782">
        <v>8933.4303304699988</v>
      </c>
      <c r="M16" s="782">
        <v>11608.674865099998</v>
      </c>
      <c r="N16" s="782">
        <v>11183.27710865</v>
      </c>
      <c r="O16" s="782">
        <v>8928.3828446400003</v>
      </c>
      <c r="P16" s="782">
        <v>10859.742599579999</v>
      </c>
      <c r="Q16" s="782">
        <v>8041.4327412299999</v>
      </c>
      <c r="R16" s="782">
        <v>6592.2468311799994</v>
      </c>
      <c r="S16" s="782">
        <v>8430.3444621899998</v>
      </c>
      <c r="T16" s="783">
        <v>14815.332435389999</v>
      </c>
      <c r="U16" s="1002" t="s">
        <v>1191</v>
      </c>
      <c r="V16" s="1038"/>
      <c r="W16" s="1038"/>
      <c r="X16" s="1038"/>
      <c r="Y16" s="1038"/>
    </row>
    <row r="17" spans="2:28" s="512" customFormat="1" ht="24.95" customHeight="1" x14ac:dyDescent="0.2">
      <c r="B17" s="606" t="s">
        <v>1436</v>
      </c>
      <c r="C17" s="879">
        <v>26197.074281751258</v>
      </c>
      <c r="D17" s="879">
        <v>75009.317427485512</v>
      </c>
      <c r="E17" s="879">
        <v>123863.73358314976</v>
      </c>
      <c r="F17" s="879">
        <v>130529.1160205272</v>
      </c>
      <c r="G17" s="879">
        <v>162785.50222820579</v>
      </c>
      <c r="H17" s="922">
        <v>338572.3626079596</v>
      </c>
      <c r="I17" s="784">
        <v>175222.02519080037</v>
      </c>
      <c r="J17" s="782">
        <v>212941.96504105418</v>
      </c>
      <c r="K17" s="782">
        <v>252095.19067927604</v>
      </c>
      <c r="L17" s="782">
        <v>274248.07383333758</v>
      </c>
      <c r="M17" s="782">
        <v>289449.14553412533</v>
      </c>
      <c r="N17" s="782">
        <v>290777.36059404659</v>
      </c>
      <c r="O17" s="782">
        <v>314228.96272843203</v>
      </c>
      <c r="P17" s="782">
        <v>332853.90986009751</v>
      </c>
      <c r="Q17" s="782">
        <v>342702.53484662011</v>
      </c>
      <c r="R17" s="782">
        <v>342647.60538094788</v>
      </c>
      <c r="S17" s="782">
        <v>338278.42243450286</v>
      </c>
      <c r="T17" s="783">
        <v>338572.3626079596</v>
      </c>
      <c r="U17" s="1002" t="s">
        <v>1365</v>
      </c>
      <c r="V17" s="1038"/>
      <c r="W17" s="1038"/>
      <c r="X17" s="1038"/>
      <c r="Y17" s="1038"/>
    </row>
    <row r="18" spans="2:28" s="512" customFormat="1" ht="24.95" customHeight="1" x14ac:dyDescent="0.2">
      <c r="B18" s="606" t="s">
        <v>156</v>
      </c>
      <c r="C18" s="879">
        <v>6278.6932569013006</v>
      </c>
      <c r="D18" s="879">
        <v>1248.6218705096001</v>
      </c>
      <c r="E18" s="879">
        <v>968.31549505609985</v>
      </c>
      <c r="F18" s="879">
        <v>2012.7399748599998</v>
      </c>
      <c r="G18" s="879">
        <v>3341.8514664300001</v>
      </c>
      <c r="H18" s="922">
        <v>3972.4686327244435</v>
      </c>
      <c r="I18" s="784">
        <v>3373.3281410600002</v>
      </c>
      <c r="J18" s="782">
        <v>3708.4530586137912</v>
      </c>
      <c r="K18" s="782">
        <v>4401.2695527842297</v>
      </c>
      <c r="L18" s="782">
        <v>4708.2712866056327</v>
      </c>
      <c r="M18" s="782">
        <v>5977.547114906688</v>
      </c>
      <c r="N18" s="782">
        <v>5638.6142117211648</v>
      </c>
      <c r="O18" s="782">
        <v>5812.586596459264</v>
      </c>
      <c r="P18" s="782">
        <v>6178.777661333148</v>
      </c>
      <c r="Q18" s="782">
        <v>6251.5465568560476</v>
      </c>
      <c r="R18" s="782">
        <v>3758.4193460994184</v>
      </c>
      <c r="S18" s="782">
        <v>3810.1028985541147</v>
      </c>
      <c r="T18" s="783">
        <v>3972.4686327244435</v>
      </c>
      <c r="U18" s="1002" t="s">
        <v>1190</v>
      </c>
      <c r="V18" s="1038"/>
      <c r="W18" s="1038"/>
      <c r="X18" s="1038"/>
      <c r="Y18" s="1038"/>
    </row>
    <row r="19" spans="2:28" s="981" customFormat="1" ht="15" customHeight="1" x14ac:dyDescent="0.2">
      <c r="B19" s="604"/>
      <c r="C19" s="879"/>
      <c r="D19" s="879"/>
      <c r="E19" s="879"/>
      <c r="F19" s="879"/>
      <c r="G19" s="879"/>
      <c r="H19" s="922"/>
      <c r="I19" s="784"/>
      <c r="J19" s="782"/>
      <c r="K19" s="782"/>
      <c r="L19" s="782"/>
      <c r="M19" s="782"/>
      <c r="N19" s="782"/>
      <c r="O19" s="782"/>
      <c r="P19" s="782"/>
      <c r="Q19" s="782"/>
      <c r="R19" s="782"/>
      <c r="S19" s="782"/>
      <c r="T19" s="783"/>
      <c r="U19" s="1048"/>
      <c r="V19" s="1038"/>
      <c r="W19" s="1038"/>
      <c r="X19" s="1038"/>
      <c r="Y19" s="1038"/>
      <c r="Z19" s="1006"/>
      <c r="AA19" s="1006"/>
      <c r="AB19" s="1006"/>
    </row>
    <row r="20" spans="2:28" s="1033" customFormat="1" ht="24.95" customHeight="1" x14ac:dyDescent="0.2">
      <c r="B20" s="604" t="s">
        <v>9</v>
      </c>
      <c r="C20" s="875">
        <v>54283.801366681342</v>
      </c>
      <c r="D20" s="875">
        <v>66289.246238824504</v>
      </c>
      <c r="E20" s="875">
        <v>60197.322185570258</v>
      </c>
      <c r="F20" s="875">
        <v>101819.66201933687</v>
      </c>
      <c r="G20" s="875">
        <v>187300.80794440553</v>
      </c>
      <c r="H20" s="918">
        <v>151432.24551373642</v>
      </c>
      <c r="I20" s="787">
        <v>172128.62553941819</v>
      </c>
      <c r="J20" s="785">
        <v>165754.22991391295</v>
      </c>
      <c r="K20" s="785">
        <v>168436.28054055828</v>
      </c>
      <c r="L20" s="785">
        <v>194997.83356392238</v>
      </c>
      <c r="M20" s="785">
        <v>173245.87077121245</v>
      </c>
      <c r="N20" s="785">
        <v>171920.87217741905</v>
      </c>
      <c r="O20" s="785">
        <v>162589.83294117643</v>
      </c>
      <c r="P20" s="785">
        <v>158173.72355397698</v>
      </c>
      <c r="Q20" s="785">
        <v>143552.25506639469</v>
      </c>
      <c r="R20" s="785">
        <v>105123.2951733598</v>
      </c>
      <c r="S20" s="785">
        <v>125978.00969562167</v>
      </c>
      <c r="T20" s="786">
        <v>151432.24551373642</v>
      </c>
      <c r="U20" s="1047" t="s">
        <v>384</v>
      </c>
      <c r="V20" s="1038"/>
      <c r="W20" s="1038"/>
      <c r="X20" s="1038"/>
      <c r="Y20" s="1038"/>
    </row>
    <row r="21" spans="2:28" s="512" customFormat="1" ht="24.95" customHeight="1" x14ac:dyDescent="0.2">
      <c r="B21" s="604" t="s">
        <v>1293</v>
      </c>
      <c r="C21" s="875">
        <v>39384.662960112342</v>
      </c>
      <c r="D21" s="875">
        <v>37034.748243449998</v>
      </c>
      <c r="E21" s="875">
        <v>37442.431556319374</v>
      </c>
      <c r="F21" s="875">
        <v>50772.96544683048</v>
      </c>
      <c r="G21" s="875">
        <v>122762.98662885353</v>
      </c>
      <c r="H21" s="918">
        <v>104205.95470122751</v>
      </c>
      <c r="I21" s="787">
        <v>123281.20573571419</v>
      </c>
      <c r="J21" s="785">
        <v>120485.93863747896</v>
      </c>
      <c r="K21" s="785">
        <v>123706.39055936427</v>
      </c>
      <c r="L21" s="785">
        <v>120838.30008361832</v>
      </c>
      <c r="M21" s="785">
        <v>124470.42208189845</v>
      </c>
      <c r="N21" s="785">
        <v>132057.87642609506</v>
      </c>
      <c r="O21" s="785">
        <v>144237.13018173241</v>
      </c>
      <c r="P21" s="785">
        <v>142275.28114814297</v>
      </c>
      <c r="Q21" s="785">
        <v>132305.89246751615</v>
      </c>
      <c r="R21" s="785">
        <v>100363.99288376099</v>
      </c>
      <c r="S21" s="785">
        <v>91324.782704417506</v>
      </c>
      <c r="T21" s="786">
        <v>104205.95470122751</v>
      </c>
      <c r="U21" s="1047" t="s">
        <v>1296</v>
      </c>
      <c r="V21" s="1038"/>
      <c r="W21" s="1038"/>
      <c r="X21" s="1038"/>
      <c r="Y21" s="1038"/>
    </row>
    <row r="22" spans="2:28" s="512" customFormat="1" ht="24.95" customHeight="1" x14ac:dyDescent="0.2">
      <c r="B22" s="606" t="s">
        <v>1289</v>
      </c>
      <c r="C22" s="879">
        <v>0</v>
      </c>
      <c r="D22" s="879">
        <v>0</v>
      </c>
      <c r="E22" s="879">
        <v>0</v>
      </c>
      <c r="F22" s="879">
        <v>0</v>
      </c>
      <c r="G22" s="879">
        <v>0</v>
      </c>
      <c r="H22" s="922">
        <v>0</v>
      </c>
      <c r="I22" s="784">
        <v>0</v>
      </c>
      <c r="J22" s="782">
        <v>0</v>
      </c>
      <c r="K22" s="782">
        <v>0</v>
      </c>
      <c r="L22" s="782">
        <v>0</v>
      </c>
      <c r="M22" s="782">
        <v>0</v>
      </c>
      <c r="N22" s="782">
        <v>0</v>
      </c>
      <c r="O22" s="782">
        <v>0</v>
      </c>
      <c r="P22" s="782">
        <v>0</v>
      </c>
      <c r="Q22" s="782">
        <v>0</v>
      </c>
      <c r="R22" s="782">
        <v>0</v>
      </c>
      <c r="S22" s="782">
        <v>0</v>
      </c>
      <c r="T22" s="783">
        <v>0</v>
      </c>
      <c r="U22" s="1002" t="s">
        <v>1298</v>
      </c>
      <c r="V22" s="1038"/>
      <c r="W22" s="1038"/>
      <c r="X22" s="1038"/>
      <c r="Y22" s="1038"/>
    </row>
    <row r="23" spans="2:28" s="512" customFormat="1" ht="24.95" customHeight="1" x14ac:dyDescent="0.2">
      <c r="B23" s="606" t="s">
        <v>1290</v>
      </c>
      <c r="C23" s="879">
        <v>0</v>
      </c>
      <c r="D23" s="879">
        <v>0</v>
      </c>
      <c r="E23" s="879">
        <v>0</v>
      </c>
      <c r="F23" s="879">
        <v>0</v>
      </c>
      <c r="G23" s="879">
        <v>0</v>
      </c>
      <c r="H23" s="922">
        <v>0</v>
      </c>
      <c r="I23" s="784">
        <v>0</v>
      </c>
      <c r="J23" s="782">
        <v>0</v>
      </c>
      <c r="K23" s="782">
        <v>0</v>
      </c>
      <c r="L23" s="782">
        <v>0</v>
      </c>
      <c r="M23" s="782">
        <v>0</v>
      </c>
      <c r="N23" s="782">
        <v>0</v>
      </c>
      <c r="O23" s="782">
        <v>0</v>
      </c>
      <c r="P23" s="782">
        <v>0</v>
      </c>
      <c r="Q23" s="782">
        <v>0</v>
      </c>
      <c r="R23" s="782">
        <v>0</v>
      </c>
      <c r="S23" s="782">
        <v>0</v>
      </c>
      <c r="T23" s="783">
        <v>0</v>
      </c>
      <c r="U23" s="1002" t="s">
        <v>1300</v>
      </c>
      <c r="V23" s="1038"/>
      <c r="W23" s="1038"/>
      <c r="X23" s="1038"/>
      <c r="Y23" s="1038"/>
    </row>
    <row r="24" spans="2:28" s="512" customFormat="1" ht="24.95" customHeight="1" x14ac:dyDescent="0.2">
      <c r="B24" s="606" t="s">
        <v>1291</v>
      </c>
      <c r="C24" s="879">
        <v>39384.662960112342</v>
      </c>
      <c r="D24" s="879">
        <v>37034.748243449998</v>
      </c>
      <c r="E24" s="879">
        <v>37442.431556319374</v>
      </c>
      <c r="F24" s="879">
        <v>50772.96544683048</v>
      </c>
      <c r="G24" s="879">
        <v>122507.75354868353</v>
      </c>
      <c r="H24" s="922">
        <v>104022.00476373751</v>
      </c>
      <c r="I24" s="784">
        <v>123034.6105594242</v>
      </c>
      <c r="J24" s="782">
        <v>120248.17470547896</v>
      </c>
      <c r="K24" s="782">
        <v>123472.75946000426</v>
      </c>
      <c r="L24" s="782">
        <v>120613.67216385833</v>
      </c>
      <c r="M24" s="782">
        <v>124209.54573782845</v>
      </c>
      <c r="N24" s="782">
        <v>131807.24302029505</v>
      </c>
      <c r="O24" s="782">
        <v>143996.45685198242</v>
      </c>
      <c r="P24" s="782">
        <v>142049.41151300297</v>
      </c>
      <c r="Q24" s="782">
        <v>132090.40601898616</v>
      </c>
      <c r="R24" s="782">
        <v>100158.91748061099</v>
      </c>
      <c r="S24" s="782">
        <v>91115.796079417501</v>
      </c>
      <c r="T24" s="783">
        <v>104022.00476373751</v>
      </c>
      <c r="U24" s="1002" t="s">
        <v>1299</v>
      </c>
      <c r="V24" s="1038"/>
      <c r="W24" s="1038"/>
      <c r="X24" s="1038"/>
      <c r="Y24" s="1038"/>
    </row>
    <row r="25" spans="2:28" s="512" customFormat="1" ht="24.75" customHeight="1" x14ac:dyDescent="0.2">
      <c r="B25" s="606" t="s">
        <v>1292</v>
      </c>
      <c r="C25" s="879">
        <v>0</v>
      </c>
      <c r="D25" s="879">
        <v>0</v>
      </c>
      <c r="E25" s="879">
        <v>0</v>
      </c>
      <c r="F25" s="879">
        <v>0</v>
      </c>
      <c r="G25" s="879">
        <v>255.23308016999999</v>
      </c>
      <c r="H25" s="922">
        <v>183.94993749000002</v>
      </c>
      <c r="I25" s="784">
        <v>246.59517629000001</v>
      </c>
      <c r="J25" s="782">
        <v>237.76393200000001</v>
      </c>
      <c r="K25" s="782">
        <v>233.63109936000004</v>
      </c>
      <c r="L25" s="782">
        <v>224.62791976</v>
      </c>
      <c r="M25" s="782">
        <v>260.87634407000002</v>
      </c>
      <c r="N25" s="782">
        <v>250.63340579999999</v>
      </c>
      <c r="O25" s="782">
        <v>240.67332974999999</v>
      </c>
      <c r="P25" s="782">
        <v>225.86963513999999</v>
      </c>
      <c r="Q25" s="782">
        <v>215.48644852999999</v>
      </c>
      <c r="R25" s="782">
        <v>205.07540315</v>
      </c>
      <c r="S25" s="782">
        <v>208.986625</v>
      </c>
      <c r="T25" s="783">
        <v>183.94993749000002</v>
      </c>
      <c r="U25" s="1002" t="s">
        <v>1301</v>
      </c>
      <c r="V25" s="1038"/>
      <c r="W25" s="1038"/>
      <c r="X25" s="1038"/>
      <c r="Y25" s="1038"/>
    </row>
    <row r="26" spans="2:28" s="512" customFormat="1" ht="24.95" customHeight="1" x14ac:dyDescent="0.2">
      <c r="B26" s="604" t="s">
        <v>1294</v>
      </c>
      <c r="C26" s="875">
        <v>1194.8377230600001</v>
      </c>
      <c r="D26" s="875">
        <v>1039.28317302</v>
      </c>
      <c r="E26" s="875">
        <v>1537.75428969</v>
      </c>
      <c r="F26" s="875">
        <v>1988.3343578999998</v>
      </c>
      <c r="G26" s="875">
        <v>2348.9180791899998</v>
      </c>
      <c r="H26" s="918">
        <v>3202.9291248599998</v>
      </c>
      <c r="I26" s="787">
        <v>2523.0564054900001</v>
      </c>
      <c r="J26" s="785">
        <v>2736.9094730900001</v>
      </c>
      <c r="K26" s="785">
        <v>2748.5409135700002</v>
      </c>
      <c r="L26" s="785">
        <v>2719.7339941300006</v>
      </c>
      <c r="M26" s="785">
        <v>2834.7967605399999</v>
      </c>
      <c r="N26" s="785">
        <v>6891.3757424199994</v>
      </c>
      <c r="O26" s="785">
        <v>2772.8892383000007</v>
      </c>
      <c r="P26" s="785">
        <v>3075.9726329700006</v>
      </c>
      <c r="Q26" s="785">
        <v>2883.7030817899999</v>
      </c>
      <c r="R26" s="785">
        <v>3790.9097625599998</v>
      </c>
      <c r="S26" s="785">
        <v>3040.66323169</v>
      </c>
      <c r="T26" s="786">
        <v>3202.9291248599998</v>
      </c>
      <c r="U26" s="1047" t="s">
        <v>1297</v>
      </c>
      <c r="V26" s="1038"/>
      <c r="W26" s="1038"/>
      <c r="X26" s="1038"/>
      <c r="Y26" s="1038"/>
    </row>
    <row r="27" spans="2:28" s="512" customFormat="1" ht="24.95" customHeight="1" x14ac:dyDescent="0.2">
      <c r="B27" s="606" t="s">
        <v>10</v>
      </c>
      <c r="C27" s="879">
        <v>336.82126500000004</v>
      </c>
      <c r="D27" s="879">
        <v>338.58782199999996</v>
      </c>
      <c r="E27" s="879">
        <v>302.36431799999997</v>
      </c>
      <c r="F27" s="879">
        <v>390.12718799999999</v>
      </c>
      <c r="G27" s="879">
        <v>383.94703737999998</v>
      </c>
      <c r="H27" s="922">
        <v>408.66763800000001</v>
      </c>
      <c r="I27" s="784">
        <v>381.88698737999999</v>
      </c>
      <c r="J27" s="782">
        <v>406.20587738</v>
      </c>
      <c r="K27" s="782">
        <v>409.81096538000003</v>
      </c>
      <c r="L27" s="782">
        <v>406.75179137999999</v>
      </c>
      <c r="M27" s="782">
        <v>403.56424937999998</v>
      </c>
      <c r="N27" s="782">
        <v>402.39002078999999</v>
      </c>
      <c r="O27" s="782">
        <v>405.32005625000005</v>
      </c>
      <c r="P27" s="782">
        <v>401.71496875000003</v>
      </c>
      <c r="Q27" s="782">
        <v>403.26000625</v>
      </c>
      <c r="R27" s="782">
        <v>403.86772100000002</v>
      </c>
      <c r="S27" s="782">
        <v>405.06254999999999</v>
      </c>
      <c r="T27" s="783">
        <v>408.66763800000001</v>
      </c>
      <c r="U27" s="1002" t="s">
        <v>1230</v>
      </c>
      <c r="V27" s="1038"/>
      <c r="W27" s="1038"/>
      <c r="X27" s="1038"/>
      <c r="Y27" s="1038"/>
    </row>
    <row r="28" spans="2:28" s="512" customFormat="1" ht="24.75" customHeight="1" x14ac:dyDescent="0.2">
      <c r="B28" s="606" t="s">
        <v>1295</v>
      </c>
      <c r="C28" s="879">
        <v>858.0164580600001</v>
      </c>
      <c r="D28" s="879">
        <v>700.69535101999998</v>
      </c>
      <c r="E28" s="879">
        <v>1235.38997169</v>
      </c>
      <c r="F28" s="879">
        <v>1598.2071698999998</v>
      </c>
      <c r="G28" s="879">
        <v>1964.9710418100001</v>
      </c>
      <c r="H28" s="922">
        <v>2794.2614868599999</v>
      </c>
      <c r="I28" s="784">
        <v>2141.1694181100002</v>
      </c>
      <c r="J28" s="782">
        <v>2330.7035957100002</v>
      </c>
      <c r="K28" s="782">
        <v>2338.72994819</v>
      </c>
      <c r="L28" s="782">
        <v>2312.9822027500004</v>
      </c>
      <c r="M28" s="782">
        <v>2431.2325111599998</v>
      </c>
      <c r="N28" s="782">
        <v>6488.9857216299997</v>
      </c>
      <c r="O28" s="782">
        <v>2367.5691820500006</v>
      </c>
      <c r="P28" s="782">
        <v>2674.2576642200006</v>
      </c>
      <c r="Q28" s="782">
        <v>2480.4430755399999</v>
      </c>
      <c r="R28" s="782">
        <v>3387.0420415599997</v>
      </c>
      <c r="S28" s="782">
        <v>2635.6006816899999</v>
      </c>
      <c r="T28" s="783">
        <v>2794.2614868599999</v>
      </c>
      <c r="U28" s="1002" t="s">
        <v>1364</v>
      </c>
      <c r="V28" s="1038"/>
      <c r="W28" s="1038"/>
      <c r="X28" s="1038"/>
      <c r="Y28" s="1038"/>
    </row>
    <row r="29" spans="2:28" s="512" customFormat="1" ht="24.95" customHeight="1" x14ac:dyDescent="0.2">
      <c r="B29" s="604" t="s">
        <v>940</v>
      </c>
      <c r="C29" s="875">
        <v>19039.388971068998</v>
      </c>
      <c r="D29" s="875">
        <v>32687.843218839007</v>
      </c>
      <c r="E29" s="875">
        <v>28660.229496948999</v>
      </c>
      <c r="F29" s="875">
        <v>50117.012863719006</v>
      </c>
      <c r="G29" s="875">
        <v>80761.042357589002</v>
      </c>
      <c r="H29" s="918">
        <v>109525.50024690901</v>
      </c>
      <c r="I29" s="787">
        <v>72637.231580178996</v>
      </c>
      <c r="J29" s="785">
        <v>79762.041508988987</v>
      </c>
      <c r="K29" s="785">
        <v>93236.202810449002</v>
      </c>
      <c r="L29" s="785">
        <v>117845.33273228901</v>
      </c>
      <c r="M29" s="785">
        <v>106138.058886549</v>
      </c>
      <c r="N29" s="785">
        <v>100263.15846390901</v>
      </c>
      <c r="O29" s="785">
        <v>90137.760988839</v>
      </c>
      <c r="P29" s="785">
        <v>96193.410198419006</v>
      </c>
      <c r="Q29" s="785">
        <v>90660.180674709001</v>
      </c>
      <c r="R29" s="785">
        <v>87402.97266846901</v>
      </c>
      <c r="S29" s="785">
        <v>94139.445546229006</v>
      </c>
      <c r="T29" s="786">
        <v>109525.50024690901</v>
      </c>
      <c r="U29" s="1047" t="s">
        <v>1192</v>
      </c>
      <c r="V29" s="1038"/>
      <c r="W29" s="1038"/>
      <c r="X29" s="1038"/>
      <c r="Y29" s="1038"/>
    </row>
    <row r="30" spans="2:28" s="512" customFormat="1" ht="24.95" customHeight="1" x14ac:dyDescent="0.2">
      <c r="B30" s="606" t="s">
        <v>788</v>
      </c>
      <c r="C30" s="879">
        <v>2780.27096188</v>
      </c>
      <c r="D30" s="879">
        <v>1189.2361297600003</v>
      </c>
      <c r="E30" s="879">
        <v>1150.16270364</v>
      </c>
      <c r="F30" s="879">
        <v>1042.8357124500001</v>
      </c>
      <c r="G30" s="879">
        <v>1801.94319879</v>
      </c>
      <c r="H30" s="922">
        <v>2446.1036507700001</v>
      </c>
      <c r="I30" s="784">
        <v>2709.1933973899995</v>
      </c>
      <c r="J30" s="782">
        <v>2626.8246955300001</v>
      </c>
      <c r="K30" s="782">
        <v>2470.9972330700002</v>
      </c>
      <c r="L30" s="782">
        <v>2617.0513979799998</v>
      </c>
      <c r="M30" s="782">
        <v>2611.7390950099998</v>
      </c>
      <c r="N30" s="782">
        <v>4144.3666768200001</v>
      </c>
      <c r="O30" s="782">
        <v>5487.0087084599991</v>
      </c>
      <c r="P30" s="782">
        <v>3217.6927630000005</v>
      </c>
      <c r="Q30" s="782">
        <v>3686.6644979599996</v>
      </c>
      <c r="R30" s="782">
        <v>4003.21436223</v>
      </c>
      <c r="S30" s="782">
        <v>5144.6436109100005</v>
      </c>
      <c r="T30" s="783">
        <v>2446.1036507700001</v>
      </c>
      <c r="U30" s="1002" t="s">
        <v>1458</v>
      </c>
      <c r="V30" s="1038"/>
      <c r="W30" s="1038"/>
      <c r="X30" s="1038"/>
      <c r="Y30" s="1038"/>
    </row>
    <row r="31" spans="2:28" s="512" customFormat="1" ht="24.95" customHeight="1" x14ac:dyDescent="0.2">
      <c r="B31" s="606" t="s">
        <v>174</v>
      </c>
      <c r="C31" s="879">
        <v>16259.118009188998</v>
      </c>
      <c r="D31" s="879">
        <v>31498.607089079007</v>
      </c>
      <c r="E31" s="879">
        <v>27510.066793309001</v>
      </c>
      <c r="F31" s="879">
        <v>49074.177151269003</v>
      </c>
      <c r="G31" s="879">
        <v>78959.099158798999</v>
      </c>
      <c r="H31" s="922">
        <v>107079.39659613901</v>
      </c>
      <c r="I31" s="784">
        <v>69928.038182788994</v>
      </c>
      <c r="J31" s="782">
        <v>77135.216813458988</v>
      </c>
      <c r="K31" s="782">
        <v>90765.205577379005</v>
      </c>
      <c r="L31" s="782">
        <v>115228.28133430901</v>
      </c>
      <c r="M31" s="782">
        <v>103526.319791539</v>
      </c>
      <c r="N31" s="782">
        <v>96118.791787089009</v>
      </c>
      <c r="O31" s="782">
        <v>84650.752280379005</v>
      </c>
      <c r="P31" s="782">
        <v>92975.717435419007</v>
      </c>
      <c r="Q31" s="782">
        <v>86973.516176749006</v>
      </c>
      <c r="R31" s="782">
        <v>83399.758306239004</v>
      </c>
      <c r="S31" s="782">
        <v>88994.801935319003</v>
      </c>
      <c r="T31" s="783">
        <v>107079.39659613901</v>
      </c>
      <c r="U31" s="1002" t="s">
        <v>1459</v>
      </c>
      <c r="V31" s="1038"/>
      <c r="W31" s="1038"/>
      <c r="X31" s="1038"/>
      <c r="Y31" s="1038"/>
    </row>
    <row r="32" spans="2:28" s="512" customFormat="1" ht="24.95" customHeight="1" x14ac:dyDescent="0.2">
      <c r="B32" s="1045" t="s">
        <v>922</v>
      </c>
      <c r="C32" s="879">
        <v>11010.907971399998</v>
      </c>
      <c r="D32" s="879">
        <v>12252.92783303</v>
      </c>
      <c r="E32" s="879">
        <v>17219.612188120002</v>
      </c>
      <c r="F32" s="879">
        <v>30164.140954489998</v>
      </c>
      <c r="G32" s="879">
        <v>45108.057909850002</v>
      </c>
      <c r="H32" s="922">
        <v>63238.07863258</v>
      </c>
      <c r="I32" s="784">
        <v>43805.908716940001</v>
      </c>
      <c r="J32" s="782">
        <v>51959.932109789996</v>
      </c>
      <c r="K32" s="782">
        <v>58154.098241510001</v>
      </c>
      <c r="L32" s="782">
        <v>65401.507176800005</v>
      </c>
      <c r="M32" s="782">
        <v>63392.952582320002</v>
      </c>
      <c r="N32" s="782">
        <v>66466.406144460008</v>
      </c>
      <c r="O32" s="782">
        <v>57605.313825450001</v>
      </c>
      <c r="P32" s="782">
        <v>63063.449634790006</v>
      </c>
      <c r="Q32" s="782">
        <v>55700.001969190009</v>
      </c>
      <c r="R32" s="782">
        <v>51925.527172190014</v>
      </c>
      <c r="S32" s="782">
        <v>60233.107223620005</v>
      </c>
      <c r="T32" s="783">
        <v>63238.07863258</v>
      </c>
      <c r="U32" s="992" t="s">
        <v>172</v>
      </c>
      <c r="V32" s="1038"/>
      <c r="W32" s="1038"/>
      <c r="X32" s="1038"/>
      <c r="Y32" s="1038"/>
    </row>
    <row r="33" spans="2:28" s="512" customFormat="1" ht="24.95" customHeight="1" x14ac:dyDescent="0.2">
      <c r="B33" s="1045" t="s">
        <v>883</v>
      </c>
      <c r="C33" s="879">
        <v>5248.2100377889992</v>
      </c>
      <c r="D33" s="879">
        <v>19245.679256049007</v>
      </c>
      <c r="E33" s="879">
        <v>10290.454605188999</v>
      </c>
      <c r="F33" s="879">
        <v>18910.036196779001</v>
      </c>
      <c r="G33" s="879">
        <v>33851.041248948997</v>
      </c>
      <c r="H33" s="922">
        <v>43841.317963558999</v>
      </c>
      <c r="I33" s="784">
        <v>26122.129465848997</v>
      </c>
      <c r="J33" s="782">
        <v>25175.284703668996</v>
      </c>
      <c r="K33" s="782">
        <v>32611.107335869005</v>
      </c>
      <c r="L33" s="782">
        <v>49826.774157509004</v>
      </c>
      <c r="M33" s="782">
        <v>40133.367209219003</v>
      </c>
      <c r="N33" s="782">
        <v>29652.385642629</v>
      </c>
      <c r="O33" s="782">
        <v>27045.438454928997</v>
      </c>
      <c r="P33" s="782">
        <v>29912.267800629001</v>
      </c>
      <c r="Q33" s="782">
        <v>31273.514207559001</v>
      </c>
      <c r="R33" s="782">
        <v>31474.231134048998</v>
      </c>
      <c r="S33" s="782">
        <v>28761.694711699001</v>
      </c>
      <c r="T33" s="783">
        <v>43841.317963558999</v>
      </c>
      <c r="U33" s="992" t="s">
        <v>796</v>
      </c>
      <c r="V33" s="1038"/>
      <c r="W33" s="1038"/>
      <c r="X33" s="1038"/>
      <c r="Y33" s="1038"/>
    </row>
    <row r="34" spans="2:28" s="512" customFormat="1" ht="24.95" customHeight="1" x14ac:dyDescent="0.2">
      <c r="B34" s="604" t="s">
        <v>157</v>
      </c>
      <c r="C34" s="875">
        <v>-5335.0882875600009</v>
      </c>
      <c r="D34" s="875">
        <v>-4472.6283964845106</v>
      </c>
      <c r="E34" s="875">
        <v>-7443.0931573881062</v>
      </c>
      <c r="F34" s="875">
        <v>-1058.6506491126045</v>
      </c>
      <c r="G34" s="875">
        <v>-18572.139121227003</v>
      </c>
      <c r="H34" s="918">
        <v>-65502.138559260115</v>
      </c>
      <c r="I34" s="787">
        <v>-26312.868181965001</v>
      </c>
      <c r="J34" s="785">
        <v>-37230.659705644983</v>
      </c>
      <c r="K34" s="785">
        <v>-51254.853742824991</v>
      </c>
      <c r="L34" s="785">
        <v>-46405.533246114981</v>
      </c>
      <c r="M34" s="785">
        <v>-60197.406957775012</v>
      </c>
      <c r="N34" s="785">
        <v>-67291.538455005008</v>
      </c>
      <c r="O34" s="785">
        <v>-74557.947467694976</v>
      </c>
      <c r="P34" s="785">
        <v>-83370.940425554974</v>
      </c>
      <c r="Q34" s="785">
        <v>-82297.521157620489</v>
      </c>
      <c r="R34" s="785">
        <v>-86434.580141430197</v>
      </c>
      <c r="S34" s="785">
        <v>-62526.881786714839</v>
      </c>
      <c r="T34" s="786">
        <v>-65502.138559260115</v>
      </c>
      <c r="U34" s="1047" t="s">
        <v>1118</v>
      </c>
      <c r="V34" s="1038"/>
      <c r="W34" s="1038"/>
      <c r="X34" s="1038"/>
      <c r="Y34" s="1038"/>
    </row>
    <row r="35" spans="2:28" s="1033" customFormat="1" ht="24.95" customHeight="1" x14ac:dyDescent="0.2">
      <c r="B35" s="604"/>
      <c r="C35" s="875"/>
      <c r="D35" s="875"/>
      <c r="E35" s="875"/>
      <c r="F35" s="875"/>
      <c r="G35" s="875"/>
      <c r="H35" s="918"/>
      <c r="I35" s="787"/>
      <c r="J35" s="785"/>
      <c r="K35" s="785"/>
      <c r="L35" s="785"/>
      <c r="M35" s="785"/>
      <c r="N35" s="785"/>
      <c r="O35" s="785"/>
      <c r="P35" s="785"/>
      <c r="Q35" s="785"/>
      <c r="R35" s="785"/>
      <c r="S35" s="785"/>
      <c r="T35" s="786"/>
      <c r="U35" s="1047"/>
      <c r="V35" s="1038"/>
      <c r="W35" s="1038"/>
      <c r="X35" s="1038"/>
      <c r="Y35" s="1038"/>
    </row>
    <row r="36" spans="2:28" s="1033" customFormat="1" ht="24.95" customHeight="1" x14ac:dyDescent="0.2">
      <c r="B36" s="1042"/>
      <c r="C36" s="1648"/>
      <c r="D36" s="1648"/>
      <c r="E36" s="1648"/>
      <c r="F36" s="1648"/>
      <c r="G36" s="1648"/>
      <c r="H36" s="1644"/>
      <c r="I36" s="1529"/>
      <c r="J36" s="1527"/>
      <c r="K36" s="1527"/>
      <c r="L36" s="1527"/>
      <c r="M36" s="1527"/>
      <c r="N36" s="1527"/>
      <c r="O36" s="1527"/>
      <c r="P36" s="1527"/>
      <c r="Q36" s="1527"/>
      <c r="R36" s="1527"/>
      <c r="S36" s="1527"/>
      <c r="T36" s="1528"/>
      <c r="U36" s="1049"/>
      <c r="V36" s="1038"/>
      <c r="W36" s="1038"/>
      <c r="X36" s="1038"/>
      <c r="Y36" s="1038"/>
    </row>
    <row r="37" spans="2:28" s="1033" customFormat="1" ht="24.95" customHeight="1" x14ac:dyDescent="0.2">
      <c r="B37" s="604" t="s">
        <v>881</v>
      </c>
      <c r="C37" s="875">
        <v>90232.649992353894</v>
      </c>
      <c r="D37" s="875">
        <v>143110.58239031961</v>
      </c>
      <c r="E37" s="875">
        <v>187264.25672155613</v>
      </c>
      <c r="F37" s="875">
        <v>237321.16010986408</v>
      </c>
      <c r="G37" s="875">
        <v>359476.59191486135</v>
      </c>
      <c r="H37" s="918">
        <v>508792.40918981039</v>
      </c>
      <c r="I37" s="787">
        <v>357307.89813224855</v>
      </c>
      <c r="J37" s="785">
        <v>389923.65950832091</v>
      </c>
      <c r="K37" s="785">
        <v>433032.95220029855</v>
      </c>
      <c r="L37" s="785">
        <v>482887.60901433555</v>
      </c>
      <c r="M37" s="785">
        <v>480281.2382853445</v>
      </c>
      <c r="N37" s="785">
        <v>479520.12409183686</v>
      </c>
      <c r="O37" s="785">
        <v>491559.76511070773</v>
      </c>
      <c r="P37" s="785">
        <v>508066.15367498761</v>
      </c>
      <c r="Q37" s="785">
        <v>500547.76921110088</v>
      </c>
      <c r="R37" s="785">
        <v>458121.56673158711</v>
      </c>
      <c r="S37" s="785">
        <v>476496.87949086865</v>
      </c>
      <c r="T37" s="786">
        <v>508792.40918981039</v>
      </c>
      <c r="U37" s="1047" t="s">
        <v>385</v>
      </c>
      <c r="V37" s="1038"/>
      <c r="W37" s="1038"/>
      <c r="X37" s="1038"/>
      <c r="Y37" s="1038"/>
    </row>
    <row r="38" spans="2:28" s="1033" customFormat="1" ht="15" customHeight="1" x14ac:dyDescent="0.2">
      <c r="B38" s="1043"/>
      <c r="C38" s="883"/>
      <c r="D38" s="883"/>
      <c r="E38" s="883"/>
      <c r="F38" s="883"/>
      <c r="G38" s="883"/>
      <c r="H38" s="1645"/>
      <c r="I38" s="884"/>
      <c r="J38" s="885"/>
      <c r="K38" s="885"/>
      <c r="L38" s="885"/>
      <c r="M38" s="885"/>
      <c r="N38" s="885"/>
      <c r="O38" s="885"/>
      <c r="P38" s="885"/>
      <c r="Q38" s="885"/>
      <c r="R38" s="885"/>
      <c r="S38" s="885"/>
      <c r="T38" s="886"/>
      <c r="U38" s="1050"/>
      <c r="V38" s="1038"/>
      <c r="W38" s="1038"/>
      <c r="X38" s="1038"/>
      <c r="Y38" s="1038"/>
    </row>
    <row r="39" spans="2:28" s="981" customFormat="1" ht="24.95" customHeight="1" x14ac:dyDescent="0.2">
      <c r="B39" s="604"/>
      <c r="C39" s="879"/>
      <c r="D39" s="879"/>
      <c r="E39" s="879"/>
      <c r="F39" s="879"/>
      <c r="G39" s="879"/>
      <c r="H39" s="922"/>
      <c r="I39" s="784"/>
      <c r="J39" s="782"/>
      <c r="K39" s="782"/>
      <c r="L39" s="782"/>
      <c r="M39" s="782"/>
      <c r="N39" s="782"/>
      <c r="O39" s="782"/>
      <c r="P39" s="782"/>
      <c r="Q39" s="782"/>
      <c r="R39" s="782"/>
      <c r="S39" s="782"/>
      <c r="T39" s="783"/>
      <c r="U39" s="1048"/>
      <c r="V39" s="1038"/>
      <c r="W39" s="1038"/>
      <c r="X39" s="1038"/>
      <c r="Y39" s="1038"/>
      <c r="Z39" s="1006"/>
      <c r="AA39" s="1006"/>
      <c r="AB39" s="1006"/>
    </row>
    <row r="40" spans="2:28" s="1033" customFormat="1" ht="24.95" customHeight="1" x14ac:dyDescent="0.2">
      <c r="B40" s="847" t="s">
        <v>882</v>
      </c>
      <c r="C40" s="875"/>
      <c r="D40" s="875"/>
      <c r="E40" s="875"/>
      <c r="F40" s="875"/>
      <c r="G40" s="875"/>
      <c r="H40" s="918"/>
      <c r="I40" s="787"/>
      <c r="J40" s="785"/>
      <c r="K40" s="785"/>
      <c r="L40" s="785"/>
      <c r="M40" s="785"/>
      <c r="N40" s="785"/>
      <c r="O40" s="785"/>
      <c r="P40" s="785"/>
      <c r="Q40" s="785"/>
      <c r="R40" s="785"/>
      <c r="S40" s="785"/>
      <c r="T40" s="786"/>
      <c r="U40" s="1046" t="s">
        <v>386</v>
      </c>
      <c r="V40" s="1038"/>
      <c r="W40" s="1038"/>
      <c r="X40" s="1038"/>
      <c r="Y40" s="1038"/>
    </row>
    <row r="41" spans="2:28" s="981" customFormat="1" ht="15" customHeight="1" x14ac:dyDescent="0.2">
      <c r="B41" s="604"/>
      <c r="C41" s="879"/>
      <c r="D41" s="879"/>
      <c r="E41" s="879"/>
      <c r="F41" s="879"/>
      <c r="G41" s="879"/>
      <c r="H41" s="922"/>
      <c r="I41" s="784"/>
      <c r="J41" s="782"/>
      <c r="K41" s="782"/>
      <c r="L41" s="782"/>
      <c r="M41" s="782"/>
      <c r="N41" s="782"/>
      <c r="O41" s="782"/>
      <c r="P41" s="782"/>
      <c r="Q41" s="782"/>
      <c r="R41" s="782"/>
      <c r="S41" s="782"/>
      <c r="T41" s="783"/>
      <c r="U41" s="1048"/>
      <c r="V41" s="1038"/>
      <c r="W41" s="1038"/>
      <c r="X41" s="1038"/>
      <c r="Y41" s="1038"/>
      <c r="Z41" s="1006"/>
      <c r="AA41" s="1006"/>
      <c r="AB41" s="1006"/>
    </row>
    <row r="42" spans="2:28" s="1033" customFormat="1" ht="24.75" customHeight="1" x14ac:dyDescent="0.2">
      <c r="B42" s="604" t="s">
        <v>857</v>
      </c>
      <c r="C42" s="875">
        <v>9082.2878001239933</v>
      </c>
      <c r="D42" s="875">
        <v>9980.9637039389982</v>
      </c>
      <c r="E42" s="875">
        <v>14293.237115263968</v>
      </c>
      <c r="F42" s="875">
        <v>15679.710263145005</v>
      </c>
      <c r="G42" s="875">
        <v>37853.541615418013</v>
      </c>
      <c r="H42" s="918">
        <v>58366.377343947977</v>
      </c>
      <c r="I42" s="787">
        <v>34396.615745798001</v>
      </c>
      <c r="J42" s="785">
        <v>36951.643116087951</v>
      </c>
      <c r="K42" s="785">
        <v>39166.055733997964</v>
      </c>
      <c r="L42" s="785">
        <v>39202.544422808009</v>
      </c>
      <c r="M42" s="785">
        <v>42501.804714297963</v>
      </c>
      <c r="N42" s="785">
        <v>39449.674527807983</v>
      </c>
      <c r="O42" s="785">
        <v>44290.020269907996</v>
      </c>
      <c r="P42" s="785">
        <v>50021.694424617999</v>
      </c>
      <c r="Q42" s="785">
        <v>53733.883761437995</v>
      </c>
      <c r="R42" s="785">
        <v>52817.487456867981</v>
      </c>
      <c r="S42" s="785">
        <v>57305.155893537922</v>
      </c>
      <c r="T42" s="786">
        <v>58366.377343947977</v>
      </c>
      <c r="U42" s="1047" t="s">
        <v>789</v>
      </c>
      <c r="V42" s="1038"/>
      <c r="W42" s="1038"/>
      <c r="X42" s="1038"/>
      <c r="Y42" s="1038"/>
    </row>
    <row r="43" spans="2:28" s="1033" customFormat="1" ht="25.5" customHeight="1" x14ac:dyDescent="0.2">
      <c r="B43" s="606" t="s">
        <v>935</v>
      </c>
      <c r="C43" s="879">
        <v>0</v>
      </c>
      <c r="D43" s="879">
        <v>5.4061728499999999</v>
      </c>
      <c r="E43" s="879">
        <v>6.2902302099999998</v>
      </c>
      <c r="F43" s="879">
        <v>4.7520599400000005</v>
      </c>
      <c r="G43" s="879">
        <v>7.1518331000000011</v>
      </c>
      <c r="H43" s="922">
        <v>1.8824513899999999</v>
      </c>
      <c r="I43" s="784">
        <v>8.6544181000000009</v>
      </c>
      <c r="J43" s="782">
        <v>4.0969598100000004</v>
      </c>
      <c r="K43" s="782">
        <v>4.0966098100000004</v>
      </c>
      <c r="L43" s="782">
        <v>4.5332980300000001</v>
      </c>
      <c r="M43" s="782">
        <v>4.5329480299999991</v>
      </c>
      <c r="N43" s="782">
        <v>4.5325980299999999</v>
      </c>
      <c r="O43" s="782">
        <v>2.44551198</v>
      </c>
      <c r="P43" s="782">
        <v>2.8682109800000002</v>
      </c>
      <c r="Q43" s="782">
        <v>2.8679609800000003</v>
      </c>
      <c r="R43" s="782">
        <v>2.9845013900000001</v>
      </c>
      <c r="S43" s="782">
        <v>1.88270139</v>
      </c>
      <c r="T43" s="783">
        <v>1.8824513899999999</v>
      </c>
      <c r="U43" s="1002" t="s">
        <v>1187</v>
      </c>
      <c r="V43" s="1038"/>
      <c r="W43" s="1038"/>
      <c r="X43" s="1038"/>
      <c r="Y43" s="1038"/>
    </row>
    <row r="44" spans="2:28" s="512" customFormat="1" ht="25.5" customHeight="1" x14ac:dyDescent="0.2">
      <c r="B44" s="606" t="s">
        <v>954</v>
      </c>
      <c r="C44" s="879">
        <v>0</v>
      </c>
      <c r="D44" s="879">
        <v>937.59208093999985</v>
      </c>
      <c r="E44" s="879">
        <v>1755.03754482</v>
      </c>
      <c r="F44" s="879">
        <v>1012.8661667900001</v>
      </c>
      <c r="G44" s="879">
        <v>15263.208194140003</v>
      </c>
      <c r="H44" s="922">
        <v>19630.539910200001</v>
      </c>
      <c r="I44" s="784">
        <v>15210.409330740005</v>
      </c>
      <c r="J44" s="782">
        <v>15743.06708413</v>
      </c>
      <c r="K44" s="782">
        <v>14772.1264152</v>
      </c>
      <c r="L44" s="782">
        <v>14287.850435210003</v>
      </c>
      <c r="M44" s="782">
        <v>15285.35180421</v>
      </c>
      <c r="N44" s="782">
        <v>15973.011268210001</v>
      </c>
      <c r="O44" s="782">
        <v>15036.631339470001</v>
      </c>
      <c r="P44" s="782">
        <v>15667.131808919999</v>
      </c>
      <c r="Q44" s="782">
        <v>16434.619944210001</v>
      </c>
      <c r="R44" s="782">
        <v>17003.104145520003</v>
      </c>
      <c r="S44" s="782">
        <v>18415.848848199999</v>
      </c>
      <c r="T44" s="783">
        <v>19630.539910200001</v>
      </c>
      <c r="U44" s="1002" t="s">
        <v>1270</v>
      </c>
      <c r="V44" s="1038"/>
      <c r="W44" s="1038"/>
      <c r="X44" s="1038"/>
      <c r="Y44" s="1038"/>
    </row>
    <row r="45" spans="2:28" s="512" customFormat="1" ht="25.5" customHeight="1" x14ac:dyDescent="0.2">
      <c r="B45" s="606" t="s">
        <v>955</v>
      </c>
      <c r="C45" s="879">
        <v>8831.8104983739941</v>
      </c>
      <c r="D45" s="879">
        <v>8816.7396920389983</v>
      </c>
      <c r="E45" s="879">
        <v>11931.936402503967</v>
      </c>
      <c r="F45" s="879">
        <v>14400.821917955005</v>
      </c>
      <c r="G45" s="879">
        <v>22164.011069928012</v>
      </c>
      <c r="H45" s="922">
        <v>38213.871510797981</v>
      </c>
      <c r="I45" s="784">
        <v>18626.289865017996</v>
      </c>
      <c r="J45" s="782">
        <v>20395.284596107951</v>
      </c>
      <c r="K45" s="782">
        <v>23493.026348487969</v>
      </c>
      <c r="L45" s="782">
        <v>24169.506305108007</v>
      </c>
      <c r="M45" s="782">
        <v>26805.673644347964</v>
      </c>
      <c r="N45" s="782">
        <v>22961.601747157976</v>
      </c>
      <c r="O45" s="782">
        <v>28632.246550098</v>
      </c>
      <c r="P45" s="782">
        <v>33734.748631458002</v>
      </c>
      <c r="Q45" s="782">
        <v>36714.464547457996</v>
      </c>
      <c r="R45" s="782">
        <v>35265.357230097979</v>
      </c>
      <c r="S45" s="782">
        <v>38231.635839977927</v>
      </c>
      <c r="T45" s="783">
        <v>38213.871510797981</v>
      </c>
      <c r="U45" s="1002" t="s">
        <v>1188</v>
      </c>
      <c r="V45" s="1038"/>
      <c r="W45" s="1038"/>
      <c r="X45" s="1038"/>
      <c r="Y45" s="1038"/>
    </row>
    <row r="46" spans="2:28" s="512" customFormat="1" ht="25.5" customHeight="1" x14ac:dyDescent="0.2">
      <c r="B46" s="606" t="s">
        <v>936</v>
      </c>
      <c r="C46" s="879">
        <v>250.47730174999998</v>
      </c>
      <c r="D46" s="879">
        <v>221.22575810999999</v>
      </c>
      <c r="E46" s="879">
        <v>599.97293773000001</v>
      </c>
      <c r="F46" s="879">
        <v>261.27011845999999</v>
      </c>
      <c r="G46" s="879">
        <v>419.17051824999999</v>
      </c>
      <c r="H46" s="922">
        <v>520.08347156000002</v>
      </c>
      <c r="I46" s="784">
        <v>551.26213194000002</v>
      </c>
      <c r="J46" s="782">
        <v>809.19447604000004</v>
      </c>
      <c r="K46" s="782">
        <v>896.80636049999998</v>
      </c>
      <c r="L46" s="782">
        <v>740.65438446000007</v>
      </c>
      <c r="M46" s="782">
        <v>406.24631771000003</v>
      </c>
      <c r="N46" s="782">
        <v>510.52891440999991</v>
      </c>
      <c r="O46" s="782">
        <v>618.69686835999994</v>
      </c>
      <c r="P46" s="782">
        <v>616.9457732599999</v>
      </c>
      <c r="Q46" s="782">
        <v>581.93130878999989</v>
      </c>
      <c r="R46" s="782">
        <v>546.04157985999996</v>
      </c>
      <c r="S46" s="782">
        <v>655.78850396999997</v>
      </c>
      <c r="T46" s="783">
        <v>520.08347156000002</v>
      </c>
      <c r="U46" s="1002" t="s">
        <v>1040</v>
      </c>
      <c r="V46" s="1038"/>
      <c r="W46" s="1038"/>
      <c r="X46" s="1038"/>
      <c r="Y46" s="1038"/>
    </row>
    <row r="47" spans="2:28" s="981" customFormat="1" ht="15" customHeight="1" x14ac:dyDescent="0.2">
      <c r="B47" s="606"/>
      <c r="C47" s="879"/>
      <c r="D47" s="879"/>
      <c r="E47" s="879"/>
      <c r="F47" s="879"/>
      <c r="G47" s="879"/>
      <c r="H47" s="922"/>
      <c r="I47" s="784"/>
      <c r="J47" s="782"/>
      <c r="K47" s="782"/>
      <c r="L47" s="782"/>
      <c r="M47" s="782"/>
      <c r="N47" s="782"/>
      <c r="O47" s="782"/>
      <c r="P47" s="782"/>
      <c r="Q47" s="782"/>
      <c r="R47" s="782"/>
      <c r="S47" s="782"/>
      <c r="T47" s="783"/>
      <c r="U47" s="1048"/>
      <c r="V47" s="1038"/>
      <c r="W47" s="1038"/>
      <c r="X47" s="1038"/>
      <c r="Y47" s="1038"/>
      <c r="Z47" s="1006"/>
      <c r="AA47" s="1006"/>
      <c r="AB47" s="1006"/>
    </row>
    <row r="48" spans="2:28" s="1033" customFormat="1" ht="24.95" customHeight="1" x14ac:dyDescent="0.2">
      <c r="B48" s="604" t="s">
        <v>956</v>
      </c>
      <c r="C48" s="875">
        <v>9229.9673373859678</v>
      </c>
      <c r="D48" s="875">
        <v>6954.7526447119944</v>
      </c>
      <c r="E48" s="875">
        <v>7880.3099138826256</v>
      </c>
      <c r="F48" s="875">
        <v>11654.459353804983</v>
      </c>
      <c r="G48" s="875">
        <v>9547.9401824690194</v>
      </c>
      <c r="H48" s="918">
        <v>12560.74876344899</v>
      </c>
      <c r="I48" s="787">
        <v>10128.372613949021</v>
      </c>
      <c r="J48" s="785">
        <v>9655.0169913790305</v>
      </c>
      <c r="K48" s="785">
        <v>9051.2161074690248</v>
      </c>
      <c r="L48" s="785">
        <v>9575.0936516390302</v>
      </c>
      <c r="M48" s="785">
        <v>10093.960520009025</v>
      </c>
      <c r="N48" s="785">
        <v>10065.914253558998</v>
      </c>
      <c r="O48" s="785">
        <v>10253.958236838993</v>
      </c>
      <c r="P48" s="785">
        <v>9463.5160450490221</v>
      </c>
      <c r="Q48" s="785">
        <v>9820.9517538989967</v>
      </c>
      <c r="R48" s="785">
        <v>11827.927668888986</v>
      </c>
      <c r="S48" s="785">
        <v>12046.383600399002</v>
      </c>
      <c r="T48" s="786">
        <v>12560.74876344899</v>
      </c>
      <c r="U48" s="1047" t="s">
        <v>827</v>
      </c>
      <c r="V48" s="1038"/>
      <c r="W48" s="1038"/>
      <c r="X48" s="1038"/>
      <c r="Y48" s="1038"/>
    </row>
    <row r="49" spans="2:28" s="981" customFormat="1" ht="15" customHeight="1" x14ac:dyDescent="0.2">
      <c r="B49" s="606"/>
      <c r="C49" s="879"/>
      <c r="D49" s="879"/>
      <c r="E49" s="879"/>
      <c r="F49" s="879"/>
      <c r="G49" s="879"/>
      <c r="H49" s="922"/>
      <c r="I49" s="784"/>
      <c r="J49" s="782"/>
      <c r="K49" s="782"/>
      <c r="L49" s="782"/>
      <c r="M49" s="782"/>
      <c r="N49" s="782"/>
      <c r="O49" s="782"/>
      <c r="P49" s="782"/>
      <c r="Q49" s="782"/>
      <c r="R49" s="782"/>
      <c r="S49" s="782"/>
      <c r="T49" s="783"/>
      <c r="U49" s="1048"/>
      <c r="V49" s="1038"/>
      <c r="W49" s="1038"/>
      <c r="X49" s="1038"/>
      <c r="Y49" s="1038"/>
      <c r="Z49" s="1006"/>
      <c r="AA49" s="1006"/>
      <c r="AB49" s="1006"/>
    </row>
    <row r="50" spans="2:28" s="1033" customFormat="1" ht="24.95" customHeight="1" x14ac:dyDescent="0.2">
      <c r="B50" s="604" t="s">
        <v>13</v>
      </c>
      <c r="C50" s="875">
        <v>18401.047983326</v>
      </c>
      <c r="D50" s="875">
        <v>17524.114947795999</v>
      </c>
      <c r="E50" s="875">
        <v>15971.005707936003</v>
      </c>
      <c r="F50" s="875">
        <v>17921.524181310539</v>
      </c>
      <c r="G50" s="875">
        <v>17355.463953999286</v>
      </c>
      <c r="H50" s="918">
        <v>22766.305659275149</v>
      </c>
      <c r="I50" s="787">
        <v>17279.119518449002</v>
      </c>
      <c r="J50" s="785">
        <v>16789.318929641988</v>
      </c>
      <c r="K50" s="785">
        <v>17841.091282090823</v>
      </c>
      <c r="L50" s="785">
        <v>19595.991538809343</v>
      </c>
      <c r="M50" s="785">
        <v>19176.129415550688</v>
      </c>
      <c r="N50" s="785">
        <v>17932.485140096716</v>
      </c>
      <c r="O50" s="785">
        <v>17950.794955768273</v>
      </c>
      <c r="P50" s="785">
        <v>19114.158168893984</v>
      </c>
      <c r="Q50" s="785">
        <v>19810.706294721342</v>
      </c>
      <c r="R50" s="785">
        <v>20255.180665624095</v>
      </c>
      <c r="S50" s="785">
        <v>21579.152457100354</v>
      </c>
      <c r="T50" s="786">
        <v>22766.305659275149</v>
      </c>
      <c r="U50" s="1047" t="s">
        <v>826</v>
      </c>
      <c r="V50" s="1038"/>
      <c r="W50" s="1038"/>
      <c r="X50" s="1038"/>
      <c r="Y50" s="1038"/>
    </row>
    <row r="51" spans="2:28" s="1033" customFormat="1" ht="24" customHeight="1" x14ac:dyDescent="0.2">
      <c r="B51" s="606" t="s">
        <v>935</v>
      </c>
      <c r="C51" s="879">
        <v>0</v>
      </c>
      <c r="D51" s="879">
        <v>92.1</v>
      </c>
      <c r="E51" s="879">
        <v>92.1</v>
      </c>
      <c r="F51" s="879">
        <v>29.1</v>
      </c>
      <c r="G51" s="879">
        <v>29.1</v>
      </c>
      <c r="H51" s="922">
        <v>8.1</v>
      </c>
      <c r="I51" s="784">
        <v>29.1</v>
      </c>
      <c r="J51" s="782">
        <v>29.1</v>
      </c>
      <c r="K51" s="782">
        <v>29.1</v>
      </c>
      <c r="L51" s="782">
        <v>29.1</v>
      </c>
      <c r="M51" s="782">
        <v>29.1</v>
      </c>
      <c r="N51" s="782">
        <v>29.1</v>
      </c>
      <c r="O51" s="782">
        <v>29.1</v>
      </c>
      <c r="P51" s="782">
        <v>8.1</v>
      </c>
      <c r="Q51" s="782">
        <v>8.1</v>
      </c>
      <c r="R51" s="782">
        <v>8.1</v>
      </c>
      <c r="S51" s="782">
        <v>8.1</v>
      </c>
      <c r="T51" s="783">
        <v>8.1</v>
      </c>
      <c r="U51" s="1002" t="s">
        <v>1187</v>
      </c>
      <c r="V51" s="1038"/>
      <c r="W51" s="1038"/>
      <c r="X51" s="1038"/>
      <c r="Y51" s="1038"/>
    </row>
    <row r="52" spans="2:28" s="1033" customFormat="1" ht="24" customHeight="1" x14ac:dyDescent="0.2">
      <c r="B52" s="606" t="s">
        <v>954</v>
      </c>
      <c r="C52" s="879">
        <v>0</v>
      </c>
      <c r="D52" s="879">
        <v>6.5</v>
      </c>
      <c r="E52" s="879">
        <v>6.5</v>
      </c>
      <c r="F52" s="879">
        <v>6.5</v>
      </c>
      <c r="G52" s="879">
        <v>6.5</v>
      </c>
      <c r="H52" s="922">
        <v>2006.5</v>
      </c>
      <c r="I52" s="784">
        <v>6.5</v>
      </c>
      <c r="J52" s="782">
        <v>6.5</v>
      </c>
      <c r="K52" s="782">
        <v>1006.5</v>
      </c>
      <c r="L52" s="782">
        <v>2006.5</v>
      </c>
      <c r="M52" s="782">
        <v>2006.5</v>
      </c>
      <c r="N52" s="782">
        <v>2006.5</v>
      </c>
      <c r="O52" s="782">
        <v>2006.5</v>
      </c>
      <c r="P52" s="782">
        <v>2006.5</v>
      </c>
      <c r="Q52" s="782">
        <v>2006.5</v>
      </c>
      <c r="R52" s="782">
        <v>2006.5</v>
      </c>
      <c r="S52" s="782">
        <v>2006.5</v>
      </c>
      <c r="T52" s="783">
        <v>2006.5</v>
      </c>
      <c r="U52" s="1002" t="s">
        <v>1270</v>
      </c>
      <c r="V52" s="1038"/>
      <c r="W52" s="1038"/>
      <c r="X52" s="1038"/>
      <c r="Y52" s="1038"/>
    </row>
    <row r="53" spans="2:28" s="1033" customFormat="1" ht="24" customHeight="1" x14ac:dyDescent="0.2">
      <c r="B53" s="606" t="s">
        <v>955</v>
      </c>
      <c r="C53" s="879">
        <v>15391.839980266001</v>
      </c>
      <c r="D53" s="879">
        <v>14055.442507206</v>
      </c>
      <c r="E53" s="879">
        <v>12646.390475936003</v>
      </c>
      <c r="F53" s="879">
        <v>14691.929106310539</v>
      </c>
      <c r="G53" s="879">
        <v>14461.617748999286</v>
      </c>
      <c r="H53" s="922">
        <v>18396.605613271888</v>
      </c>
      <c r="I53" s="784">
        <v>14605.273313449001</v>
      </c>
      <c r="J53" s="782">
        <v>14140.472724641986</v>
      </c>
      <c r="K53" s="782">
        <v>14426.465077090823</v>
      </c>
      <c r="L53" s="782">
        <v>15227.965333809345</v>
      </c>
      <c r="M53" s="782">
        <v>14870.103210550687</v>
      </c>
      <c r="N53" s="782">
        <v>13741.080460096717</v>
      </c>
      <c r="O53" s="782">
        <v>13757.849275768274</v>
      </c>
      <c r="P53" s="782">
        <v>14942.212488893985</v>
      </c>
      <c r="Q53" s="782">
        <v>15679.334372577146</v>
      </c>
      <c r="R53" s="782">
        <v>15889.643503260506</v>
      </c>
      <c r="S53" s="782">
        <v>17276.66952303869</v>
      </c>
      <c r="T53" s="783">
        <v>18396.605613271888</v>
      </c>
      <c r="U53" s="1002" t="s">
        <v>1188</v>
      </c>
      <c r="V53" s="1038"/>
      <c r="W53" s="1038"/>
      <c r="X53" s="1038"/>
      <c r="Y53" s="1038"/>
    </row>
    <row r="54" spans="2:28" s="1033" customFormat="1" ht="24" customHeight="1" x14ac:dyDescent="0.2">
      <c r="B54" s="606" t="s">
        <v>936</v>
      </c>
      <c r="C54" s="879">
        <v>3009.20800306</v>
      </c>
      <c r="D54" s="879">
        <v>3370.07244059</v>
      </c>
      <c r="E54" s="879">
        <v>3226.0152320000002</v>
      </c>
      <c r="F54" s="879">
        <v>3193.9950750000003</v>
      </c>
      <c r="G54" s="879">
        <v>2858.2462049999999</v>
      </c>
      <c r="H54" s="922">
        <v>2355.1000460032642</v>
      </c>
      <c r="I54" s="784">
        <v>2638.2462049999999</v>
      </c>
      <c r="J54" s="782">
        <v>2613.2462049999999</v>
      </c>
      <c r="K54" s="782">
        <v>2379.0262050000001</v>
      </c>
      <c r="L54" s="782">
        <v>2332.4262050000002</v>
      </c>
      <c r="M54" s="782">
        <v>2270.4262050000002</v>
      </c>
      <c r="N54" s="782">
        <v>2155.8046799999997</v>
      </c>
      <c r="O54" s="782">
        <v>2157.3456799999999</v>
      </c>
      <c r="P54" s="782">
        <v>2157.3456799999999</v>
      </c>
      <c r="Q54" s="782">
        <v>2116.7719221441962</v>
      </c>
      <c r="R54" s="782">
        <v>2350.937162363587</v>
      </c>
      <c r="S54" s="782">
        <v>2287.882934061663</v>
      </c>
      <c r="T54" s="783">
        <v>2355.1000460032642</v>
      </c>
      <c r="U54" s="1002" t="s">
        <v>1040</v>
      </c>
      <c r="V54" s="1038"/>
      <c r="W54" s="1038"/>
      <c r="X54" s="1038"/>
      <c r="Y54" s="1038"/>
    </row>
    <row r="55" spans="2:28" s="981" customFormat="1" ht="15" customHeight="1" x14ac:dyDescent="0.2">
      <c r="B55" s="606"/>
      <c r="C55" s="879"/>
      <c r="D55" s="879"/>
      <c r="E55" s="879"/>
      <c r="F55" s="879"/>
      <c r="G55" s="879"/>
      <c r="H55" s="922"/>
      <c r="I55" s="784"/>
      <c r="J55" s="782"/>
      <c r="K55" s="782"/>
      <c r="L55" s="782"/>
      <c r="M55" s="782"/>
      <c r="N55" s="782"/>
      <c r="O55" s="782"/>
      <c r="P55" s="782"/>
      <c r="Q55" s="782"/>
      <c r="R55" s="782"/>
      <c r="S55" s="782"/>
      <c r="T55" s="783"/>
      <c r="U55" s="1048"/>
      <c r="V55" s="1038"/>
      <c r="W55" s="1038"/>
      <c r="X55" s="1038"/>
      <c r="Y55" s="1038"/>
      <c r="Z55" s="1006"/>
      <c r="AA55" s="1006"/>
      <c r="AB55" s="1006"/>
    </row>
    <row r="56" spans="2:28" s="1033" customFormat="1" ht="24.95" customHeight="1" x14ac:dyDescent="0.2">
      <c r="B56" s="604" t="s">
        <v>712</v>
      </c>
      <c r="C56" s="875">
        <v>17472.520057539998</v>
      </c>
      <c r="D56" s="875">
        <v>32913.224016610002</v>
      </c>
      <c r="E56" s="875">
        <v>48080.386228799995</v>
      </c>
      <c r="F56" s="875">
        <v>44826.3933021864</v>
      </c>
      <c r="G56" s="875">
        <v>81834.048405626614</v>
      </c>
      <c r="H56" s="918">
        <v>119740.35293960146</v>
      </c>
      <c r="I56" s="787">
        <v>79470.731754649998</v>
      </c>
      <c r="J56" s="785">
        <v>86164.045927472587</v>
      </c>
      <c r="K56" s="785">
        <v>102401.79116445369</v>
      </c>
      <c r="L56" s="785">
        <v>121957.55236393765</v>
      </c>
      <c r="M56" s="785">
        <v>120252.5119723739</v>
      </c>
      <c r="N56" s="785">
        <v>107768.78971098537</v>
      </c>
      <c r="O56" s="785">
        <v>108391.28490970889</v>
      </c>
      <c r="P56" s="785">
        <v>115872.21450613371</v>
      </c>
      <c r="Q56" s="785">
        <v>120461.166141002</v>
      </c>
      <c r="R56" s="785">
        <v>119027.83223524397</v>
      </c>
      <c r="S56" s="785">
        <v>118157.60593068595</v>
      </c>
      <c r="T56" s="786">
        <v>119740.35293960146</v>
      </c>
      <c r="U56" s="1047" t="s">
        <v>790</v>
      </c>
      <c r="V56" s="1038"/>
      <c r="W56" s="1038"/>
      <c r="X56" s="1038"/>
      <c r="Y56" s="1038"/>
    </row>
    <row r="57" spans="2:28" s="1039" customFormat="1" ht="26.25" customHeight="1" x14ac:dyDescent="0.2">
      <c r="B57" s="606" t="s">
        <v>935</v>
      </c>
      <c r="C57" s="879">
        <v>0</v>
      </c>
      <c r="D57" s="879">
        <v>0.32024832000000003</v>
      </c>
      <c r="E57" s="879">
        <v>0.61758617999999998</v>
      </c>
      <c r="F57" s="879">
        <v>0.75089993999999993</v>
      </c>
      <c r="G57" s="879">
        <v>1.1479396899999998</v>
      </c>
      <c r="H57" s="922">
        <v>1.6884328899999999</v>
      </c>
      <c r="I57" s="784">
        <v>1.13436808</v>
      </c>
      <c r="J57" s="782">
        <v>1.2819086200000001</v>
      </c>
      <c r="K57" s="782">
        <v>1.5610469699999998</v>
      </c>
      <c r="L57" s="782">
        <v>1.6788859700000001</v>
      </c>
      <c r="M57" s="782">
        <v>1.7564157299999998</v>
      </c>
      <c r="N57" s="782">
        <v>1.6176733400000001</v>
      </c>
      <c r="O57" s="782">
        <v>1.69929018</v>
      </c>
      <c r="P57" s="782">
        <v>1.8036823700000002</v>
      </c>
      <c r="Q57" s="782">
        <v>1.80985979</v>
      </c>
      <c r="R57" s="782">
        <v>1.7734504399999997</v>
      </c>
      <c r="S57" s="782">
        <v>1.7125809999999999</v>
      </c>
      <c r="T57" s="783">
        <v>1.6884328899999999</v>
      </c>
      <c r="U57" s="1002" t="s">
        <v>1187</v>
      </c>
      <c r="V57" s="1038"/>
      <c r="W57" s="1038"/>
      <c r="X57" s="1038"/>
      <c r="Y57" s="1038"/>
    </row>
    <row r="58" spans="2:28" s="1033" customFormat="1" ht="26.25" customHeight="1" x14ac:dyDescent="0.2">
      <c r="B58" s="606" t="s">
        <v>954</v>
      </c>
      <c r="C58" s="879">
        <v>14.228042369999999</v>
      </c>
      <c r="D58" s="879">
        <v>270.3762257912</v>
      </c>
      <c r="E58" s="879">
        <v>331.85531748</v>
      </c>
      <c r="F58" s="879">
        <v>428.73028820000002</v>
      </c>
      <c r="G58" s="879">
        <v>813.91581585999995</v>
      </c>
      <c r="H58" s="922">
        <v>222.19502775999999</v>
      </c>
      <c r="I58" s="784">
        <v>872.07911351999985</v>
      </c>
      <c r="J58" s="782">
        <v>1101.2318467</v>
      </c>
      <c r="K58" s="782">
        <v>1353.3046604200001</v>
      </c>
      <c r="L58" s="782">
        <v>1352.1439608199998</v>
      </c>
      <c r="M58" s="782">
        <v>1384.2695212699998</v>
      </c>
      <c r="N58" s="782">
        <v>1555.77482005</v>
      </c>
      <c r="O58" s="782">
        <v>1601.6932669600001</v>
      </c>
      <c r="P58" s="782">
        <v>263.64147787000002</v>
      </c>
      <c r="Q58" s="782">
        <v>369.20387336000005</v>
      </c>
      <c r="R58" s="782">
        <v>551.08516540000005</v>
      </c>
      <c r="S58" s="782">
        <v>118.03487209999999</v>
      </c>
      <c r="T58" s="783">
        <v>222.19502775999999</v>
      </c>
      <c r="U58" s="1002" t="s">
        <v>1270</v>
      </c>
      <c r="V58" s="1038"/>
      <c r="W58" s="1038"/>
      <c r="X58" s="1038"/>
      <c r="Y58" s="1038"/>
    </row>
    <row r="59" spans="2:28" s="1033" customFormat="1" ht="26.25" customHeight="1" x14ac:dyDescent="0.2">
      <c r="B59" s="606" t="s">
        <v>955</v>
      </c>
      <c r="C59" s="879">
        <v>17249.788855709998</v>
      </c>
      <c r="D59" s="879">
        <v>32150.387044628802</v>
      </c>
      <c r="E59" s="879">
        <v>47007.614827899997</v>
      </c>
      <c r="F59" s="879">
        <v>42172.765480466398</v>
      </c>
      <c r="G59" s="879">
        <v>79114.819857486611</v>
      </c>
      <c r="H59" s="922">
        <v>115126.83712642548</v>
      </c>
      <c r="I59" s="784">
        <v>75909.435507139991</v>
      </c>
      <c r="J59" s="782">
        <v>82743.502064042579</v>
      </c>
      <c r="K59" s="782">
        <v>97629.405483723705</v>
      </c>
      <c r="L59" s="782">
        <v>118743.17190169764</v>
      </c>
      <c r="M59" s="782">
        <v>114551.8669514839</v>
      </c>
      <c r="N59" s="782">
        <v>101473.96992168536</v>
      </c>
      <c r="O59" s="782">
        <v>103746.62574915889</v>
      </c>
      <c r="P59" s="782">
        <v>112585.69729458372</v>
      </c>
      <c r="Q59" s="782">
        <v>117129.72184637647</v>
      </c>
      <c r="R59" s="782">
        <v>114518.18038892328</v>
      </c>
      <c r="S59" s="782">
        <v>113897.4793085101</v>
      </c>
      <c r="T59" s="783">
        <v>115126.83712642548</v>
      </c>
      <c r="U59" s="1002" t="s">
        <v>1188</v>
      </c>
      <c r="V59" s="1038"/>
      <c r="W59" s="1038"/>
      <c r="X59" s="1038"/>
      <c r="Y59" s="1038"/>
    </row>
    <row r="60" spans="2:28" s="1033" customFormat="1" ht="26.25" customHeight="1" x14ac:dyDescent="0.2">
      <c r="B60" s="606" t="s">
        <v>936</v>
      </c>
      <c r="C60" s="879">
        <v>208.50315946000001</v>
      </c>
      <c r="D60" s="879">
        <v>492.14049786999999</v>
      </c>
      <c r="E60" s="879">
        <v>740.29849723999996</v>
      </c>
      <c r="F60" s="879">
        <v>2224.1466335799996</v>
      </c>
      <c r="G60" s="879">
        <v>1904.1647925900002</v>
      </c>
      <c r="H60" s="922">
        <v>4389.6323525259813</v>
      </c>
      <c r="I60" s="784">
        <v>2688.0827659100005</v>
      </c>
      <c r="J60" s="782">
        <v>2318.0301081099997</v>
      </c>
      <c r="K60" s="782">
        <v>3417.51997334</v>
      </c>
      <c r="L60" s="782">
        <v>1860.5576154500015</v>
      </c>
      <c r="M60" s="782">
        <v>4314.6190838900002</v>
      </c>
      <c r="N60" s="782">
        <v>4737.4272959099999</v>
      </c>
      <c r="O60" s="782">
        <v>3041.2666034099998</v>
      </c>
      <c r="P60" s="782">
        <v>3021.07205131</v>
      </c>
      <c r="Q60" s="782">
        <v>2960.4305614755303</v>
      </c>
      <c r="R60" s="782">
        <v>3956.7932304806923</v>
      </c>
      <c r="S60" s="782">
        <v>4140.379169075848</v>
      </c>
      <c r="T60" s="783">
        <v>4389.6323525259813</v>
      </c>
      <c r="U60" s="1002" t="s">
        <v>1040</v>
      </c>
      <c r="V60" s="1038"/>
      <c r="W60" s="1038"/>
      <c r="X60" s="1038"/>
      <c r="Y60" s="1038"/>
    </row>
    <row r="61" spans="2:28" s="981" customFormat="1" ht="9.9499999999999993" customHeight="1" x14ac:dyDescent="0.2">
      <c r="B61" s="604"/>
      <c r="C61" s="879"/>
      <c r="D61" s="879"/>
      <c r="E61" s="879"/>
      <c r="F61" s="879"/>
      <c r="G61" s="879"/>
      <c r="H61" s="922"/>
      <c r="I61" s="784"/>
      <c r="J61" s="782"/>
      <c r="K61" s="782"/>
      <c r="L61" s="782"/>
      <c r="M61" s="782"/>
      <c r="N61" s="782"/>
      <c r="O61" s="782"/>
      <c r="P61" s="782"/>
      <c r="Q61" s="782"/>
      <c r="R61" s="782"/>
      <c r="S61" s="782"/>
      <c r="T61" s="783"/>
      <c r="U61" s="1048"/>
      <c r="V61" s="1038"/>
      <c r="W61" s="1038"/>
      <c r="X61" s="1038"/>
      <c r="Y61" s="1038"/>
      <c r="Z61" s="1006"/>
      <c r="AA61" s="1006"/>
      <c r="AB61" s="1006"/>
    </row>
    <row r="62" spans="2:28" s="1033" customFormat="1" ht="30.75" x14ac:dyDescent="0.2">
      <c r="B62" s="604" t="s">
        <v>1433</v>
      </c>
      <c r="C62" s="875">
        <v>0</v>
      </c>
      <c r="D62" s="875">
        <v>0</v>
      </c>
      <c r="E62" s="875">
        <v>0</v>
      </c>
      <c r="F62" s="875">
        <v>0</v>
      </c>
      <c r="G62" s="875">
        <v>0</v>
      </c>
      <c r="H62" s="918">
        <v>0</v>
      </c>
      <c r="I62" s="787">
        <v>0</v>
      </c>
      <c r="J62" s="785">
        <v>0</v>
      </c>
      <c r="K62" s="785">
        <v>0</v>
      </c>
      <c r="L62" s="785">
        <v>0</v>
      </c>
      <c r="M62" s="785">
        <v>0</v>
      </c>
      <c r="N62" s="785">
        <v>0</v>
      </c>
      <c r="O62" s="785">
        <v>0</v>
      </c>
      <c r="P62" s="785">
        <v>0</v>
      </c>
      <c r="Q62" s="785">
        <v>0</v>
      </c>
      <c r="R62" s="785">
        <v>0</v>
      </c>
      <c r="S62" s="785">
        <v>0</v>
      </c>
      <c r="T62" s="786">
        <v>0</v>
      </c>
      <c r="U62" s="1047" t="s">
        <v>1119</v>
      </c>
      <c r="V62" s="1038"/>
      <c r="W62" s="1038"/>
      <c r="X62" s="1038"/>
      <c r="Y62" s="1038"/>
    </row>
    <row r="63" spans="2:28" s="981" customFormat="1" ht="9.9499999999999993" customHeight="1" x14ac:dyDescent="0.2">
      <c r="B63" s="604"/>
      <c r="C63" s="879"/>
      <c r="D63" s="879"/>
      <c r="E63" s="879"/>
      <c r="F63" s="879"/>
      <c r="G63" s="879"/>
      <c r="H63" s="922"/>
      <c r="I63" s="784"/>
      <c r="J63" s="782"/>
      <c r="K63" s="782"/>
      <c r="L63" s="782"/>
      <c r="M63" s="782"/>
      <c r="N63" s="782"/>
      <c r="O63" s="782"/>
      <c r="P63" s="782"/>
      <c r="Q63" s="782"/>
      <c r="R63" s="782"/>
      <c r="S63" s="782"/>
      <c r="T63" s="783"/>
      <c r="U63" s="1048"/>
      <c r="V63" s="1038"/>
      <c r="W63" s="1038"/>
      <c r="X63" s="1038"/>
      <c r="Y63" s="1038"/>
      <c r="Z63" s="1006"/>
      <c r="AA63" s="1006"/>
      <c r="AB63" s="1006"/>
    </row>
    <row r="64" spans="2:28" s="1033" customFormat="1" ht="30.75" x14ac:dyDescent="0.2">
      <c r="B64" s="604" t="s">
        <v>849</v>
      </c>
      <c r="C64" s="875">
        <v>11204.012848819999</v>
      </c>
      <c r="D64" s="875">
        <v>12172.45271851</v>
      </c>
      <c r="E64" s="875">
        <v>14678.16810612</v>
      </c>
      <c r="F64" s="875">
        <v>22473.708646974403</v>
      </c>
      <c r="G64" s="875">
        <v>29409.219794289209</v>
      </c>
      <c r="H64" s="918">
        <v>31039.396673110801</v>
      </c>
      <c r="I64" s="787">
        <v>29545.580562749794</v>
      </c>
      <c r="J64" s="785">
        <v>34583.601493002803</v>
      </c>
      <c r="K64" s="785">
        <v>38717.352738705995</v>
      </c>
      <c r="L64" s="785">
        <v>40605.4411550144</v>
      </c>
      <c r="M64" s="785">
        <v>36960.8752451982</v>
      </c>
      <c r="N64" s="785">
        <v>38798.219065400008</v>
      </c>
      <c r="O64" s="785">
        <v>32058.322067819598</v>
      </c>
      <c r="P64" s="785">
        <v>29731.842285851999</v>
      </c>
      <c r="Q64" s="785">
        <v>32553.304243742998</v>
      </c>
      <c r="R64" s="785">
        <v>32857.806288108499</v>
      </c>
      <c r="S64" s="785">
        <v>32221.564609672801</v>
      </c>
      <c r="T64" s="786">
        <v>31039.396673110801</v>
      </c>
      <c r="U64" s="1047" t="s">
        <v>313</v>
      </c>
      <c r="V64" s="1038"/>
      <c r="W64" s="1038"/>
      <c r="X64" s="1038"/>
      <c r="Y64" s="1038"/>
    </row>
    <row r="65" spans="2:28" s="981" customFormat="1" ht="9.9499999999999993" customHeight="1" x14ac:dyDescent="0.2">
      <c r="B65" s="604"/>
      <c r="C65" s="879"/>
      <c r="D65" s="879"/>
      <c r="E65" s="879"/>
      <c r="F65" s="879"/>
      <c r="G65" s="879"/>
      <c r="H65" s="922"/>
      <c r="I65" s="784"/>
      <c r="J65" s="782"/>
      <c r="K65" s="782"/>
      <c r="L65" s="782"/>
      <c r="M65" s="782"/>
      <c r="N65" s="782"/>
      <c r="O65" s="782"/>
      <c r="P65" s="782"/>
      <c r="Q65" s="782"/>
      <c r="R65" s="782"/>
      <c r="S65" s="782"/>
      <c r="T65" s="783"/>
      <c r="U65" s="1048"/>
      <c r="V65" s="1038"/>
      <c r="W65" s="1038"/>
      <c r="X65" s="1038"/>
      <c r="Y65" s="1038"/>
      <c r="Z65" s="1006"/>
      <c r="AA65" s="1006"/>
      <c r="AB65" s="1006"/>
    </row>
    <row r="66" spans="2:28" s="1033" customFormat="1" ht="30.75" x14ac:dyDescent="0.2">
      <c r="B66" s="604" t="s">
        <v>713</v>
      </c>
      <c r="C66" s="875">
        <v>2052.9171046770002</v>
      </c>
      <c r="D66" s="875">
        <v>1844.361845354</v>
      </c>
      <c r="E66" s="875">
        <v>2313.5470582070002</v>
      </c>
      <c r="F66" s="875">
        <v>22600.242773074606</v>
      </c>
      <c r="G66" s="875">
        <v>73028.523778365794</v>
      </c>
      <c r="H66" s="918">
        <v>53219.492796462</v>
      </c>
      <c r="I66" s="787">
        <v>75094.442894845153</v>
      </c>
      <c r="J66" s="785">
        <v>78322.825196897451</v>
      </c>
      <c r="K66" s="785">
        <v>78925.767599177256</v>
      </c>
      <c r="L66" s="785">
        <v>80075.067475523203</v>
      </c>
      <c r="M66" s="785">
        <v>78247.826511651845</v>
      </c>
      <c r="N66" s="785">
        <v>77074.254701426966</v>
      </c>
      <c r="O66" s="785">
        <v>74226.359257694363</v>
      </c>
      <c r="P66" s="785">
        <v>98387.537862638957</v>
      </c>
      <c r="Q66" s="785">
        <v>68246.98641589102</v>
      </c>
      <c r="R66" s="785">
        <v>53143.890834869504</v>
      </c>
      <c r="S66" s="785">
        <v>38809.649965288962</v>
      </c>
      <c r="T66" s="786">
        <v>53219.492796462</v>
      </c>
      <c r="U66" s="1047" t="s">
        <v>314</v>
      </c>
      <c r="V66" s="1038"/>
      <c r="W66" s="1038"/>
      <c r="X66" s="1038"/>
      <c r="Y66" s="1038"/>
    </row>
    <row r="67" spans="2:28" s="981" customFormat="1" ht="9.9499999999999993" customHeight="1" x14ac:dyDescent="0.2">
      <c r="B67" s="604"/>
      <c r="C67" s="879"/>
      <c r="D67" s="879"/>
      <c r="E67" s="879"/>
      <c r="F67" s="879"/>
      <c r="G67" s="879"/>
      <c r="H67" s="922"/>
      <c r="I67" s="784"/>
      <c r="J67" s="782"/>
      <c r="K67" s="782"/>
      <c r="L67" s="782"/>
      <c r="M67" s="782"/>
      <c r="N67" s="782"/>
      <c r="O67" s="782"/>
      <c r="P67" s="782"/>
      <c r="Q67" s="782"/>
      <c r="R67" s="782"/>
      <c r="S67" s="782"/>
      <c r="T67" s="783"/>
      <c r="U67" s="1048"/>
      <c r="V67" s="1038"/>
      <c r="W67" s="1038"/>
      <c r="X67" s="1038"/>
      <c r="Y67" s="1038"/>
      <c r="Z67" s="1006"/>
      <c r="AA67" s="1006"/>
      <c r="AB67" s="1006"/>
    </row>
    <row r="68" spans="2:28" s="1033" customFormat="1" ht="30.75" x14ac:dyDescent="0.2">
      <c r="B68" s="604" t="s">
        <v>884</v>
      </c>
      <c r="C68" s="875">
        <v>1437.58953896</v>
      </c>
      <c r="D68" s="875">
        <v>2265.6449572499996</v>
      </c>
      <c r="E68" s="875">
        <v>2096.64056812339</v>
      </c>
      <c r="F68" s="875">
        <v>3806.69642182907</v>
      </c>
      <c r="G68" s="875">
        <v>4618.070570623091</v>
      </c>
      <c r="H68" s="918">
        <v>11264.62901325573</v>
      </c>
      <c r="I68" s="787">
        <v>4501.5867062799998</v>
      </c>
      <c r="J68" s="785">
        <v>8027.7761881684664</v>
      </c>
      <c r="K68" s="785">
        <v>7191.0159395544824</v>
      </c>
      <c r="L68" s="785">
        <v>8937.032439665898</v>
      </c>
      <c r="M68" s="785">
        <v>9188.8537748042272</v>
      </c>
      <c r="N68" s="785">
        <v>8926.0146836068361</v>
      </c>
      <c r="O68" s="785">
        <v>12039.887301151881</v>
      </c>
      <c r="P68" s="785">
        <v>10558.810550634151</v>
      </c>
      <c r="Q68" s="785">
        <v>14336.134605365642</v>
      </c>
      <c r="R68" s="785">
        <v>13318.850598304707</v>
      </c>
      <c r="S68" s="785">
        <v>12533.655385443899</v>
      </c>
      <c r="T68" s="786">
        <v>11264.62901325573</v>
      </c>
      <c r="U68" s="1047" t="s">
        <v>5</v>
      </c>
      <c r="V68" s="1038"/>
      <c r="W68" s="1038"/>
      <c r="X68" s="1038"/>
      <c r="Y68" s="1038"/>
    </row>
    <row r="69" spans="2:28" s="981" customFormat="1" ht="9.9499999999999993" customHeight="1" x14ac:dyDescent="0.2">
      <c r="B69" s="604"/>
      <c r="C69" s="879"/>
      <c r="D69" s="879"/>
      <c r="E69" s="879"/>
      <c r="F69" s="879"/>
      <c r="G69" s="879"/>
      <c r="H69" s="922"/>
      <c r="I69" s="784"/>
      <c r="J69" s="782"/>
      <c r="K69" s="782"/>
      <c r="L69" s="782"/>
      <c r="M69" s="782"/>
      <c r="N69" s="782"/>
      <c r="O69" s="782"/>
      <c r="P69" s="782"/>
      <c r="Q69" s="782"/>
      <c r="R69" s="782"/>
      <c r="S69" s="782"/>
      <c r="T69" s="783"/>
      <c r="U69" s="1048"/>
      <c r="V69" s="1038"/>
      <c r="W69" s="1038"/>
      <c r="X69" s="1038"/>
      <c r="Y69" s="1038"/>
      <c r="Z69" s="1006"/>
      <c r="AA69" s="1006"/>
      <c r="AB69" s="1006"/>
    </row>
    <row r="70" spans="2:28" s="1033" customFormat="1" ht="30.75" x14ac:dyDescent="0.2">
      <c r="B70" s="604" t="s">
        <v>1434</v>
      </c>
      <c r="C70" s="875">
        <v>514.08430193000004</v>
      </c>
      <c r="D70" s="875">
        <v>31880.969203830005</v>
      </c>
      <c r="E70" s="875">
        <v>34346.441967220002</v>
      </c>
      <c r="F70" s="875">
        <v>48330.211359699999</v>
      </c>
      <c r="G70" s="875">
        <v>26833.56275542</v>
      </c>
      <c r="H70" s="918">
        <v>80210.69372807999</v>
      </c>
      <c r="I70" s="787">
        <v>26857.96558724</v>
      </c>
      <c r="J70" s="785">
        <v>32331.972486199997</v>
      </c>
      <c r="K70" s="785">
        <v>39269.596558730009</v>
      </c>
      <c r="L70" s="785">
        <v>54883.859717860003</v>
      </c>
      <c r="M70" s="785">
        <v>49200.698615679998</v>
      </c>
      <c r="N70" s="785">
        <v>68816.57087895002</v>
      </c>
      <c r="O70" s="785">
        <v>80843.426234899991</v>
      </c>
      <c r="P70" s="785">
        <v>55169.794419630009</v>
      </c>
      <c r="Q70" s="785">
        <v>61060.775415430006</v>
      </c>
      <c r="R70" s="785">
        <v>36316.094117250002</v>
      </c>
      <c r="S70" s="785">
        <v>64388.922119520001</v>
      </c>
      <c r="T70" s="786">
        <v>80210.69372807999</v>
      </c>
      <c r="U70" s="1047" t="s">
        <v>1120</v>
      </c>
      <c r="V70" s="1038"/>
      <c r="W70" s="1038"/>
      <c r="X70" s="1038"/>
      <c r="Y70" s="1038"/>
    </row>
    <row r="71" spans="2:28" s="981" customFormat="1" ht="9.9499999999999993" customHeight="1" x14ac:dyDescent="0.2">
      <c r="B71" s="604"/>
      <c r="C71" s="879"/>
      <c r="D71" s="879"/>
      <c r="E71" s="879"/>
      <c r="F71" s="879"/>
      <c r="G71" s="879"/>
      <c r="H71" s="922"/>
      <c r="I71" s="784"/>
      <c r="J71" s="782"/>
      <c r="K71" s="782"/>
      <c r="L71" s="782"/>
      <c r="M71" s="782"/>
      <c r="N71" s="782"/>
      <c r="O71" s="782"/>
      <c r="P71" s="782"/>
      <c r="Q71" s="782"/>
      <c r="R71" s="782"/>
      <c r="S71" s="782"/>
      <c r="T71" s="783"/>
      <c r="U71" s="1048"/>
      <c r="V71" s="1038"/>
      <c r="W71" s="1038"/>
      <c r="X71" s="1038"/>
      <c r="Y71" s="1038"/>
      <c r="Z71" s="1006"/>
      <c r="AA71" s="1006"/>
      <c r="AB71" s="1006"/>
    </row>
    <row r="72" spans="2:28" s="1033" customFormat="1" ht="30.75" x14ac:dyDescent="0.2">
      <c r="B72" s="604" t="s">
        <v>715</v>
      </c>
      <c r="C72" s="875">
        <v>17303.527409402002</v>
      </c>
      <c r="D72" s="875">
        <v>19978.130026924999</v>
      </c>
      <c r="E72" s="875">
        <v>24789.347374205845</v>
      </c>
      <c r="F72" s="875">
        <v>29636.915266864413</v>
      </c>
      <c r="G72" s="875">
        <v>48661.97538208394</v>
      </c>
      <c r="H72" s="918">
        <v>80920.998285029113</v>
      </c>
      <c r="I72" s="787">
        <v>49180.080801323951</v>
      </c>
      <c r="J72" s="785">
        <v>54418.850541284628</v>
      </c>
      <c r="K72" s="785">
        <v>62207.237112495648</v>
      </c>
      <c r="L72" s="785">
        <v>66661.612516604684</v>
      </c>
      <c r="M72" s="785">
        <v>71321.308052158012</v>
      </c>
      <c r="N72" s="785">
        <v>67069.960430667677</v>
      </c>
      <c r="O72" s="785">
        <v>70209.934292158447</v>
      </c>
      <c r="P72" s="785">
        <v>75211.614360144071</v>
      </c>
      <c r="Q72" s="785">
        <v>75045.103790450084</v>
      </c>
      <c r="R72" s="785">
        <v>76058.567063258888</v>
      </c>
      <c r="S72" s="785">
        <v>76890.287233759169</v>
      </c>
      <c r="T72" s="786">
        <v>80920.998285029113</v>
      </c>
      <c r="U72" s="1047" t="s">
        <v>856</v>
      </c>
      <c r="V72" s="1038"/>
      <c r="W72" s="1038"/>
      <c r="X72" s="1038"/>
      <c r="Y72" s="1038"/>
    </row>
    <row r="73" spans="2:28" s="981" customFormat="1" ht="9" customHeight="1" x14ac:dyDescent="0.2">
      <c r="B73" s="604"/>
      <c r="C73" s="879"/>
      <c r="D73" s="879"/>
      <c r="E73" s="879"/>
      <c r="F73" s="879"/>
      <c r="G73" s="879"/>
      <c r="H73" s="922"/>
      <c r="I73" s="784"/>
      <c r="J73" s="782"/>
      <c r="K73" s="782"/>
      <c r="L73" s="782"/>
      <c r="M73" s="782"/>
      <c r="N73" s="782"/>
      <c r="O73" s="782"/>
      <c r="P73" s="782"/>
      <c r="Q73" s="782"/>
      <c r="R73" s="782"/>
      <c r="S73" s="782"/>
      <c r="T73" s="783"/>
      <c r="U73" s="1048"/>
      <c r="V73" s="1038"/>
      <c r="W73" s="1038"/>
      <c r="X73" s="1038"/>
      <c r="Y73" s="1038"/>
      <c r="Z73" s="1006"/>
      <c r="AA73" s="1006"/>
      <c r="AB73" s="1006"/>
    </row>
    <row r="74" spans="2:28" s="1033" customFormat="1" ht="30.75" x14ac:dyDescent="0.2">
      <c r="B74" s="604" t="s">
        <v>885</v>
      </c>
      <c r="C74" s="875">
        <v>3534.6960881390014</v>
      </c>
      <c r="D74" s="875">
        <v>7595.9689055889958</v>
      </c>
      <c r="E74" s="875">
        <v>22815.172806911112</v>
      </c>
      <c r="F74" s="875">
        <v>20391.296759111523</v>
      </c>
      <c r="G74" s="875">
        <v>30334.24625632909</v>
      </c>
      <c r="H74" s="918">
        <v>38703.414154771119</v>
      </c>
      <c r="I74" s="787">
        <v>30853.402313958853</v>
      </c>
      <c r="J74" s="785">
        <v>32678.608192599102</v>
      </c>
      <c r="K74" s="785">
        <v>38261.828312089223</v>
      </c>
      <c r="L74" s="785">
        <v>41393.414212198943</v>
      </c>
      <c r="M74" s="785">
        <v>43337.269904210822</v>
      </c>
      <c r="N74" s="785">
        <v>43618.240283555118</v>
      </c>
      <c r="O74" s="785">
        <v>41295.777027329117</v>
      </c>
      <c r="P74" s="785">
        <v>44534.970847788871</v>
      </c>
      <c r="Q74" s="785">
        <v>45478.756970959454</v>
      </c>
      <c r="R74" s="785">
        <v>42497.929199139297</v>
      </c>
      <c r="S74" s="785">
        <v>42564.50202284503</v>
      </c>
      <c r="T74" s="786">
        <v>38703.414154771119</v>
      </c>
      <c r="U74" s="1047" t="s">
        <v>6</v>
      </c>
      <c r="V74" s="1038"/>
      <c r="W74" s="1038"/>
      <c r="X74" s="1038"/>
      <c r="Y74" s="1038"/>
    </row>
    <row r="75" spans="2:28" s="502" customFormat="1" ht="31.5" thickBot="1" x14ac:dyDescent="0.75">
      <c r="B75" s="1044"/>
      <c r="C75" s="504"/>
      <c r="D75" s="504"/>
      <c r="E75" s="508"/>
      <c r="F75" s="508"/>
      <c r="G75" s="508"/>
      <c r="H75" s="1646"/>
      <c r="I75" s="505"/>
      <c r="J75" s="506"/>
      <c r="K75" s="506"/>
      <c r="L75" s="506"/>
      <c r="M75" s="506"/>
      <c r="N75" s="506"/>
      <c r="O75" s="506"/>
      <c r="P75" s="506"/>
      <c r="Q75" s="506"/>
      <c r="R75" s="506"/>
      <c r="S75" s="506"/>
      <c r="T75" s="507"/>
      <c r="U75" s="509"/>
      <c r="V75" s="503"/>
      <c r="X75" s="503"/>
      <c r="Y75" s="503"/>
    </row>
    <row r="76" spans="2:28" ht="14.25" customHeight="1" thickTop="1" x14ac:dyDescent="0.65">
      <c r="C76" s="266"/>
      <c r="D76" s="266"/>
      <c r="E76" s="266"/>
      <c r="F76" s="266"/>
      <c r="G76" s="266"/>
      <c r="H76" s="266"/>
      <c r="I76" s="266"/>
      <c r="J76" s="266"/>
      <c r="K76" s="266"/>
      <c r="L76" s="266"/>
      <c r="M76" s="266"/>
      <c r="N76" s="266"/>
      <c r="O76" s="266"/>
      <c r="P76" s="266"/>
      <c r="Q76" s="266"/>
      <c r="R76" s="266"/>
      <c r="S76" s="266"/>
      <c r="T76" s="266"/>
      <c r="V76" s="270"/>
      <c r="Y76" s="270"/>
    </row>
    <row r="77" spans="2:28" s="334" customFormat="1" ht="22.5" x14ac:dyDescent="0.5">
      <c r="B77" s="334" t="s">
        <v>1749</v>
      </c>
      <c r="U77" s="480" t="s">
        <v>1751</v>
      </c>
    </row>
    <row r="78" spans="2:28" s="129" customFormat="1" x14ac:dyDescent="0.5">
      <c r="B78" s="63"/>
      <c r="U78" s="259"/>
    </row>
    <row r="79" spans="2:28" s="129" customFormat="1" x14ac:dyDescent="0.5">
      <c r="B79" s="63"/>
      <c r="U79" s="259"/>
    </row>
    <row r="80" spans="2:28" s="129" customFormat="1" ht="18.75" x14ac:dyDescent="0.45">
      <c r="B80" s="143"/>
    </row>
    <row r="81" spans="1:21" s="264" customFormat="1" ht="21.75" customHeight="1" x14ac:dyDescent="0.65">
      <c r="C81" s="267"/>
      <c r="D81" s="267"/>
      <c r="E81" s="267"/>
      <c r="F81" s="267"/>
      <c r="G81" s="267"/>
      <c r="H81" s="267"/>
      <c r="I81" s="1594"/>
      <c r="J81" s="1594"/>
      <c r="K81" s="1594"/>
      <c r="L81" s="1594"/>
      <c r="M81" s="1594"/>
      <c r="N81" s="1594"/>
      <c r="O81" s="1594"/>
      <c r="P81" s="1594"/>
      <c r="Q81" s="1594"/>
      <c r="R81" s="1594"/>
      <c r="S81" s="1594"/>
      <c r="T81" s="1594"/>
    </row>
    <row r="82" spans="1:21" ht="21.75" customHeight="1" x14ac:dyDescent="0.65">
      <c r="I82" s="1594"/>
      <c r="J82" s="1594"/>
      <c r="K82" s="1594"/>
      <c r="L82" s="1594"/>
      <c r="M82" s="1594"/>
      <c r="N82" s="1594"/>
      <c r="O82" s="1594"/>
      <c r="P82" s="1594"/>
      <c r="Q82" s="1594"/>
      <c r="R82" s="1594"/>
      <c r="S82" s="1594"/>
      <c r="T82" s="1594"/>
      <c r="U82" s="265"/>
    </row>
    <row r="83" spans="1:21" ht="21.75" customHeight="1" x14ac:dyDescent="0.65">
      <c r="C83" s="268"/>
      <c r="D83" s="268"/>
      <c r="E83" s="268"/>
      <c r="F83" s="268"/>
      <c r="G83" s="268"/>
      <c r="H83" s="268"/>
      <c r="I83" s="1594"/>
      <c r="J83" s="1594"/>
      <c r="K83" s="1594"/>
      <c r="L83" s="1594"/>
      <c r="M83" s="1594"/>
      <c r="N83" s="1594"/>
      <c r="O83" s="1594"/>
      <c r="P83" s="1594"/>
      <c r="Q83" s="1594"/>
      <c r="R83" s="1594"/>
      <c r="S83" s="1594"/>
      <c r="T83" s="1594"/>
      <c r="U83" s="265"/>
    </row>
    <row r="84" spans="1:21" s="264" customFormat="1" ht="21.75" customHeight="1" x14ac:dyDescent="0.65">
      <c r="A84" s="265"/>
      <c r="I84" s="1594"/>
      <c r="J84" s="1594"/>
      <c r="K84" s="1594"/>
      <c r="L84" s="1594"/>
      <c r="M84" s="1594"/>
      <c r="N84" s="1594"/>
      <c r="O84" s="1594"/>
      <c r="P84" s="1594"/>
      <c r="Q84" s="1594"/>
      <c r="R84" s="1594"/>
      <c r="S84" s="1594"/>
      <c r="T84" s="1594"/>
    </row>
    <row r="85" spans="1:21" ht="21.75" customHeight="1" x14ac:dyDescent="0.65">
      <c r="I85" s="1594"/>
      <c r="J85" s="1594"/>
      <c r="K85" s="1594"/>
      <c r="L85" s="1594"/>
      <c r="M85" s="1594"/>
      <c r="N85" s="1594"/>
      <c r="O85" s="1594"/>
      <c r="P85" s="1594"/>
      <c r="Q85" s="1594"/>
      <c r="R85" s="1594"/>
      <c r="S85" s="1594"/>
      <c r="T85" s="1594"/>
      <c r="U85" s="265"/>
    </row>
    <row r="86" spans="1:21" ht="21.75" customHeight="1" x14ac:dyDescent="0.65">
      <c r="I86" s="1594"/>
      <c r="J86" s="1594"/>
      <c r="K86" s="1594"/>
      <c r="L86" s="1594"/>
      <c r="M86" s="1594"/>
      <c r="N86" s="1594"/>
      <c r="O86" s="1594"/>
      <c r="P86" s="1594"/>
      <c r="Q86" s="1594"/>
      <c r="R86" s="1594"/>
      <c r="S86" s="1594"/>
      <c r="T86" s="1594"/>
      <c r="U86" s="265"/>
    </row>
    <row r="87" spans="1:21" ht="21.75" customHeight="1" x14ac:dyDescent="0.65">
      <c r="I87" s="1594"/>
      <c r="J87" s="1594"/>
      <c r="K87" s="1594"/>
      <c r="L87" s="1594"/>
      <c r="M87" s="1594"/>
      <c r="N87" s="1594"/>
      <c r="O87" s="1594"/>
      <c r="P87" s="1594"/>
      <c r="Q87" s="1594"/>
      <c r="R87" s="1594"/>
      <c r="S87" s="1594"/>
      <c r="T87" s="1594"/>
      <c r="U87" s="265"/>
    </row>
    <row r="88" spans="1:21" ht="21.75" customHeight="1" x14ac:dyDescent="0.65">
      <c r="I88" s="1594"/>
      <c r="J88" s="1594"/>
      <c r="K88" s="1594"/>
      <c r="L88" s="1594"/>
      <c r="M88" s="1594"/>
      <c r="N88" s="1594"/>
      <c r="O88" s="1594"/>
      <c r="P88" s="1594"/>
      <c r="Q88" s="1594"/>
      <c r="R88" s="1594"/>
      <c r="S88" s="1594"/>
      <c r="T88" s="1594"/>
      <c r="U88" s="265"/>
    </row>
    <row r="89" spans="1:21" ht="21.75" customHeight="1" x14ac:dyDescent="0.65">
      <c r="I89" s="1594"/>
      <c r="J89" s="1594"/>
      <c r="K89" s="1594"/>
      <c r="L89" s="1594"/>
      <c r="M89" s="1594"/>
      <c r="N89" s="1594"/>
      <c r="O89" s="1594"/>
      <c r="P89" s="1594"/>
      <c r="Q89" s="1594"/>
      <c r="R89" s="1594"/>
      <c r="S89" s="1594"/>
      <c r="T89" s="1594"/>
      <c r="U89" s="265"/>
    </row>
    <row r="90" spans="1:21" ht="21.75" customHeight="1" x14ac:dyDescent="0.65">
      <c r="I90" s="1594"/>
      <c r="J90" s="1594"/>
      <c r="K90" s="1594"/>
      <c r="L90" s="1594"/>
      <c r="M90" s="1594"/>
      <c r="N90" s="1594"/>
      <c r="O90" s="1594"/>
      <c r="P90" s="1594"/>
      <c r="Q90" s="1594"/>
      <c r="R90" s="1594"/>
      <c r="S90" s="1594"/>
      <c r="T90" s="1594"/>
      <c r="U90" s="265"/>
    </row>
    <row r="91" spans="1:21" ht="21.75" customHeight="1" x14ac:dyDescent="0.65">
      <c r="I91" s="1594"/>
      <c r="J91" s="1594"/>
      <c r="K91" s="1594"/>
      <c r="L91" s="1594"/>
      <c r="M91" s="1594"/>
      <c r="N91" s="1594"/>
      <c r="O91" s="1594"/>
      <c r="P91" s="1594"/>
      <c r="Q91" s="1594"/>
      <c r="R91" s="1594"/>
      <c r="S91" s="1594"/>
      <c r="T91" s="1594"/>
      <c r="U91" s="265"/>
    </row>
    <row r="92" spans="1:21" ht="21.75" customHeight="1" x14ac:dyDescent="0.65">
      <c r="I92" s="1594"/>
      <c r="J92" s="1594"/>
      <c r="K92" s="1594"/>
      <c r="L92" s="1594"/>
      <c r="M92" s="1594"/>
      <c r="N92" s="1594"/>
      <c r="O92" s="1594"/>
      <c r="P92" s="1594"/>
      <c r="Q92" s="1594"/>
      <c r="R92" s="1594"/>
      <c r="S92" s="1594"/>
      <c r="T92" s="1594"/>
      <c r="U92" s="265"/>
    </row>
    <row r="93" spans="1:21" ht="21.75" customHeight="1" x14ac:dyDescent="0.65">
      <c r="I93" s="1594"/>
      <c r="J93" s="1594"/>
      <c r="K93" s="1594"/>
      <c r="L93" s="1594"/>
      <c r="M93" s="1594"/>
      <c r="N93" s="1594"/>
      <c r="O93" s="1594"/>
      <c r="P93" s="1594"/>
      <c r="Q93" s="1594"/>
      <c r="R93" s="1594"/>
      <c r="S93" s="1594"/>
      <c r="T93" s="1594"/>
      <c r="U93" s="265"/>
    </row>
    <row r="94" spans="1:21" ht="21.75" customHeight="1" x14ac:dyDescent="0.65">
      <c r="I94" s="1594"/>
      <c r="J94" s="1594"/>
      <c r="K94" s="1594"/>
      <c r="L94" s="1594"/>
      <c r="M94" s="1594"/>
      <c r="N94" s="1594"/>
      <c r="O94" s="1594"/>
      <c r="P94" s="1594"/>
      <c r="Q94" s="1594"/>
      <c r="R94" s="1594"/>
      <c r="S94" s="1594"/>
      <c r="T94" s="1594"/>
      <c r="U94" s="265"/>
    </row>
    <row r="95" spans="1:21" ht="21.75" customHeight="1" x14ac:dyDescent="0.65">
      <c r="I95" s="1594"/>
      <c r="J95" s="1594"/>
      <c r="K95" s="1594"/>
      <c r="L95" s="1594"/>
      <c r="M95" s="1594"/>
      <c r="N95" s="1594"/>
      <c r="O95" s="1594"/>
      <c r="P95" s="1594"/>
      <c r="Q95" s="1594"/>
      <c r="R95" s="1594"/>
      <c r="S95" s="1594"/>
      <c r="T95" s="1594"/>
      <c r="U95" s="265"/>
    </row>
    <row r="96" spans="1:21" ht="21.75" customHeight="1" x14ac:dyDescent="0.65">
      <c r="I96" s="1594"/>
      <c r="J96" s="1594"/>
      <c r="K96" s="1594"/>
      <c r="L96" s="1594"/>
      <c r="M96" s="1594"/>
      <c r="N96" s="1594"/>
      <c r="O96" s="1594"/>
      <c r="P96" s="1594"/>
      <c r="Q96" s="1594"/>
      <c r="R96" s="1594"/>
      <c r="S96" s="1594"/>
      <c r="T96" s="1594"/>
      <c r="U96" s="265"/>
    </row>
    <row r="97" spans="9:20" s="265" customFormat="1" ht="21.75" customHeight="1" x14ac:dyDescent="0.65">
      <c r="I97" s="1594"/>
      <c r="J97" s="1594"/>
      <c r="K97" s="1594"/>
      <c r="L97" s="1594"/>
      <c r="M97" s="1594"/>
      <c r="N97" s="1594"/>
      <c r="O97" s="1594"/>
      <c r="P97" s="1594"/>
      <c r="Q97" s="1594"/>
      <c r="R97" s="1594"/>
      <c r="S97" s="1594"/>
      <c r="T97" s="1594"/>
    </row>
    <row r="98" spans="9:20" s="265" customFormat="1" ht="21.75" customHeight="1" x14ac:dyDescent="0.65">
      <c r="I98" s="1594"/>
      <c r="J98" s="1594"/>
      <c r="K98" s="1594"/>
      <c r="L98" s="1594"/>
      <c r="M98" s="1594"/>
      <c r="N98" s="1594"/>
      <c r="O98" s="1594"/>
      <c r="P98" s="1594"/>
      <c r="Q98" s="1594"/>
      <c r="R98" s="1594"/>
      <c r="S98" s="1594"/>
      <c r="T98" s="1594"/>
    </row>
    <row r="99" spans="9:20" s="265" customFormat="1" ht="21.75" customHeight="1" x14ac:dyDescent="0.65">
      <c r="I99" s="1594"/>
      <c r="J99" s="1594"/>
      <c r="K99" s="1594"/>
      <c r="L99" s="1594"/>
      <c r="M99" s="1594"/>
      <c r="N99" s="1594"/>
      <c r="O99" s="1594"/>
      <c r="P99" s="1594"/>
      <c r="Q99" s="1594"/>
      <c r="R99" s="1594"/>
      <c r="S99" s="1594"/>
      <c r="T99" s="1594"/>
    </row>
    <row r="100" spans="9:20" s="265" customFormat="1" ht="21.75" customHeight="1" x14ac:dyDescent="0.65">
      <c r="I100" s="1594"/>
      <c r="J100" s="1594"/>
      <c r="K100" s="1594"/>
      <c r="L100" s="1594"/>
      <c r="M100" s="1594"/>
      <c r="N100" s="1594"/>
      <c r="O100" s="1594"/>
      <c r="P100" s="1594"/>
      <c r="Q100" s="1594"/>
      <c r="R100" s="1594"/>
      <c r="S100" s="1594"/>
      <c r="T100" s="1594"/>
    </row>
    <row r="101" spans="9:20" s="265" customFormat="1" ht="21.75" customHeight="1" x14ac:dyDescent="0.65">
      <c r="I101" s="1594"/>
      <c r="J101" s="1594"/>
      <c r="K101" s="1594"/>
      <c r="L101" s="1594"/>
      <c r="M101" s="1594"/>
      <c r="N101" s="1594"/>
      <c r="O101" s="1594"/>
      <c r="P101" s="1594"/>
      <c r="Q101" s="1594"/>
      <c r="R101" s="1594"/>
      <c r="S101" s="1594"/>
      <c r="T101" s="1594"/>
    </row>
    <row r="102" spans="9:20" s="265" customFormat="1" ht="21.75" customHeight="1" x14ac:dyDescent="0.65">
      <c r="I102" s="1594"/>
      <c r="J102" s="1594"/>
      <c r="K102" s="1594"/>
      <c r="L102" s="1594"/>
      <c r="M102" s="1594"/>
      <c r="N102" s="1594"/>
      <c r="O102" s="1594"/>
      <c r="P102" s="1594"/>
      <c r="Q102" s="1594"/>
      <c r="R102" s="1594"/>
      <c r="S102" s="1594"/>
      <c r="T102" s="1594"/>
    </row>
    <row r="103" spans="9:20" s="265" customFormat="1" ht="21.75" customHeight="1" x14ac:dyDescent="0.65">
      <c r="I103" s="1594"/>
      <c r="J103" s="1594"/>
      <c r="K103" s="1594"/>
      <c r="L103" s="1594"/>
      <c r="M103" s="1594"/>
      <c r="N103" s="1594"/>
      <c r="O103" s="1594"/>
      <c r="P103" s="1594"/>
      <c r="Q103" s="1594"/>
      <c r="R103" s="1594"/>
      <c r="S103" s="1594"/>
      <c r="T103" s="1594"/>
    </row>
    <row r="104" spans="9:20" s="265" customFormat="1" ht="21.75" customHeight="1" x14ac:dyDescent="0.65">
      <c r="I104" s="1594"/>
      <c r="J104" s="1594"/>
      <c r="K104" s="1594"/>
      <c r="L104" s="1594"/>
      <c r="M104" s="1594"/>
      <c r="N104" s="1594"/>
      <c r="O104" s="1594"/>
      <c r="P104" s="1594"/>
      <c r="Q104" s="1594"/>
      <c r="R104" s="1594"/>
      <c r="S104" s="1594"/>
      <c r="T104" s="1594"/>
    </row>
    <row r="105" spans="9:20" s="265" customFormat="1" ht="21.75" customHeight="1" x14ac:dyDescent="0.65">
      <c r="I105" s="1594"/>
      <c r="J105" s="1594"/>
      <c r="K105" s="1594"/>
      <c r="L105" s="1594"/>
      <c r="M105" s="1594"/>
      <c r="N105" s="1594"/>
      <c r="O105" s="1594"/>
      <c r="P105" s="1594"/>
      <c r="Q105" s="1594"/>
      <c r="R105" s="1594"/>
      <c r="S105" s="1594"/>
      <c r="T105" s="1594"/>
    </row>
    <row r="106" spans="9:20" s="265" customFormat="1" ht="21.75" customHeight="1" x14ac:dyDescent="0.65">
      <c r="I106" s="1594"/>
      <c r="J106" s="1594"/>
      <c r="K106" s="1594"/>
      <c r="L106" s="1594"/>
      <c r="M106" s="1594"/>
      <c r="N106" s="1594"/>
      <c r="O106" s="1594"/>
      <c r="P106" s="1594"/>
      <c r="Q106" s="1594"/>
      <c r="R106" s="1594"/>
      <c r="S106" s="1594"/>
      <c r="T106" s="1594"/>
    </row>
    <row r="107" spans="9:20" s="265" customFormat="1" ht="21.75" customHeight="1" x14ac:dyDescent="0.65">
      <c r="I107" s="1594"/>
      <c r="J107" s="1594"/>
      <c r="K107" s="1594"/>
      <c r="L107" s="1594"/>
      <c r="M107" s="1594"/>
      <c r="N107" s="1594"/>
      <c r="O107" s="1594"/>
      <c r="P107" s="1594"/>
      <c r="Q107" s="1594"/>
      <c r="R107" s="1594"/>
      <c r="S107" s="1594"/>
      <c r="T107" s="1594"/>
    </row>
    <row r="108" spans="9:20" s="265" customFormat="1" ht="21.75" customHeight="1" x14ac:dyDescent="0.65">
      <c r="I108" s="1594"/>
      <c r="J108" s="1594"/>
      <c r="K108" s="1594"/>
      <c r="L108" s="1594"/>
      <c r="M108" s="1594"/>
      <c r="N108" s="1594"/>
      <c r="O108" s="1594"/>
      <c r="P108" s="1594"/>
      <c r="Q108" s="1594"/>
      <c r="R108" s="1594"/>
      <c r="S108" s="1594"/>
      <c r="T108" s="1594"/>
    </row>
    <row r="109" spans="9:20" s="265" customFormat="1" ht="21.75" customHeight="1" x14ac:dyDescent="0.65">
      <c r="I109" s="1594"/>
      <c r="J109" s="1594"/>
      <c r="K109" s="1594"/>
      <c r="L109" s="1594"/>
      <c r="M109" s="1594"/>
      <c r="N109" s="1594"/>
      <c r="O109" s="1594"/>
      <c r="P109" s="1594"/>
      <c r="Q109" s="1594"/>
      <c r="R109" s="1594"/>
      <c r="S109" s="1594"/>
      <c r="T109" s="1594"/>
    </row>
    <row r="110" spans="9:20" s="265" customFormat="1" ht="21.75" customHeight="1" x14ac:dyDescent="0.65">
      <c r="I110" s="1594"/>
      <c r="J110" s="1594"/>
      <c r="K110" s="1594"/>
      <c r="L110" s="1594"/>
      <c r="M110" s="1594"/>
      <c r="N110" s="1594"/>
      <c r="O110" s="1594"/>
      <c r="P110" s="1594"/>
      <c r="Q110" s="1594"/>
      <c r="R110" s="1594"/>
      <c r="S110" s="1594"/>
      <c r="T110" s="1594"/>
    </row>
    <row r="111" spans="9:20" s="265" customFormat="1" ht="21.75" customHeight="1" x14ac:dyDescent="0.65">
      <c r="I111" s="1594"/>
      <c r="J111" s="1594"/>
      <c r="K111" s="1594"/>
      <c r="L111" s="1594"/>
      <c r="M111" s="1594"/>
      <c r="N111" s="1594"/>
      <c r="O111" s="1594"/>
      <c r="P111" s="1594"/>
      <c r="Q111" s="1594"/>
      <c r="R111" s="1594"/>
      <c r="S111" s="1594"/>
      <c r="T111" s="1594"/>
    </row>
    <row r="112" spans="9:20" s="265" customFormat="1" ht="21.75" customHeight="1" x14ac:dyDescent="0.65">
      <c r="I112" s="1594"/>
      <c r="J112" s="1594"/>
      <c r="K112" s="1594"/>
      <c r="L112" s="1594"/>
      <c r="M112" s="1594"/>
      <c r="N112" s="1594"/>
      <c r="O112" s="1594"/>
      <c r="P112" s="1594"/>
      <c r="Q112" s="1594"/>
      <c r="R112" s="1594"/>
      <c r="S112" s="1594"/>
      <c r="T112" s="1594"/>
    </row>
    <row r="113" spans="9:20" s="265" customFormat="1" ht="21.75" customHeight="1" x14ac:dyDescent="0.65">
      <c r="I113" s="1594"/>
      <c r="J113" s="1594"/>
      <c r="K113" s="1594"/>
      <c r="L113" s="1594"/>
      <c r="M113" s="1594"/>
      <c r="N113" s="1594"/>
      <c r="O113" s="1594"/>
      <c r="P113" s="1594"/>
      <c r="Q113" s="1594"/>
      <c r="R113" s="1594"/>
      <c r="S113" s="1594"/>
      <c r="T113" s="1594"/>
    </row>
    <row r="114" spans="9:20" s="265" customFormat="1" ht="21.75" customHeight="1" x14ac:dyDescent="0.65">
      <c r="I114" s="1594"/>
      <c r="J114" s="1594"/>
      <c r="K114" s="1594"/>
      <c r="L114" s="1594"/>
      <c r="M114" s="1594"/>
      <c r="N114" s="1594"/>
      <c r="O114" s="1594"/>
      <c r="P114" s="1594"/>
      <c r="Q114" s="1594"/>
      <c r="R114" s="1594"/>
      <c r="S114" s="1594"/>
      <c r="T114" s="1594"/>
    </row>
    <row r="115" spans="9:20" s="265" customFormat="1" ht="21.75" customHeight="1" x14ac:dyDescent="0.65">
      <c r="I115" s="1594"/>
      <c r="J115" s="1594"/>
      <c r="K115" s="1594"/>
      <c r="L115" s="1594"/>
      <c r="M115" s="1594"/>
      <c r="N115" s="1594"/>
      <c r="O115" s="1594"/>
      <c r="P115" s="1594"/>
      <c r="Q115" s="1594"/>
      <c r="R115" s="1594"/>
      <c r="S115" s="1594"/>
      <c r="T115" s="1594"/>
    </row>
    <row r="116" spans="9:20" s="265" customFormat="1" ht="21.75" customHeight="1" x14ac:dyDescent="0.65">
      <c r="I116" s="1594"/>
      <c r="J116" s="1594"/>
      <c r="K116" s="1594"/>
      <c r="L116" s="1594"/>
      <c r="M116" s="1594"/>
      <c r="N116" s="1594"/>
      <c r="O116" s="1594"/>
      <c r="P116" s="1594"/>
      <c r="Q116" s="1594"/>
      <c r="R116" s="1594"/>
      <c r="S116" s="1594"/>
      <c r="T116" s="1594"/>
    </row>
    <row r="117" spans="9:20" s="265" customFormat="1" ht="21.75" customHeight="1" x14ac:dyDescent="0.65">
      <c r="I117" s="1594"/>
      <c r="J117" s="1594"/>
      <c r="K117" s="1594"/>
      <c r="L117" s="1594"/>
      <c r="M117" s="1594"/>
      <c r="N117" s="1594"/>
      <c r="O117" s="1594"/>
      <c r="P117" s="1594"/>
      <c r="Q117" s="1594"/>
      <c r="R117" s="1594"/>
      <c r="S117" s="1594"/>
      <c r="T117" s="1594"/>
    </row>
    <row r="118" spans="9:20" s="265" customFormat="1" ht="21.75" customHeight="1" x14ac:dyDescent="0.65">
      <c r="I118" s="1594"/>
      <c r="J118" s="1594"/>
      <c r="K118" s="1594"/>
      <c r="L118" s="1594"/>
      <c r="M118" s="1594"/>
      <c r="N118" s="1594"/>
      <c r="O118" s="1594"/>
      <c r="P118" s="1594"/>
      <c r="Q118" s="1594"/>
      <c r="R118" s="1594"/>
      <c r="S118" s="1594"/>
      <c r="T118" s="1594"/>
    </row>
    <row r="119" spans="9:20" s="265" customFormat="1" ht="21.75" customHeight="1" x14ac:dyDescent="0.65">
      <c r="I119" s="1594"/>
      <c r="J119" s="1594"/>
      <c r="K119" s="1594"/>
      <c r="L119" s="1594"/>
      <c r="M119" s="1594"/>
      <c r="N119" s="1594"/>
      <c r="O119" s="1594"/>
      <c r="P119" s="1594"/>
      <c r="Q119" s="1594"/>
      <c r="R119" s="1594"/>
      <c r="S119" s="1594"/>
      <c r="T119" s="1594"/>
    </row>
    <row r="120" spans="9:20" s="265" customFormat="1" ht="21.75" customHeight="1" x14ac:dyDescent="0.65">
      <c r="I120" s="1594"/>
      <c r="J120" s="1594"/>
      <c r="K120" s="1594"/>
      <c r="L120" s="1594"/>
      <c r="M120" s="1594"/>
      <c r="N120" s="1594"/>
      <c r="O120" s="1594"/>
      <c r="P120" s="1594"/>
      <c r="Q120" s="1594"/>
      <c r="R120" s="1594"/>
      <c r="S120" s="1594"/>
      <c r="T120" s="1594"/>
    </row>
    <row r="121" spans="9:20" s="265" customFormat="1" ht="21.75" customHeight="1" x14ac:dyDescent="0.65">
      <c r="I121" s="1594"/>
      <c r="J121" s="1594"/>
      <c r="K121" s="1594"/>
      <c r="L121" s="1594"/>
      <c r="M121" s="1594"/>
      <c r="N121" s="1594"/>
      <c r="O121" s="1594"/>
      <c r="P121" s="1594"/>
      <c r="Q121" s="1594"/>
      <c r="R121" s="1594"/>
      <c r="S121" s="1594"/>
      <c r="T121" s="1594"/>
    </row>
    <row r="122" spans="9:20" s="265" customFormat="1" ht="21.75" customHeight="1" x14ac:dyDescent="0.65">
      <c r="I122" s="1594"/>
      <c r="J122" s="1594"/>
      <c r="K122" s="1594"/>
      <c r="L122" s="1594"/>
      <c r="M122" s="1594"/>
      <c r="N122" s="1594"/>
      <c r="O122" s="1594"/>
      <c r="P122" s="1594"/>
      <c r="Q122" s="1594"/>
      <c r="R122" s="1594"/>
      <c r="S122" s="1594"/>
      <c r="T122" s="1594"/>
    </row>
    <row r="123" spans="9:20" s="265" customFormat="1" ht="21.75" customHeight="1" x14ac:dyDescent="0.65">
      <c r="I123" s="1594"/>
      <c r="J123" s="1594"/>
      <c r="K123" s="1594"/>
      <c r="L123" s="1594"/>
      <c r="M123" s="1594"/>
      <c r="N123" s="1594"/>
      <c r="O123" s="1594"/>
      <c r="P123" s="1594"/>
      <c r="Q123" s="1594"/>
      <c r="R123" s="1594"/>
      <c r="S123" s="1594"/>
      <c r="T123" s="1594"/>
    </row>
    <row r="124" spans="9:20" s="265" customFormat="1" ht="21.75" customHeight="1" x14ac:dyDescent="0.65">
      <c r="I124" s="1594"/>
      <c r="J124" s="1594"/>
      <c r="K124" s="1594"/>
      <c r="L124" s="1594"/>
      <c r="M124" s="1594"/>
      <c r="N124" s="1594"/>
      <c r="O124" s="1594"/>
      <c r="P124" s="1594"/>
      <c r="Q124" s="1594"/>
      <c r="R124" s="1594"/>
      <c r="S124" s="1594"/>
      <c r="T124" s="1594"/>
    </row>
    <row r="125" spans="9:20" s="265" customFormat="1" ht="21.75" customHeight="1" x14ac:dyDescent="0.65">
      <c r="I125" s="1594"/>
      <c r="J125" s="1594"/>
      <c r="K125" s="1594"/>
      <c r="L125" s="1594"/>
      <c r="M125" s="1594"/>
      <c r="N125" s="1594"/>
      <c r="O125" s="1594"/>
      <c r="P125" s="1594"/>
      <c r="Q125" s="1594"/>
      <c r="R125" s="1594"/>
      <c r="S125" s="1594"/>
      <c r="T125" s="1594"/>
    </row>
    <row r="126" spans="9:20" s="265" customFormat="1" ht="21.75" customHeight="1" x14ac:dyDescent="0.65">
      <c r="I126" s="1594"/>
      <c r="J126" s="1594"/>
      <c r="K126" s="1594"/>
      <c r="L126" s="1594"/>
      <c r="M126" s="1594"/>
      <c r="N126" s="1594"/>
      <c r="O126" s="1594"/>
      <c r="P126" s="1594"/>
      <c r="Q126" s="1594"/>
      <c r="R126" s="1594"/>
      <c r="S126" s="1594"/>
      <c r="T126" s="1594"/>
    </row>
    <row r="127" spans="9:20" s="265" customFormat="1" ht="21.75" customHeight="1" x14ac:dyDescent="0.65">
      <c r="I127" s="1594"/>
      <c r="J127" s="1594"/>
      <c r="K127" s="1594"/>
      <c r="L127" s="1594"/>
      <c r="M127" s="1594"/>
      <c r="N127" s="1594"/>
      <c r="O127" s="1594"/>
      <c r="P127" s="1594"/>
      <c r="Q127" s="1594"/>
      <c r="R127" s="1594"/>
      <c r="S127" s="1594"/>
      <c r="T127" s="1594"/>
    </row>
    <row r="128" spans="9:20" s="265" customFormat="1" ht="21.75" customHeight="1" x14ac:dyDescent="0.65">
      <c r="I128" s="1594"/>
      <c r="J128" s="1594"/>
      <c r="K128" s="1594"/>
      <c r="L128" s="1594"/>
      <c r="M128" s="1594"/>
      <c r="N128" s="1594"/>
      <c r="O128" s="1594"/>
      <c r="P128" s="1594"/>
      <c r="Q128" s="1594"/>
      <c r="R128" s="1594"/>
      <c r="S128" s="1594"/>
      <c r="T128" s="1594"/>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28"/>
  <sheetViews>
    <sheetView rightToLeft="1" view="pageBreakPreview" zoomScale="50" zoomScaleNormal="60" zoomScaleSheetLayoutView="50" workbookViewId="0"/>
  </sheetViews>
  <sheetFormatPr defaultColWidth="6" defaultRowHeight="21.75" x14ac:dyDescent="0.5"/>
  <cols>
    <col min="1" max="1" width="6" style="265"/>
    <col min="2" max="2" width="67.7109375" style="264" customWidth="1"/>
    <col min="3" max="7" width="16.28515625" style="264" customWidth="1"/>
    <col min="8" max="10" width="16.28515625" style="265" customWidth="1"/>
    <col min="11" max="19" width="15.42578125" style="265" customWidth="1"/>
    <col min="20" max="20" width="59" style="264" customWidth="1"/>
    <col min="21" max="22" width="6" style="265" customWidth="1"/>
    <col min="23" max="23" width="6.5703125" style="265" customWidth="1"/>
    <col min="24" max="24" width="12.85546875" style="265" customWidth="1"/>
    <col min="25" max="28" width="6" style="265" customWidth="1"/>
    <col min="29" max="16384" width="6" style="265"/>
  </cols>
  <sheetData>
    <row r="1" spans="1:27" s="5" customFormat="1" ht="15.75" customHeight="1" x14ac:dyDescent="0.65">
      <c r="B1" s="2"/>
      <c r="C1" s="2"/>
      <c r="D1" s="2"/>
      <c r="E1" s="2"/>
      <c r="F1" s="2"/>
      <c r="G1" s="2"/>
      <c r="H1" s="2"/>
      <c r="I1" s="2"/>
      <c r="J1" s="2"/>
      <c r="K1" s="2"/>
      <c r="L1" s="2"/>
      <c r="M1" s="2"/>
      <c r="N1" s="2"/>
      <c r="O1" s="2"/>
      <c r="P1" s="2"/>
      <c r="Q1" s="2"/>
      <c r="R1" s="2"/>
      <c r="S1" s="2"/>
    </row>
    <row r="2" spans="1:27" s="5" customFormat="1" ht="15.75" customHeight="1" x14ac:dyDescent="0.65">
      <c r="B2" s="2"/>
      <c r="C2" s="2"/>
      <c r="D2" s="2"/>
      <c r="E2" s="2"/>
      <c r="F2" s="2"/>
      <c r="G2" s="2"/>
      <c r="H2" s="2"/>
      <c r="I2" s="2"/>
      <c r="J2" s="2"/>
      <c r="K2" s="2"/>
      <c r="L2" s="2"/>
      <c r="M2" s="2"/>
      <c r="N2" s="2"/>
      <c r="O2" s="2"/>
      <c r="P2" s="2"/>
      <c r="Q2" s="2"/>
      <c r="R2" s="2"/>
      <c r="S2" s="2"/>
    </row>
    <row r="3" spans="1:27" s="5" customFormat="1" ht="15.75" customHeight="1" x14ac:dyDescent="0.65">
      <c r="B3" s="2"/>
      <c r="C3" s="2"/>
      <c r="D3" s="2"/>
      <c r="E3" s="2"/>
      <c r="F3" s="2"/>
      <c r="G3" s="2"/>
      <c r="H3" s="2"/>
      <c r="I3" s="2"/>
      <c r="J3" s="2"/>
      <c r="K3" s="2"/>
      <c r="L3" s="2"/>
      <c r="M3" s="2"/>
      <c r="N3" s="2"/>
      <c r="O3" s="2"/>
      <c r="P3" s="2"/>
      <c r="Q3" s="2"/>
      <c r="R3" s="2"/>
      <c r="S3" s="2"/>
    </row>
    <row r="4" spans="1:27" s="260" customFormat="1" ht="36.75" x14ac:dyDescent="0.85">
      <c r="B4" s="1790" t="s">
        <v>1819</v>
      </c>
      <c r="C4" s="1790"/>
      <c r="D4" s="1790"/>
      <c r="E4" s="1790"/>
      <c r="F4" s="1790"/>
      <c r="G4" s="1790"/>
      <c r="H4" s="1790"/>
      <c r="I4" s="1790"/>
      <c r="J4" s="1790"/>
      <c r="K4" s="1790" t="s">
        <v>1820</v>
      </c>
      <c r="L4" s="1790"/>
      <c r="M4" s="1790"/>
      <c r="N4" s="1790"/>
      <c r="O4" s="1790"/>
      <c r="P4" s="1790"/>
      <c r="Q4" s="1790"/>
      <c r="R4" s="1790"/>
      <c r="S4" s="1790"/>
      <c r="T4" s="1790"/>
      <c r="U4" s="262"/>
    </row>
    <row r="5" spans="1:27" s="261" customFormat="1" ht="13.5" customHeight="1" x14ac:dyDescent="0.7">
      <c r="H5" s="262"/>
      <c r="I5" s="262"/>
      <c r="J5" s="262"/>
      <c r="K5" s="262"/>
      <c r="L5" s="262"/>
      <c r="M5" s="262"/>
      <c r="N5" s="262"/>
      <c r="O5" s="262"/>
      <c r="P5" s="262"/>
      <c r="Q5" s="262"/>
      <c r="R5" s="262"/>
      <c r="S5" s="262"/>
      <c r="T5" s="262"/>
    </row>
    <row r="6" spans="1:27" s="261" customFormat="1" ht="13.5" customHeight="1" x14ac:dyDescent="0.65">
      <c r="B6" s="263"/>
      <c r="C6" s="263"/>
      <c r="D6" s="263"/>
      <c r="E6" s="263"/>
      <c r="F6" s="263"/>
      <c r="G6" s="263"/>
      <c r="H6" s="263"/>
      <c r="I6" s="263"/>
      <c r="J6" s="263"/>
      <c r="K6" s="263"/>
      <c r="L6" s="263"/>
      <c r="M6" s="263"/>
      <c r="N6" s="263"/>
      <c r="O6" s="263"/>
      <c r="P6" s="263"/>
      <c r="Q6" s="263"/>
      <c r="R6" s="263"/>
      <c r="S6" s="263"/>
      <c r="T6" s="263"/>
    </row>
    <row r="7" spans="1:27" s="515" customFormat="1" ht="22.5" x14ac:dyDescent="0.5">
      <c r="B7" s="516" t="s">
        <v>1748</v>
      </c>
      <c r="C7" s="516"/>
      <c r="D7" s="516"/>
      <c r="E7" s="516"/>
      <c r="F7" s="516"/>
      <c r="G7" s="516"/>
      <c r="H7" s="517"/>
      <c r="I7" s="517"/>
      <c r="J7" s="517"/>
      <c r="K7" s="517"/>
      <c r="L7" s="517"/>
      <c r="M7" s="517"/>
      <c r="N7" s="517"/>
      <c r="O7" s="517"/>
      <c r="P7" s="517"/>
      <c r="Q7" s="517"/>
      <c r="R7" s="517"/>
      <c r="S7" s="517"/>
      <c r="T7" s="518" t="s">
        <v>1752</v>
      </c>
    </row>
    <row r="8" spans="1:27" s="261" customFormat="1" ht="13.5" customHeight="1" thickBot="1" x14ac:dyDescent="0.7">
      <c r="B8" s="263"/>
      <c r="C8" s="263"/>
      <c r="D8" s="263"/>
      <c r="E8" s="263"/>
      <c r="F8" s="263"/>
      <c r="G8" s="263"/>
      <c r="H8" s="263"/>
      <c r="I8" s="263"/>
      <c r="J8" s="263"/>
      <c r="K8" s="263"/>
      <c r="L8" s="263"/>
      <c r="M8" s="263"/>
      <c r="N8" s="263"/>
      <c r="O8" s="263"/>
      <c r="P8" s="263"/>
      <c r="Q8" s="263"/>
      <c r="R8" s="263"/>
      <c r="S8" s="263"/>
      <c r="T8" s="263"/>
    </row>
    <row r="9" spans="1:27" s="513" customFormat="1" ht="26.25" customHeight="1" thickTop="1" x14ac:dyDescent="0.2">
      <c r="A9" s="512"/>
      <c r="B9" s="1791" t="s">
        <v>887</v>
      </c>
      <c r="C9" s="1761">
        <v>2012</v>
      </c>
      <c r="D9" s="1761">
        <v>2013</v>
      </c>
      <c r="E9" s="1761">
        <v>2014</v>
      </c>
      <c r="F9" s="1761">
        <v>2015</v>
      </c>
      <c r="G9" s="1761">
        <v>2016</v>
      </c>
      <c r="H9" s="1794">
        <v>2016</v>
      </c>
      <c r="I9" s="1795"/>
      <c r="J9" s="1795"/>
      <c r="K9" s="1796">
        <v>2016</v>
      </c>
      <c r="L9" s="1796"/>
      <c r="M9" s="1796"/>
      <c r="N9" s="1796"/>
      <c r="O9" s="1796"/>
      <c r="P9" s="1796"/>
      <c r="Q9" s="1796"/>
      <c r="R9" s="1796"/>
      <c r="S9" s="1797"/>
      <c r="T9" s="1755" t="s">
        <v>886</v>
      </c>
    </row>
    <row r="10" spans="1:27" s="510" customFormat="1" ht="21" customHeight="1" x14ac:dyDescent="0.2">
      <c r="B10" s="1792"/>
      <c r="C10" s="1762"/>
      <c r="D10" s="1762"/>
      <c r="E10" s="1762"/>
      <c r="F10" s="1762"/>
      <c r="G10" s="1762"/>
      <c r="H10" s="367" t="s">
        <v>374</v>
      </c>
      <c r="I10" s="368" t="s">
        <v>375</v>
      </c>
      <c r="J10" s="368" t="s">
        <v>376</v>
      </c>
      <c r="K10" s="368" t="s">
        <v>377</v>
      </c>
      <c r="L10" s="368" t="s">
        <v>378</v>
      </c>
      <c r="M10" s="368" t="s">
        <v>367</v>
      </c>
      <c r="N10" s="368" t="s">
        <v>368</v>
      </c>
      <c r="O10" s="368" t="s">
        <v>369</v>
      </c>
      <c r="P10" s="368" t="s">
        <v>370</v>
      </c>
      <c r="Q10" s="368" t="s">
        <v>371</v>
      </c>
      <c r="R10" s="368" t="s">
        <v>372</v>
      </c>
      <c r="S10" s="369" t="s">
        <v>1472</v>
      </c>
      <c r="T10" s="1756"/>
    </row>
    <row r="11" spans="1:27" s="511" customFormat="1" ht="21" customHeight="1" x14ac:dyDescent="0.2">
      <c r="A11" s="510"/>
      <c r="B11" s="1793"/>
      <c r="C11" s="1763"/>
      <c r="D11" s="1763"/>
      <c r="E11" s="1763"/>
      <c r="F11" s="1763"/>
      <c r="G11" s="1763"/>
      <c r="H11" s="370" t="s">
        <v>673</v>
      </c>
      <c r="I11" s="371" t="s">
        <v>149</v>
      </c>
      <c r="J11" s="371" t="s">
        <v>150</v>
      </c>
      <c r="K11" s="371" t="s">
        <v>151</v>
      </c>
      <c r="L11" s="371" t="s">
        <v>366</v>
      </c>
      <c r="M11" s="371" t="s">
        <v>667</v>
      </c>
      <c r="N11" s="371" t="s">
        <v>668</v>
      </c>
      <c r="O11" s="371" t="s">
        <v>669</v>
      </c>
      <c r="P11" s="371" t="s">
        <v>670</v>
      </c>
      <c r="Q11" s="371" t="s">
        <v>671</v>
      </c>
      <c r="R11" s="371" t="s">
        <v>672</v>
      </c>
      <c r="S11" s="372" t="s">
        <v>666</v>
      </c>
      <c r="T11" s="1757"/>
    </row>
    <row r="12" spans="1:27" s="429" customFormat="1" ht="9" customHeight="1" x14ac:dyDescent="0.7">
      <c r="B12" s="340"/>
      <c r="C12" s="425"/>
      <c r="D12" s="425"/>
      <c r="E12" s="1641"/>
      <c r="F12" s="1641"/>
      <c r="G12" s="1641"/>
      <c r="H12" s="427"/>
      <c r="I12" s="428"/>
      <c r="J12" s="428"/>
      <c r="K12" s="428"/>
      <c r="L12" s="428"/>
      <c r="M12" s="428"/>
      <c r="N12" s="428"/>
      <c r="O12" s="428"/>
      <c r="P12" s="428"/>
      <c r="Q12" s="428"/>
      <c r="R12" s="428"/>
      <c r="S12" s="496"/>
      <c r="T12" s="499"/>
      <c r="U12" s="500"/>
      <c r="V12" s="501"/>
      <c r="W12" s="501"/>
      <c r="X12" s="459"/>
      <c r="Y12" s="459"/>
      <c r="Z12" s="459"/>
      <c r="AA12" s="459"/>
    </row>
    <row r="13" spans="1:27" s="1033" customFormat="1" ht="30.75" x14ac:dyDescent="0.2">
      <c r="A13" s="512"/>
      <c r="B13" s="455" t="s">
        <v>7</v>
      </c>
      <c r="C13" s="1029"/>
      <c r="D13" s="1029"/>
      <c r="E13" s="1642"/>
      <c r="F13" s="1642"/>
      <c r="G13" s="1642"/>
      <c r="H13" s="1031"/>
      <c r="I13" s="1032"/>
      <c r="J13" s="1032"/>
      <c r="K13" s="1032"/>
      <c r="L13" s="1032"/>
      <c r="M13" s="1032"/>
      <c r="N13" s="1032"/>
      <c r="O13" s="1032"/>
      <c r="P13" s="1032"/>
      <c r="Q13" s="1032"/>
      <c r="R13" s="1032"/>
      <c r="S13" s="1030"/>
      <c r="T13" s="379" t="s">
        <v>379</v>
      </c>
    </row>
    <row r="14" spans="1:27" s="1033" customFormat="1" ht="11.25" customHeight="1" x14ac:dyDescent="0.2">
      <c r="B14" s="454"/>
      <c r="C14" s="1034"/>
      <c r="D14" s="1034"/>
      <c r="E14" s="1643"/>
      <c r="F14" s="1643"/>
      <c r="G14" s="1643"/>
      <c r="H14" s="1035"/>
      <c r="I14" s="1036"/>
      <c r="J14" s="1036"/>
      <c r="K14" s="1036"/>
      <c r="L14" s="1036"/>
      <c r="M14" s="1036"/>
      <c r="N14" s="1036"/>
      <c r="O14" s="1036"/>
      <c r="P14" s="1036"/>
      <c r="Q14" s="1036"/>
      <c r="R14" s="1036"/>
      <c r="S14" s="1037"/>
      <c r="T14" s="616"/>
    </row>
    <row r="15" spans="1:27" s="1033" customFormat="1" ht="28.5" customHeight="1" x14ac:dyDescent="0.2">
      <c r="B15" s="454" t="s">
        <v>9</v>
      </c>
      <c r="C15" s="875">
        <v>2723.6110387460285</v>
      </c>
      <c r="D15" s="875">
        <v>3505.3013924784746</v>
      </c>
      <c r="E15" s="918">
        <v>4057.3341153580004</v>
      </c>
      <c r="F15" s="918">
        <v>6059.5252123749142</v>
      </c>
      <c r="G15" s="918">
        <v>8691.8104422853012</v>
      </c>
      <c r="H15" s="787">
        <v>5976.989847713754</v>
      </c>
      <c r="I15" s="785">
        <v>6288.4681705010498</v>
      </c>
      <c r="J15" s="785">
        <v>6613.4223620402518</v>
      </c>
      <c r="K15" s="785">
        <v>6763.3998711254008</v>
      </c>
      <c r="L15" s="785">
        <v>6862.3351276867816</v>
      </c>
      <c r="M15" s="785">
        <v>6838.1889079392786</v>
      </c>
      <c r="N15" s="785">
        <v>7139.4906452110281</v>
      </c>
      <c r="O15" s="785">
        <v>8320.8502779498704</v>
      </c>
      <c r="P15" s="785">
        <v>8316.8474465049003</v>
      </c>
      <c r="Q15" s="785">
        <v>8453.3314093618119</v>
      </c>
      <c r="R15" s="785">
        <v>8446.328826892699</v>
      </c>
      <c r="S15" s="786">
        <v>8691.8104422853012</v>
      </c>
      <c r="T15" s="616" t="s">
        <v>384</v>
      </c>
      <c r="U15" s="1038"/>
      <c r="V15" s="1038"/>
      <c r="W15" s="1038"/>
      <c r="X15" s="1038"/>
    </row>
    <row r="16" spans="1:27" s="512" customFormat="1" ht="28.5" customHeight="1" x14ac:dyDescent="0.2">
      <c r="B16" s="617" t="s">
        <v>953</v>
      </c>
      <c r="C16" s="875">
        <v>0</v>
      </c>
      <c r="D16" s="875">
        <v>0</v>
      </c>
      <c r="E16" s="918">
        <v>0</v>
      </c>
      <c r="F16" s="918">
        <v>0</v>
      </c>
      <c r="G16" s="918">
        <v>0</v>
      </c>
      <c r="H16" s="787">
        <v>0</v>
      </c>
      <c r="I16" s="785">
        <v>0</v>
      </c>
      <c r="J16" s="785">
        <v>0</v>
      </c>
      <c r="K16" s="785">
        <v>0</v>
      </c>
      <c r="L16" s="785">
        <v>0</v>
      </c>
      <c r="M16" s="785">
        <v>0</v>
      </c>
      <c r="N16" s="785">
        <v>0</v>
      </c>
      <c r="O16" s="785">
        <v>0</v>
      </c>
      <c r="P16" s="785">
        <v>0</v>
      </c>
      <c r="Q16" s="785">
        <v>0</v>
      </c>
      <c r="R16" s="785">
        <v>0</v>
      </c>
      <c r="S16" s="786">
        <v>0</v>
      </c>
      <c r="T16" s="618" t="s">
        <v>943</v>
      </c>
      <c r="U16" s="1038"/>
      <c r="V16" s="1038"/>
      <c r="W16" s="1038"/>
      <c r="X16" s="1038"/>
    </row>
    <row r="17" spans="2:27" s="512" customFormat="1" ht="28.5" customHeight="1" x14ac:dyDescent="0.2">
      <c r="B17" s="904" t="s">
        <v>950</v>
      </c>
      <c r="C17" s="879">
        <v>0</v>
      </c>
      <c r="D17" s="879">
        <v>0</v>
      </c>
      <c r="E17" s="922">
        <v>0</v>
      </c>
      <c r="F17" s="922">
        <v>0</v>
      </c>
      <c r="G17" s="922">
        <v>0</v>
      </c>
      <c r="H17" s="784">
        <v>0</v>
      </c>
      <c r="I17" s="782">
        <v>0</v>
      </c>
      <c r="J17" s="782">
        <v>0</v>
      </c>
      <c r="K17" s="782">
        <v>0</v>
      </c>
      <c r="L17" s="782">
        <v>0</v>
      </c>
      <c r="M17" s="782">
        <v>0</v>
      </c>
      <c r="N17" s="782">
        <v>0</v>
      </c>
      <c r="O17" s="782">
        <v>0</v>
      </c>
      <c r="P17" s="782">
        <v>0</v>
      </c>
      <c r="Q17" s="782">
        <v>0</v>
      </c>
      <c r="R17" s="782">
        <v>0</v>
      </c>
      <c r="S17" s="783">
        <v>0</v>
      </c>
      <c r="T17" s="907" t="s">
        <v>1733</v>
      </c>
      <c r="U17" s="1038"/>
      <c r="V17" s="1038"/>
      <c r="W17" s="1038"/>
      <c r="X17" s="1038"/>
    </row>
    <row r="18" spans="2:27" s="512" customFormat="1" ht="28.5" customHeight="1" x14ac:dyDescent="0.2">
      <c r="B18" s="904" t="s">
        <v>931</v>
      </c>
      <c r="C18" s="879">
        <v>0</v>
      </c>
      <c r="D18" s="879">
        <v>0</v>
      </c>
      <c r="E18" s="922">
        <v>0</v>
      </c>
      <c r="F18" s="922">
        <v>0</v>
      </c>
      <c r="G18" s="922">
        <v>0</v>
      </c>
      <c r="H18" s="784">
        <v>0</v>
      </c>
      <c r="I18" s="782">
        <v>0</v>
      </c>
      <c r="J18" s="782">
        <v>0</v>
      </c>
      <c r="K18" s="782">
        <v>0</v>
      </c>
      <c r="L18" s="782">
        <v>0</v>
      </c>
      <c r="M18" s="782">
        <v>0</v>
      </c>
      <c r="N18" s="782">
        <v>0</v>
      </c>
      <c r="O18" s="782">
        <v>0</v>
      </c>
      <c r="P18" s="782">
        <v>0</v>
      </c>
      <c r="Q18" s="782">
        <v>0</v>
      </c>
      <c r="R18" s="782">
        <v>0</v>
      </c>
      <c r="S18" s="783">
        <v>0</v>
      </c>
      <c r="T18" s="907" t="s">
        <v>1304</v>
      </c>
      <c r="U18" s="1038"/>
      <c r="V18" s="1038"/>
      <c r="W18" s="1038"/>
      <c r="X18" s="1038"/>
    </row>
    <row r="19" spans="2:27" s="512" customFormat="1" ht="28.5" customHeight="1" x14ac:dyDescent="0.2">
      <c r="B19" s="617" t="s">
        <v>932</v>
      </c>
      <c r="C19" s="879">
        <v>993.07881343535666</v>
      </c>
      <c r="D19" s="879">
        <v>1166.9518490454748</v>
      </c>
      <c r="E19" s="922">
        <v>2078.3798691370002</v>
      </c>
      <c r="F19" s="922">
        <v>2858.587659802914</v>
      </c>
      <c r="G19" s="922">
        <v>4202.9126835503012</v>
      </c>
      <c r="H19" s="784">
        <v>2868.5678468357546</v>
      </c>
      <c r="I19" s="782">
        <v>2951.0486388750505</v>
      </c>
      <c r="J19" s="782">
        <v>3090.8852737702528</v>
      </c>
      <c r="K19" s="782">
        <v>3247.0568466504005</v>
      </c>
      <c r="L19" s="782">
        <v>3361.8061027687818</v>
      </c>
      <c r="M19" s="782">
        <v>3518.2165295372779</v>
      </c>
      <c r="N19" s="782">
        <v>3593.5795816110285</v>
      </c>
      <c r="O19" s="782">
        <v>3776.5436087878707</v>
      </c>
      <c r="P19" s="782">
        <v>3796.6972197009</v>
      </c>
      <c r="Q19" s="782">
        <v>3920.2281469748109</v>
      </c>
      <c r="R19" s="782">
        <v>4115.1159435547006</v>
      </c>
      <c r="S19" s="783">
        <v>4202.9126835503012</v>
      </c>
      <c r="T19" s="618" t="s">
        <v>944</v>
      </c>
      <c r="U19" s="1038"/>
      <c r="V19" s="1038"/>
      <c r="W19" s="1038"/>
      <c r="X19" s="1038"/>
    </row>
    <row r="20" spans="2:27" s="512" customFormat="1" ht="28.5" customHeight="1" x14ac:dyDescent="0.2">
      <c r="B20" s="617" t="s">
        <v>933</v>
      </c>
      <c r="C20" s="879">
        <v>0</v>
      </c>
      <c r="D20" s="879">
        <v>0</v>
      </c>
      <c r="E20" s="922">
        <v>0</v>
      </c>
      <c r="F20" s="922">
        <v>0</v>
      </c>
      <c r="G20" s="922">
        <v>0</v>
      </c>
      <c r="H20" s="784">
        <v>0</v>
      </c>
      <c r="I20" s="782">
        <v>0</v>
      </c>
      <c r="J20" s="782">
        <v>0</v>
      </c>
      <c r="K20" s="782">
        <v>0</v>
      </c>
      <c r="L20" s="782">
        <v>0</v>
      </c>
      <c r="M20" s="782">
        <v>0</v>
      </c>
      <c r="N20" s="782">
        <v>0</v>
      </c>
      <c r="O20" s="782">
        <v>0</v>
      </c>
      <c r="P20" s="782">
        <v>0</v>
      </c>
      <c r="Q20" s="782">
        <v>0</v>
      </c>
      <c r="R20" s="782">
        <v>0</v>
      </c>
      <c r="S20" s="783">
        <v>0</v>
      </c>
      <c r="T20" s="618" t="s">
        <v>945</v>
      </c>
      <c r="U20" s="1038"/>
      <c r="V20" s="1038"/>
      <c r="W20" s="1038"/>
      <c r="X20" s="1038"/>
    </row>
    <row r="21" spans="2:27" s="512" customFormat="1" ht="28.5" customHeight="1" x14ac:dyDescent="0.2">
      <c r="B21" s="454" t="s">
        <v>940</v>
      </c>
      <c r="C21" s="875">
        <v>165.57395139181818</v>
      </c>
      <c r="D21" s="875">
        <v>267.3406023</v>
      </c>
      <c r="E21" s="918">
        <v>375.56580264000002</v>
      </c>
      <c r="F21" s="918">
        <v>623.48423848000004</v>
      </c>
      <c r="G21" s="918">
        <v>898.07419768000011</v>
      </c>
      <c r="H21" s="787">
        <v>627.39879306</v>
      </c>
      <c r="I21" s="785">
        <v>676.45476943999984</v>
      </c>
      <c r="J21" s="785">
        <v>739.1905051</v>
      </c>
      <c r="K21" s="785">
        <v>753.12304384999993</v>
      </c>
      <c r="L21" s="785">
        <v>832.03609032000008</v>
      </c>
      <c r="M21" s="785">
        <v>804.9188578799999</v>
      </c>
      <c r="N21" s="785">
        <v>840.92507367999997</v>
      </c>
      <c r="O21" s="785">
        <v>925.94786997999995</v>
      </c>
      <c r="P21" s="785">
        <v>920.38128562999998</v>
      </c>
      <c r="Q21" s="785">
        <v>911.33118351999997</v>
      </c>
      <c r="R21" s="785">
        <v>897.93958802999998</v>
      </c>
      <c r="S21" s="786">
        <v>898.07419768000011</v>
      </c>
      <c r="T21" s="616" t="s">
        <v>946</v>
      </c>
      <c r="U21" s="1038"/>
      <c r="V21" s="1038"/>
      <c r="W21" s="1038"/>
      <c r="X21" s="1038"/>
    </row>
    <row r="22" spans="2:27" s="512" customFormat="1" ht="28.5" customHeight="1" x14ac:dyDescent="0.2">
      <c r="B22" s="990" t="s">
        <v>788</v>
      </c>
      <c r="C22" s="879">
        <v>20.868105191818181</v>
      </c>
      <c r="D22" s="879">
        <v>26.362047140000001</v>
      </c>
      <c r="E22" s="922">
        <v>55.115731080000003</v>
      </c>
      <c r="F22" s="922">
        <v>55.378466230000008</v>
      </c>
      <c r="G22" s="922">
        <v>76.646595000000005</v>
      </c>
      <c r="H22" s="784">
        <v>59.453465000000001</v>
      </c>
      <c r="I22" s="782">
        <v>63.093183999999994</v>
      </c>
      <c r="J22" s="782">
        <v>68.541334000000006</v>
      </c>
      <c r="K22" s="782">
        <v>44.132749000000004</v>
      </c>
      <c r="L22" s="782">
        <v>122.56541799999999</v>
      </c>
      <c r="M22" s="782">
        <v>103.043053</v>
      </c>
      <c r="N22" s="782">
        <v>118.947509</v>
      </c>
      <c r="O22" s="782">
        <v>169.15995900000001</v>
      </c>
      <c r="P22" s="782">
        <v>111.699744</v>
      </c>
      <c r="Q22" s="782">
        <v>96.615410999999995</v>
      </c>
      <c r="R22" s="782">
        <v>81.566830999999993</v>
      </c>
      <c r="S22" s="783">
        <v>76.646595000000005</v>
      </c>
      <c r="T22" s="618" t="s">
        <v>1054</v>
      </c>
      <c r="U22" s="1038"/>
      <c r="V22" s="1038"/>
      <c r="W22" s="1038"/>
      <c r="X22" s="1038"/>
    </row>
    <row r="23" spans="2:27" s="512" customFormat="1" ht="28.5" customHeight="1" x14ac:dyDescent="0.2">
      <c r="B23" s="990" t="s">
        <v>174</v>
      </c>
      <c r="C23" s="879">
        <v>144.7058462</v>
      </c>
      <c r="D23" s="879">
        <v>240.97855516000001</v>
      </c>
      <c r="E23" s="922">
        <v>320.45007156000003</v>
      </c>
      <c r="F23" s="922">
        <v>568.10577225000009</v>
      </c>
      <c r="G23" s="922">
        <v>821.42760268000006</v>
      </c>
      <c r="H23" s="784">
        <v>567.94532805999995</v>
      </c>
      <c r="I23" s="782">
        <v>613.36158543999989</v>
      </c>
      <c r="J23" s="782">
        <v>670.64917109999999</v>
      </c>
      <c r="K23" s="782">
        <v>708.99029484999994</v>
      </c>
      <c r="L23" s="782">
        <v>709.47067232000006</v>
      </c>
      <c r="M23" s="782">
        <v>701.87580487999992</v>
      </c>
      <c r="N23" s="782">
        <v>721.97756468</v>
      </c>
      <c r="O23" s="782">
        <v>756.78791097999988</v>
      </c>
      <c r="P23" s="782">
        <v>808.68154162999997</v>
      </c>
      <c r="Q23" s="782">
        <v>814.71577251999997</v>
      </c>
      <c r="R23" s="782">
        <v>816.37275703</v>
      </c>
      <c r="S23" s="783">
        <v>821.42760268000006</v>
      </c>
      <c r="T23" s="618" t="s">
        <v>947</v>
      </c>
      <c r="U23" s="1038"/>
      <c r="V23" s="1038"/>
      <c r="W23" s="1038"/>
      <c r="X23" s="1038"/>
    </row>
    <row r="24" spans="2:27" s="512" customFormat="1" ht="28.5" customHeight="1" x14ac:dyDescent="0.2">
      <c r="B24" s="904" t="s">
        <v>922</v>
      </c>
      <c r="C24" s="879">
        <v>144.7058462</v>
      </c>
      <c r="D24" s="879">
        <v>240.97855516000001</v>
      </c>
      <c r="E24" s="922">
        <v>320.45007156000003</v>
      </c>
      <c r="F24" s="922">
        <v>568.10577225000009</v>
      </c>
      <c r="G24" s="922">
        <v>821.42760268000006</v>
      </c>
      <c r="H24" s="784">
        <v>567.94532805999995</v>
      </c>
      <c r="I24" s="782">
        <v>613.36158543999989</v>
      </c>
      <c r="J24" s="782">
        <v>670.64917109999999</v>
      </c>
      <c r="K24" s="782">
        <v>708.99029484999994</v>
      </c>
      <c r="L24" s="782">
        <v>709.47067232000006</v>
      </c>
      <c r="M24" s="782">
        <v>701.87580487999992</v>
      </c>
      <c r="N24" s="782">
        <v>721.97756468</v>
      </c>
      <c r="O24" s="782">
        <v>756.78791097999988</v>
      </c>
      <c r="P24" s="782">
        <v>808.68154162999997</v>
      </c>
      <c r="Q24" s="782">
        <v>814.71577251999997</v>
      </c>
      <c r="R24" s="782">
        <v>816.37275703</v>
      </c>
      <c r="S24" s="783">
        <v>821.42760268000006</v>
      </c>
      <c r="T24" s="907" t="s">
        <v>172</v>
      </c>
      <c r="U24" s="1038"/>
      <c r="V24" s="1038"/>
      <c r="W24" s="1038"/>
      <c r="X24" s="1038"/>
    </row>
    <row r="25" spans="2:27" s="512" customFormat="1" ht="28.5" customHeight="1" x14ac:dyDescent="0.2">
      <c r="B25" s="904" t="s">
        <v>883</v>
      </c>
      <c r="C25" s="879">
        <v>0</v>
      </c>
      <c r="D25" s="879">
        <v>0</v>
      </c>
      <c r="E25" s="922">
        <v>0</v>
      </c>
      <c r="F25" s="922">
        <v>0</v>
      </c>
      <c r="G25" s="922">
        <v>0</v>
      </c>
      <c r="H25" s="784">
        <v>0</v>
      </c>
      <c r="I25" s="782">
        <v>0</v>
      </c>
      <c r="J25" s="782">
        <v>0</v>
      </c>
      <c r="K25" s="782">
        <v>0</v>
      </c>
      <c r="L25" s="782">
        <v>0</v>
      </c>
      <c r="M25" s="782">
        <v>0</v>
      </c>
      <c r="N25" s="782">
        <v>0</v>
      </c>
      <c r="O25" s="782">
        <v>0</v>
      </c>
      <c r="P25" s="782">
        <v>0</v>
      </c>
      <c r="Q25" s="782">
        <v>0</v>
      </c>
      <c r="R25" s="782">
        <v>0</v>
      </c>
      <c r="S25" s="783">
        <v>0</v>
      </c>
      <c r="T25" s="907" t="s">
        <v>796</v>
      </c>
      <c r="U25" s="1038"/>
      <c r="V25" s="1038"/>
      <c r="W25" s="1038"/>
      <c r="X25" s="1038"/>
    </row>
    <row r="26" spans="2:27" s="512" customFormat="1" ht="28.5" customHeight="1" x14ac:dyDescent="0.2">
      <c r="B26" s="454" t="s">
        <v>157</v>
      </c>
      <c r="C26" s="875">
        <v>1564.9582739188538</v>
      </c>
      <c r="D26" s="875">
        <v>2071.008941133</v>
      </c>
      <c r="E26" s="918">
        <v>1603.388443581</v>
      </c>
      <c r="F26" s="918">
        <v>2577.4533140919998</v>
      </c>
      <c r="G26" s="918">
        <v>3590.8235610549996</v>
      </c>
      <c r="H26" s="787">
        <v>2481.0232078179997</v>
      </c>
      <c r="I26" s="785">
        <v>2660.9647621859999</v>
      </c>
      <c r="J26" s="785">
        <v>2783.3465831699996</v>
      </c>
      <c r="K26" s="785">
        <v>2763.2199806250001</v>
      </c>
      <c r="L26" s="785">
        <v>2668.4929345979999</v>
      </c>
      <c r="M26" s="785">
        <v>2515.0535205220003</v>
      </c>
      <c r="N26" s="785">
        <v>2704.9859899199996</v>
      </c>
      <c r="O26" s="785">
        <v>3618.3587991820004</v>
      </c>
      <c r="P26" s="785">
        <v>3599.7689411739998</v>
      </c>
      <c r="Q26" s="785">
        <v>3621.7720788670003</v>
      </c>
      <c r="R26" s="785">
        <v>3433.2732953079994</v>
      </c>
      <c r="S26" s="786">
        <v>3590.8235610549996</v>
      </c>
      <c r="T26" s="616" t="s">
        <v>178</v>
      </c>
      <c r="U26" s="1038"/>
      <c r="V26" s="1038"/>
      <c r="W26" s="1038"/>
      <c r="X26" s="1038"/>
    </row>
    <row r="27" spans="2:27" s="1033" customFormat="1" ht="30.75" x14ac:dyDescent="0.2">
      <c r="B27" s="991"/>
      <c r="C27" s="875"/>
      <c r="D27" s="875"/>
      <c r="E27" s="918"/>
      <c r="F27" s="918"/>
      <c r="G27" s="918"/>
      <c r="H27" s="787"/>
      <c r="I27" s="785"/>
      <c r="J27" s="785"/>
      <c r="K27" s="785"/>
      <c r="L27" s="785"/>
      <c r="M27" s="785"/>
      <c r="N27" s="785"/>
      <c r="O27" s="785"/>
      <c r="P27" s="785"/>
      <c r="Q27" s="785"/>
      <c r="R27" s="785"/>
      <c r="S27" s="786"/>
      <c r="T27" s="993"/>
      <c r="U27" s="1038"/>
      <c r="V27" s="1038"/>
      <c r="W27" s="1038"/>
      <c r="X27" s="1038"/>
    </row>
    <row r="28" spans="2:27" s="1033" customFormat="1" ht="30.75" x14ac:dyDescent="0.2">
      <c r="B28" s="902"/>
      <c r="C28" s="1648"/>
      <c r="D28" s="1648"/>
      <c r="E28" s="1644"/>
      <c r="F28" s="1644"/>
      <c r="G28" s="1644"/>
      <c r="H28" s="1529"/>
      <c r="I28" s="1527"/>
      <c r="J28" s="1527"/>
      <c r="K28" s="1527"/>
      <c r="L28" s="1527"/>
      <c r="M28" s="1527"/>
      <c r="N28" s="1527"/>
      <c r="O28" s="1527"/>
      <c r="P28" s="1527"/>
      <c r="Q28" s="1527"/>
      <c r="R28" s="1527"/>
      <c r="S28" s="1528"/>
      <c r="T28" s="905"/>
      <c r="U28" s="1038"/>
      <c r="V28" s="1038"/>
      <c r="W28" s="1038"/>
      <c r="X28" s="1038"/>
    </row>
    <row r="29" spans="2:27" s="1033" customFormat="1" ht="30.75" x14ac:dyDescent="0.2">
      <c r="B29" s="454" t="s">
        <v>881</v>
      </c>
      <c r="C29" s="875">
        <v>2723.6110387460285</v>
      </c>
      <c r="D29" s="875">
        <v>3505.3013924784746</v>
      </c>
      <c r="E29" s="918">
        <v>4057.3341153580004</v>
      </c>
      <c r="F29" s="918">
        <v>6059.5252123749142</v>
      </c>
      <c r="G29" s="918">
        <v>8691.8104422853012</v>
      </c>
      <c r="H29" s="787">
        <v>5976.989847713754</v>
      </c>
      <c r="I29" s="785">
        <v>6288.4681705010498</v>
      </c>
      <c r="J29" s="785">
        <v>6613.4223620402518</v>
      </c>
      <c r="K29" s="785">
        <v>6763.3998711254008</v>
      </c>
      <c r="L29" s="785">
        <v>6862.3351276867816</v>
      </c>
      <c r="M29" s="785">
        <v>6838.1889079392786</v>
      </c>
      <c r="N29" s="785">
        <v>7139.4906452110281</v>
      </c>
      <c r="O29" s="785">
        <v>8320.8502779498704</v>
      </c>
      <c r="P29" s="785">
        <v>8316.8474465049003</v>
      </c>
      <c r="Q29" s="785">
        <v>8453.3314093618119</v>
      </c>
      <c r="R29" s="785">
        <v>8446.328826892699</v>
      </c>
      <c r="S29" s="786">
        <v>8691.8104422853012</v>
      </c>
      <c r="T29" s="616" t="s">
        <v>385</v>
      </c>
      <c r="U29" s="1038"/>
      <c r="V29" s="1038"/>
      <c r="W29" s="1038"/>
      <c r="X29" s="1038"/>
    </row>
    <row r="30" spans="2:27" s="1033" customFormat="1" ht="30.75" x14ac:dyDescent="0.2">
      <c r="B30" s="903"/>
      <c r="C30" s="883"/>
      <c r="D30" s="883"/>
      <c r="E30" s="1645"/>
      <c r="F30" s="1645"/>
      <c r="G30" s="1645"/>
      <c r="H30" s="884"/>
      <c r="I30" s="885"/>
      <c r="J30" s="885"/>
      <c r="K30" s="885"/>
      <c r="L30" s="885"/>
      <c r="M30" s="885"/>
      <c r="N30" s="885"/>
      <c r="O30" s="885"/>
      <c r="P30" s="885"/>
      <c r="Q30" s="885"/>
      <c r="R30" s="885"/>
      <c r="S30" s="886"/>
      <c r="T30" s="906"/>
      <c r="U30" s="1038"/>
      <c r="V30" s="1038"/>
      <c r="W30" s="1038"/>
      <c r="X30" s="1038"/>
    </row>
    <row r="31" spans="2:27" s="981" customFormat="1" ht="30.75" x14ac:dyDescent="0.2">
      <c r="B31" s="454"/>
      <c r="C31" s="879"/>
      <c r="D31" s="879"/>
      <c r="E31" s="922"/>
      <c r="F31" s="922"/>
      <c r="G31" s="922"/>
      <c r="H31" s="784"/>
      <c r="I31" s="782"/>
      <c r="J31" s="782"/>
      <c r="K31" s="782"/>
      <c r="L31" s="782"/>
      <c r="M31" s="782"/>
      <c r="N31" s="782"/>
      <c r="O31" s="782"/>
      <c r="P31" s="782"/>
      <c r="Q31" s="782"/>
      <c r="R31" s="782"/>
      <c r="S31" s="783"/>
      <c r="T31" s="616"/>
      <c r="U31" s="1038"/>
      <c r="V31" s="1038"/>
      <c r="W31" s="1038"/>
      <c r="X31" s="1038"/>
      <c r="Y31" s="1006"/>
      <c r="Z31" s="1006"/>
      <c r="AA31" s="1006"/>
    </row>
    <row r="32" spans="2:27" s="1033" customFormat="1" ht="30.75" x14ac:dyDescent="0.2">
      <c r="B32" s="455" t="s">
        <v>882</v>
      </c>
      <c r="C32" s="875"/>
      <c r="D32" s="875"/>
      <c r="E32" s="918"/>
      <c r="F32" s="918"/>
      <c r="G32" s="918"/>
      <c r="H32" s="787"/>
      <c r="I32" s="785"/>
      <c r="J32" s="785"/>
      <c r="K32" s="785"/>
      <c r="L32" s="785"/>
      <c r="M32" s="785"/>
      <c r="N32" s="785"/>
      <c r="O32" s="785"/>
      <c r="P32" s="785"/>
      <c r="Q32" s="785"/>
      <c r="R32" s="785"/>
      <c r="S32" s="786"/>
      <c r="T32" s="379" t="s">
        <v>386</v>
      </c>
      <c r="U32" s="1038"/>
      <c r="V32" s="1038"/>
      <c r="W32" s="1038"/>
      <c r="X32" s="1038"/>
    </row>
    <row r="33" spans="2:27" s="981" customFormat="1" ht="14.25" customHeight="1" x14ac:dyDescent="0.2">
      <c r="B33" s="991"/>
      <c r="C33" s="879"/>
      <c r="D33" s="879"/>
      <c r="E33" s="922"/>
      <c r="F33" s="922"/>
      <c r="G33" s="922"/>
      <c r="H33" s="784"/>
      <c r="I33" s="782"/>
      <c r="J33" s="782"/>
      <c r="K33" s="782"/>
      <c r="L33" s="782"/>
      <c r="M33" s="782"/>
      <c r="N33" s="782"/>
      <c r="O33" s="782"/>
      <c r="P33" s="782"/>
      <c r="Q33" s="782"/>
      <c r="R33" s="782"/>
      <c r="S33" s="783"/>
      <c r="T33" s="993"/>
      <c r="U33" s="1038"/>
      <c r="V33" s="1038"/>
      <c r="W33" s="1038"/>
      <c r="X33" s="1038"/>
      <c r="Y33" s="1006"/>
      <c r="Z33" s="1006"/>
      <c r="AA33" s="1006"/>
    </row>
    <row r="34" spans="2:27" s="1033" customFormat="1" ht="26.25" customHeight="1" x14ac:dyDescent="0.2">
      <c r="B34" s="454" t="s">
        <v>857</v>
      </c>
      <c r="C34" s="875">
        <v>42.631999999999998</v>
      </c>
      <c r="D34" s="875">
        <v>278.74099999999999</v>
      </c>
      <c r="E34" s="918">
        <v>384.01465482400005</v>
      </c>
      <c r="F34" s="918">
        <v>927.749355928</v>
      </c>
      <c r="G34" s="918">
        <v>742.16124535400002</v>
      </c>
      <c r="H34" s="787">
        <v>750.89430499900004</v>
      </c>
      <c r="I34" s="785">
        <v>785.99546825699997</v>
      </c>
      <c r="J34" s="785">
        <v>790.82334817000003</v>
      </c>
      <c r="K34" s="785">
        <v>738.6498287149999</v>
      </c>
      <c r="L34" s="785">
        <v>903.39574160500001</v>
      </c>
      <c r="M34" s="785">
        <v>808.26171334799994</v>
      </c>
      <c r="N34" s="785">
        <v>996.20061423900006</v>
      </c>
      <c r="O34" s="785">
        <v>789.50748116600005</v>
      </c>
      <c r="P34" s="785">
        <v>685.58211586300001</v>
      </c>
      <c r="Q34" s="785">
        <v>658.037748169</v>
      </c>
      <c r="R34" s="785">
        <v>530.45265972200002</v>
      </c>
      <c r="S34" s="786">
        <v>742.16124535400002</v>
      </c>
      <c r="T34" s="616" t="s">
        <v>789</v>
      </c>
      <c r="U34" s="1038"/>
      <c r="V34" s="1038"/>
      <c r="W34" s="1038"/>
      <c r="X34" s="1038"/>
    </row>
    <row r="35" spans="2:27" s="1033" customFormat="1" ht="26.25" customHeight="1" x14ac:dyDescent="0.2">
      <c r="B35" s="617" t="s">
        <v>935</v>
      </c>
      <c r="C35" s="879">
        <v>0</v>
      </c>
      <c r="D35" s="879">
        <v>0</v>
      </c>
      <c r="E35" s="922">
        <v>0</v>
      </c>
      <c r="F35" s="922">
        <v>0</v>
      </c>
      <c r="G35" s="922">
        <v>0</v>
      </c>
      <c r="H35" s="784">
        <v>0</v>
      </c>
      <c r="I35" s="782">
        <v>0</v>
      </c>
      <c r="J35" s="782">
        <v>0</v>
      </c>
      <c r="K35" s="782">
        <v>0</v>
      </c>
      <c r="L35" s="782">
        <v>0</v>
      </c>
      <c r="M35" s="782">
        <v>0</v>
      </c>
      <c r="N35" s="782">
        <v>0</v>
      </c>
      <c r="O35" s="782">
        <v>0</v>
      </c>
      <c r="P35" s="782">
        <v>0</v>
      </c>
      <c r="Q35" s="782">
        <v>0</v>
      </c>
      <c r="R35" s="782">
        <v>0</v>
      </c>
      <c r="S35" s="783">
        <v>0</v>
      </c>
      <c r="T35" s="618" t="s">
        <v>1187</v>
      </c>
      <c r="U35" s="1038"/>
      <c r="V35" s="1038"/>
      <c r="W35" s="1038"/>
      <c r="X35" s="1038"/>
    </row>
    <row r="36" spans="2:27" s="512" customFormat="1" ht="27.75" customHeight="1" x14ac:dyDescent="0.2">
      <c r="B36" s="617" t="s">
        <v>954</v>
      </c>
      <c r="C36" s="879">
        <v>0</v>
      </c>
      <c r="D36" s="879">
        <v>0</v>
      </c>
      <c r="E36" s="922">
        <v>0</v>
      </c>
      <c r="F36" s="922">
        <v>0</v>
      </c>
      <c r="G36" s="922">
        <v>0</v>
      </c>
      <c r="H36" s="784">
        <v>0</v>
      </c>
      <c r="I36" s="782">
        <v>0</v>
      </c>
      <c r="J36" s="782">
        <v>0</v>
      </c>
      <c r="K36" s="782">
        <v>0</v>
      </c>
      <c r="L36" s="782">
        <v>0</v>
      </c>
      <c r="M36" s="782">
        <v>0</v>
      </c>
      <c r="N36" s="782">
        <v>0</v>
      </c>
      <c r="O36" s="782">
        <v>0</v>
      </c>
      <c r="P36" s="782">
        <v>0</v>
      </c>
      <c r="Q36" s="782">
        <v>0</v>
      </c>
      <c r="R36" s="782">
        <v>0</v>
      </c>
      <c r="S36" s="783">
        <v>0</v>
      </c>
      <c r="T36" s="618" t="s">
        <v>1270</v>
      </c>
      <c r="U36" s="1038"/>
      <c r="V36" s="1038"/>
      <c r="W36" s="1038"/>
      <c r="X36" s="1038"/>
    </row>
    <row r="37" spans="2:27" s="512" customFormat="1" ht="26.25" customHeight="1" x14ac:dyDescent="0.2">
      <c r="B37" s="617" t="s">
        <v>955</v>
      </c>
      <c r="C37" s="879">
        <v>42.631999999999998</v>
      </c>
      <c r="D37" s="879">
        <v>278.74099999999999</v>
      </c>
      <c r="E37" s="922">
        <v>384.01465482400005</v>
      </c>
      <c r="F37" s="922">
        <v>927.749355928</v>
      </c>
      <c r="G37" s="922">
        <v>742.16124535400002</v>
      </c>
      <c r="H37" s="784">
        <v>750.89430499900004</v>
      </c>
      <c r="I37" s="782">
        <v>785.99546825699997</v>
      </c>
      <c r="J37" s="782">
        <v>790.82334817000003</v>
      </c>
      <c r="K37" s="782">
        <v>738.6498287149999</v>
      </c>
      <c r="L37" s="782">
        <v>903.39574160500001</v>
      </c>
      <c r="M37" s="782">
        <v>808.26171334799994</v>
      </c>
      <c r="N37" s="782">
        <v>996.20061423900006</v>
      </c>
      <c r="O37" s="782">
        <v>789.50748116600005</v>
      </c>
      <c r="P37" s="782">
        <v>685.58211586300001</v>
      </c>
      <c r="Q37" s="782">
        <v>658.037748169</v>
      </c>
      <c r="R37" s="782">
        <v>530.45265972200002</v>
      </c>
      <c r="S37" s="783">
        <v>742.16124535400002</v>
      </c>
      <c r="T37" s="618" t="s">
        <v>1188</v>
      </c>
      <c r="U37" s="1038"/>
      <c r="V37" s="1038"/>
      <c r="W37" s="1038"/>
      <c r="X37" s="1038"/>
    </row>
    <row r="38" spans="2:27" s="512" customFormat="1" ht="26.25" customHeight="1" x14ac:dyDescent="0.2">
      <c r="B38" s="617" t="s">
        <v>936</v>
      </c>
      <c r="C38" s="879">
        <v>0</v>
      </c>
      <c r="D38" s="879">
        <v>0</v>
      </c>
      <c r="E38" s="922">
        <v>0</v>
      </c>
      <c r="F38" s="922">
        <v>0</v>
      </c>
      <c r="G38" s="922">
        <v>0</v>
      </c>
      <c r="H38" s="784">
        <v>0</v>
      </c>
      <c r="I38" s="782">
        <v>0</v>
      </c>
      <c r="J38" s="782">
        <v>0</v>
      </c>
      <c r="K38" s="782">
        <v>0</v>
      </c>
      <c r="L38" s="782">
        <v>0</v>
      </c>
      <c r="M38" s="782">
        <v>0</v>
      </c>
      <c r="N38" s="782">
        <v>0</v>
      </c>
      <c r="O38" s="782">
        <v>0</v>
      </c>
      <c r="P38" s="782">
        <v>0</v>
      </c>
      <c r="Q38" s="782">
        <v>0</v>
      </c>
      <c r="R38" s="782">
        <v>0</v>
      </c>
      <c r="S38" s="783">
        <v>0</v>
      </c>
      <c r="T38" s="618" t="s">
        <v>1040</v>
      </c>
      <c r="U38" s="1038"/>
      <c r="V38" s="1038"/>
      <c r="W38" s="1038"/>
      <c r="X38" s="1038"/>
    </row>
    <row r="39" spans="2:27" s="981" customFormat="1" ht="9" customHeight="1" x14ac:dyDescent="0.2">
      <c r="B39" s="991"/>
      <c r="C39" s="879"/>
      <c r="D39" s="879"/>
      <c r="E39" s="922"/>
      <c r="F39" s="922"/>
      <c r="G39" s="922"/>
      <c r="H39" s="784"/>
      <c r="I39" s="782"/>
      <c r="J39" s="782"/>
      <c r="K39" s="782"/>
      <c r="L39" s="782"/>
      <c r="M39" s="782"/>
      <c r="N39" s="782"/>
      <c r="O39" s="782"/>
      <c r="P39" s="782"/>
      <c r="Q39" s="782"/>
      <c r="R39" s="782"/>
      <c r="S39" s="783"/>
      <c r="T39" s="993"/>
      <c r="U39" s="1038"/>
      <c r="V39" s="1038"/>
      <c r="W39" s="1038"/>
      <c r="X39" s="1038"/>
      <c r="Y39" s="1006"/>
      <c r="Z39" s="1006"/>
      <c r="AA39" s="1006"/>
    </row>
    <row r="40" spans="2:27" s="1033" customFormat="1" ht="26.25" customHeight="1" x14ac:dyDescent="0.2">
      <c r="B40" s="454" t="s">
        <v>956</v>
      </c>
      <c r="C40" s="875">
        <v>425.53300000000002</v>
      </c>
      <c r="D40" s="875">
        <v>465.07600000000002</v>
      </c>
      <c r="E40" s="918">
        <v>500.96527873600002</v>
      </c>
      <c r="F40" s="918">
        <v>601.66195566099998</v>
      </c>
      <c r="G40" s="918">
        <v>1016.783728764</v>
      </c>
      <c r="H40" s="787">
        <v>572.47486976399989</v>
      </c>
      <c r="I40" s="785">
        <v>582.11836231899997</v>
      </c>
      <c r="J40" s="785">
        <v>540.65515004400004</v>
      </c>
      <c r="K40" s="785">
        <v>519.63746458499998</v>
      </c>
      <c r="L40" s="785">
        <v>536.82041826299997</v>
      </c>
      <c r="M40" s="785">
        <v>626.14513211600001</v>
      </c>
      <c r="N40" s="785">
        <v>669.58881428999996</v>
      </c>
      <c r="O40" s="785">
        <v>814.97777049799993</v>
      </c>
      <c r="P40" s="785">
        <v>828.40429673299991</v>
      </c>
      <c r="Q40" s="785">
        <v>884.74380020399997</v>
      </c>
      <c r="R40" s="785">
        <v>955.66641922200006</v>
      </c>
      <c r="S40" s="786">
        <v>1016.783728764</v>
      </c>
      <c r="T40" s="616" t="s">
        <v>827</v>
      </c>
      <c r="U40" s="1038"/>
      <c r="V40" s="1038"/>
      <c r="W40" s="1038"/>
      <c r="X40" s="1038"/>
    </row>
    <row r="41" spans="2:27" s="981" customFormat="1" ht="9" customHeight="1" x14ac:dyDescent="0.2">
      <c r="B41" s="991"/>
      <c r="C41" s="879"/>
      <c r="D41" s="879"/>
      <c r="E41" s="922"/>
      <c r="F41" s="922"/>
      <c r="G41" s="922"/>
      <c r="H41" s="784"/>
      <c r="I41" s="782"/>
      <c r="J41" s="782"/>
      <c r="K41" s="782"/>
      <c r="L41" s="782"/>
      <c r="M41" s="782"/>
      <c r="N41" s="782"/>
      <c r="O41" s="782"/>
      <c r="P41" s="782"/>
      <c r="Q41" s="782"/>
      <c r="R41" s="782"/>
      <c r="S41" s="783"/>
      <c r="T41" s="993"/>
      <c r="U41" s="1038"/>
      <c r="V41" s="1038"/>
      <c r="W41" s="1038"/>
      <c r="X41" s="1038"/>
      <c r="Y41" s="1006"/>
      <c r="Z41" s="1006"/>
      <c r="AA41" s="1006"/>
    </row>
    <row r="42" spans="2:27" s="1033" customFormat="1" ht="26.25" customHeight="1" x14ac:dyDescent="0.2">
      <c r="B42" s="454" t="s">
        <v>13</v>
      </c>
      <c r="C42" s="875">
        <v>356.15100000000001</v>
      </c>
      <c r="D42" s="875">
        <v>505.524</v>
      </c>
      <c r="E42" s="918">
        <v>728.66600507199996</v>
      </c>
      <c r="F42" s="918">
        <v>1170.391203553</v>
      </c>
      <c r="G42" s="918">
        <v>2643.5862887160001</v>
      </c>
      <c r="H42" s="787">
        <v>1270.2225610469998</v>
      </c>
      <c r="I42" s="785">
        <v>1339.6116148179999</v>
      </c>
      <c r="J42" s="785">
        <v>1355.376357996</v>
      </c>
      <c r="K42" s="785">
        <v>1402.631435973</v>
      </c>
      <c r="L42" s="785">
        <v>1316.7329850630001</v>
      </c>
      <c r="M42" s="785">
        <v>1324.3258499630001</v>
      </c>
      <c r="N42" s="785">
        <v>1323.7054100839998</v>
      </c>
      <c r="O42" s="785">
        <v>2395.0978273440001</v>
      </c>
      <c r="P42" s="785">
        <v>2471.0472277379999</v>
      </c>
      <c r="Q42" s="785">
        <v>2552.6412045740003</v>
      </c>
      <c r="R42" s="785">
        <v>2575.2849144790002</v>
      </c>
      <c r="S42" s="786">
        <v>2643.5862887160001</v>
      </c>
      <c r="T42" s="616" t="s">
        <v>826</v>
      </c>
      <c r="U42" s="1038"/>
      <c r="V42" s="1038"/>
      <c r="W42" s="1038"/>
      <c r="X42" s="1038"/>
    </row>
    <row r="43" spans="2:27" s="1033" customFormat="1" ht="26.25" customHeight="1" x14ac:dyDescent="0.2">
      <c r="B43" s="617" t="s">
        <v>935</v>
      </c>
      <c r="C43" s="879">
        <v>0</v>
      </c>
      <c r="D43" s="879">
        <v>0</v>
      </c>
      <c r="E43" s="922">
        <v>0</v>
      </c>
      <c r="F43" s="922">
        <v>0</v>
      </c>
      <c r="G43" s="922">
        <v>0</v>
      </c>
      <c r="H43" s="784">
        <v>0</v>
      </c>
      <c r="I43" s="782">
        <v>0</v>
      </c>
      <c r="J43" s="782">
        <v>0</v>
      </c>
      <c r="K43" s="782">
        <v>0</v>
      </c>
      <c r="L43" s="782">
        <v>0</v>
      </c>
      <c r="M43" s="782">
        <v>0</v>
      </c>
      <c r="N43" s="782">
        <v>0</v>
      </c>
      <c r="O43" s="782">
        <v>0</v>
      </c>
      <c r="P43" s="782">
        <v>0</v>
      </c>
      <c r="Q43" s="782">
        <v>0</v>
      </c>
      <c r="R43" s="782">
        <v>0</v>
      </c>
      <c r="S43" s="783">
        <v>0</v>
      </c>
      <c r="T43" s="618" t="s">
        <v>1187</v>
      </c>
      <c r="U43" s="1038"/>
      <c r="V43" s="1038"/>
      <c r="W43" s="1038"/>
      <c r="X43" s="1038"/>
    </row>
    <row r="44" spans="2:27" s="1033" customFormat="1" ht="26.25" customHeight="1" x14ac:dyDescent="0.2">
      <c r="B44" s="617" t="s">
        <v>954</v>
      </c>
      <c r="C44" s="879">
        <v>0</v>
      </c>
      <c r="D44" s="879">
        <v>0</v>
      </c>
      <c r="E44" s="922">
        <v>0</v>
      </c>
      <c r="F44" s="922">
        <v>0</v>
      </c>
      <c r="G44" s="922">
        <v>0</v>
      </c>
      <c r="H44" s="784">
        <v>0</v>
      </c>
      <c r="I44" s="782">
        <v>0</v>
      </c>
      <c r="J44" s="782">
        <v>0</v>
      </c>
      <c r="K44" s="782">
        <v>0</v>
      </c>
      <c r="L44" s="782">
        <v>0</v>
      </c>
      <c r="M44" s="782">
        <v>0</v>
      </c>
      <c r="N44" s="782">
        <v>0</v>
      </c>
      <c r="O44" s="782">
        <v>0</v>
      </c>
      <c r="P44" s="782">
        <v>0</v>
      </c>
      <c r="Q44" s="782">
        <v>0</v>
      </c>
      <c r="R44" s="782">
        <v>0</v>
      </c>
      <c r="S44" s="783">
        <v>0</v>
      </c>
      <c r="T44" s="618" t="s">
        <v>1270</v>
      </c>
      <c r="U44" s="1038"/>
      <c r="V44" s="1038"/>
      <c r="W44" s="1038"/>
      <c r="X44" s="1038"/>
    </row>
    <row r="45" spans="2:27" s="1033" customFormat="1" ht="26.25" customHeight="1" x14ac:dyDescent="0.2">
      <c r="B45" s="617" t="s">
        <v>955</v>
      </c>
      <c r="C45" s="879">
        <v>356.15100000000001</v>
      </c>
      <c r="D45" s="879">
        <v>505.524</v>
      </c>
      <c r="E45" s="922">
        <v>728.66600507199996</v>
      </c>
      <c r="F45" s="922">
        <v>1170.391203553</v>
      </c>
      <c r="G45" s="922">
        <v>2643.5862887160001</v>
      </c>
      <c r="H45" s="784">
        <v>1270.2225610469998</v>
      </c>
      <c r="I45" s="782">
        <v>1339.6116148179999</v>
      </c>
      <c r="J45" s="782">
        <v>1355.376357996</v>
      </c>
      <c r="K45" s="782">
        <v>1402.631435973</v>
      </c>
      <c r="L45" s="782">
        <v>1316.7329850630001</v>
      </c>
      <c r="M45" s="782">
        <v>1324.3258499630001</v>
      </c>
      <c r="N45" s="782">
        <v>1323.7054100839998</v>
      </c>
      <c r="O45" s="782">
        <v>2395.0978273440001</v>
      </c>
      <c r="P45" s="782">
        <v>2471.0472277379999</v>
      </c>
      <c r="Q45" s="782">
        <v>2552.6412045740003</v>
      </c>
      <c r="R45" s="782">
        <v>2575.2849144790002</v>
      </c>
      <c r="S45" s="783">
        <v>2643.5862887160001</v>
      </c>
      <c r="T45" s="618" t="s">
        <v>1188</v>
      </c>
      <c r="U45" s="1038"/>
      <c r="V45" s="1038"/>
      <c r="W45" s="1038"/>
      <c r="X45" s="1038"/>
    </row>
    <row r="46" spans="2:27" s="1033" customFormat="1" ht="26.25" customHeight="1" x14ac:dyDescent="0.2">
      <c r="B46" s="617" t="s">
        <v>936</v>
      </c>
      <c r="C46" s="879">
        <v>0</v>
      </c>
      <c r="D46" s="879">
        <v>0</v>
      </c>
      <c r="E46" s="922">
        <v>0</v>
      </c>
      <c r="F46" s="922">
        <v>0</v>
      </c>
      <c r="G46" s="922">
        <v>0</v>
      </c>
      <c r="H46" s="784">
        <v>0</v>
      </c>
      <c r="I46" s="782">
        <v>0</v>
      </c>
      <c r="J46" s="782">
        <v>0</v>
      </c>
      <c r="K46" s="782">
        <v>0</v>
      </c>
      <c r="L46" s="782">
        <v>0</v>
      </c>
      <c r="M46" s="782">
        <v>0</v>
      </c>
      <c r="N46" s="782">
        <v>0</v>
      </c>
      <c r="O46" s="782">
        <v>0</v>
      </c>
      <c r="P46" s="782">
        <v>0</v>
      </c>
      <c r="Q46" s="782">
        <v>0</v>
      </c>
      <c r="R46" s="782">
        <v>0</v>
      </c>
      <c r="S46" s="783">
        <v>0</v>
      </c>
      <c r="T46" s="618" t="s">
        <v>1040</v>
      </c>
      <c r="U46" s="1038"/>
      <c r="V46" s="1038"/>
      <c r="W46" s="1038"/>
      <c r="X46" s="1038"/>
    </row>
    <row r="47" spans="2:27" s="981" customFormat="1" ht="9" customHeight="1" x14ac:dyDescent="0.2">
      <c r="B47" s="991"/>
      <c r="C47" s="879"/>
      <c r="D47" s="879"/>
      <c r="E47" s="922"/>
      <c r="F47" s="922"/>
      <c r="G47" s="922"/>
      <c r="H47" s="784"/>
      <c r="I47" s="782"/>
      <c r="J47" s="782"/>
      <c r="K47" s="782"/>
      <c r="L47" s="782"/>
      <c r="M47" s="782"/>
      <c r="N47" s="782"/>
      <c r="O47" s="782"/>
      <c r="P47" s="782"/>
      <c r="Q47" s="782"/>
      <c r="R47" s="782"/>
      <c r="S47" s="783"/>
      <c r="T47" s="993"/>
      <c r="U47" s="1038"/>
      <c r="V47" s="1038"/>
      <c r="W47" s="1038"/>
      <c r="X47" s="1038"/>
      <c r="Y47" s="1006"/>
      <c r="Z47" s="1006"/>
      <c r="AA47" s="1006"/>
    </row>
    <row r="48" spans="2:27" s="1033" customFormat="1" ht="30.75" x14ac:dyDescent="0.2">
      <c r="B48" s="454" t="s">
        <v>1161</v>
      </c>
      <c r="C48" s="875">
        <v>0</v>
      </c>
      <c r="D48" s="875">
        <v>0</v>
      </c>
      <c r="E48" s="918">
        <v>0</v>
      </c>
      <c r="F48" s="918">
        <v>0</v>
      </c>
      <c r="G48" s="918">
        <v>0</v>
      </c>
      <c r="H48" s="787">
        <v>0</v>
      </c>
      <c r="I48" s="785">
        <v>0</v>
      </c>
      <c r="J48" s="785">
        <v>0</v>
      </c>
      <c r="K48" s="785">
        <v>0</v>
      </c>
      <c r="L48" s="785">
        <v>0</v>
      </c>
      <c r="M48" s="785">
        <v>0</v>
      </c>
      <c r="N48" s="785">
        <v>0</v>
      </c>
      <c r="O48" s="785">
        <v>0</v>
      </c>
      <c r="P48" s="785">
        <v>0</v>
      </c>
      <c r="Q48" s="785">
        <v>0</v>
      </c>
      <c r="R48" s="785">
        <v>0</v>
      </c>
      <c r="S48" s="786">
        <v>0</v>
      </c>
      <c r="T48" s="616" t="s">
        <v>948</v>
      </c>
      <c r="U48" s="1038"/>
      <c r="V48" s="1038"/>
      <c r="W48" s="1038"/>
      <c r="X48" s="1038"/>
    </row>
    <row r="49" spans="2:27" s="981" customFormat="1" ht="9" customHeight="1" x14ac:dyDescent="0.2">
      <c r="B49" s="454"/>
      <c r="C49" s="879"/>
      <c r="D49" s="879"/>
      <c r="E49" s="922"/>
      <c r="F49" s="922"/>
      <c r="G49" s="922"/>
      <c r="H49" s="784"/>
      <c r="I49" s="782"/>
      <c r="J49" s="782"/>
      <c r="K49" s="782"/>
      <c r="L49" s="782"/>
      <c r="M49" s="782"/>
      <c r="N49" s="782"/>
      <c r="O49" s="782"/>
      <c r="P49" s="782"/>
      <c r="Q49" s="782"/>
      <c r="R49" s="782"/>
      <c r="S49" s="783"/>
      <c r="T49" s="616"/>
      <c r="U49" s="1038"/>
      <c r="V49" s="1038"/>
      <c r="W49" s="1038"/>
      <c r="X49" s="1038"/>
      <c r="Y49" s="1006"/>
      <c r="Z49" s="1006"/>
      <c r="AA49" s="1006"/>
    </row>
    <row r="50" spans="2:27" s="1033" customFormat="1" ht="30.75" x14ac:dyDescent="0.2">
      <c r="B50" s="454" t="s">
        <v>849</v>
      </c>
      <c r="C50" s="875">
        <v>0</v>
      </c>
      <c r="D50" s="875">
        <v>0</v>
      </c>
      <c r="E50" s="918">
        <v>0</v>
      </c>
      <c r="F50" s="918">
        <v>0</v>
      </c>
      <c r="G50" s="918">
        <v>0</v>
      </c>
      <c r="H50" s="787">
        <v>0</v>
      </c>
      <c r="I50" s="785">
        <v>0</v>
      </c>
      <c r="J50" s="785">
        <v>0</v>
      </c>
      <c r="K50" s="785">
        <v>0</v>
      </c>
      <c r="L50" s="785">
        <v>0</v>
      </c>
      <c r="M50" s="785">
        <v>0</v>
      </c>
      <c r="N50" s="785">
        <v>0</v>
      </c>
      <c r="O50" s="785">
        <v>0</v>
      </c>
      <c r="P50" s="785">
        <v>0</v>
      </c>
      <c r="Q50" s="785">
        <v>0</v>
      </c>
      <c r="R50" s="785">
        <v>0</v>
      </c>
      <c r="S50" s="786">
        <v>0</v>
      </c>
      <c r="T50" s="616" t="s">
        <v>313</v>
      </c>
      <c r="U50" s="1038"/>
      <c r="V50" s="1038"/>
      <c r="W50" s="1038"/>
      <c r="X50" s="1038"/>
    </row>
    <row r="51" spans="2:27" s="981" customFormat="1" ht="15" customHeight="1" x14ac:dyDescent="0.2">
      <c r="B51" s="454"/>
      <c r="C51" s="879"/>
      <c r="D51" s="879"/>
      <c r="E51" s="922"/>
      <c r="F51" s="922"/>
      <c r="G51" s="922"/>
      <c r="H51" s="784"/>
      <c r="I51" s="782"/>
      <c r="J51" s="782"/>
      <c r="K51" s="782"/>
      <c r="L51" s="782"/>
      <c r="M51" s="782"/>
      <c r="N51" s="782"/>
      <c r="O51" s="782"/>
      <c r="P51" s="782"/>
      <c r="Q51" s="782"/>
      <c r="R51" s="782"/>
      <c r="S51" s="783"/>
      <c r="T51" s="616"/>
      <c r="U51" s="1038"/>
      <c r="V51" s="1038"/>
      <c r="W51" s="1038"/>
      <c r="X51" s="1038"/>
      <c r="Y51" s="1006"/>
      <c r="Z51" s="1006"/>
      <c r="AA51" s="1006"/>
    </row>
    <row r="52" spans="2:27" s="1033" customFormat="1" ht="30.75" x14ac:dyDescent="0.2">
      <c r="B52" s="454" t="s">
        <v>713</v>
      </c>
      <c r="C52" s="875">
        <v>0</v>
      </c>
      <c r="D52" s="875">
        <v>22.754000000000001</v>
      </c>
      <c r="E52" s="918">
        <v>54.283000000000001</v>
      </c>
      <c r="F52" s="918">
        <v>90.700999999999993</v>
      </c>
      <c r="G52" s="918">
        <v>160.864</v>
      </c>
      <c r="H52" s="787">
        <v>103.861</v>
      </c>
      <c r="I52" s="785">
        <v>106.744</v>
      </c>
      <c r="J52" s="785">
        <v>133.78899999999999</v>
      </c>
      <c r="K52" s="785">
        <v>145.249</v>
      </c>
      <c r="L52" s="785">
        <v>133.40100000000001</v>
      </c>
      <c r="M52" s="785">
        <v>135.268</v>
      </c>
      <c r="N52" s="785">
        <v>134.262</v>
      </c>
      <c r="O52" s="785">
        <v>146.34299999999999</v>
      </c>
      <c r="P52" s="785">
        <v>137.643</v>
      </c>
      <c r="Q52" s="785">
        <v>143.304</v>
      </c>
      <c r="R52" s="785">
        <v>155.40100000000001</v>
      </c>
      <c r="S52" s="786">
        <v>160.864</v>
      </c>
      <c r="T52" s="616" t="s">
        <v>314</v>
      </c>
      <c r="U52" s="1038"/>
      <c r="V52" s="1038"/>
      <c r="W52" s="1038"/>
      <c r="X52" s="1038"/>
    </row>
    <row r="53" spans="2:27" s="981" customFormat="1" ht="15" customHeight="1" x14ac:dyDescent="0.2">
      <c r="B53" s="991"/>
      <c r="C53" s="879"/>
      <c r="D53" s="879"/>
      <c r="E53" s="922"/>
      <c r="F53" s="922"/>
      <c r="G53" s="922"/>
      <c r="H53" s="784"/>
      <c r="I53" s="782"/>
      <c r="J53" s="782"/>
      <c r="K53" s="782"/>
      <c r="L53" s="782"/>
      <c r="M53" s="782"/>
      <c r="N53" s="782"/>
      <c r="O53" s="782"/>
      <c r="P53" s="782"/>
      <c r="Q53" s="782"/>
      <c r="R53" s="782"/>
      <c r="S53" s="783"/>
      <c r="T53" s="993"/>
      <c r="U53" s="1038"/>
      <c r="V53" s="1038"/>
      <c r="W53" s="1038"/>
      <c r="X53" s="1038"/>
      <c r="Y53" s="1006"/>
      <c r="Z53" s="1006"/>
      <c r="AA53" s="1006"/>
    </row>
    <row r="54" spans="2:27" s="1033" customFormat="1" ht="30.75" x14ac:dyDescent="0.2">
      <c r="B54" s="454" t="s">
        <v>714</v>
      </c>
      <c r="C54" s="875">
        <v>0</v>
      </c>
      <c r="D54" s="875">
        <v>0</v>
      </c>
      <c r="E54" s="918">
        <v>0</v>
      </c>
      <c r="F54" s="918">
        <v>0</v>
      </c>
      <c r="G54" s="918">
        <v>0</v>
      </c>
      <c r="H54" s="787">
        <v>0</v>
      </c>
      <c r="I54" s="785">
        <v>0</v>
      </c>
      <c r="J54" s="785">
        <v>0</v>
      </c>
      <c r="K54" s="785">
        <v>0</v>
      </c>
      <c r="L54" s="785">
        <v>0</v>
      </c>
      <c r="M54" s="785">
        <v>0</v>
      </c>
      <c r="N54" s="785">
        <v>0</v>
      </c>
      <c r="O54" s="785">
        <v>0</v>
      </c>
      <c r="P54" s="785">
        <v>0</v>
      </c>
      <c r="Q54" s="785">
        <v>0</v>
      </c>
      <c r="R54" s="785">
        <v>0</v>
      </c>
      <c r="S54" s="786">
        <v>0</v>
      </c>
      <c r="T54" s="616" t="s">
        <v>949</v>
      </c>
      <c r="U54" s="1038"/>
      <c r="V54" s="1038"/>
      <c r="W54" s="1038"/>
      <c r="X54" s="1038"/>
    </row>
    <row r="55" spans="2:27" s="981" customFormat="1" ht="9" customHeight="1" x14ac:dyDescent="0.2">
      <c r="B55" s="991"/>
      <c r="C55" s="879"/>
      <c r="D55" s="879"/>
      <c r="E55" s="922"/>
      <c r="F55" s="922"/>
      <c r="G55" s="922"/>
      <c r="H55" s="784"/>
      <c r="I55" s="782"/>
      <c r="J55" s="782"/>
      <c r="K55" s="782"/>
      <c r="L55" s="782"/>
      <c r="M55" s="782"/>
      <c r="N55" s="782"/>
      <c r="O55" s="782"/>
      <c r="P55" s="782"/>
      <c r="Q55" s="782"/>
      <c r="R55" s="782"/>
      <c r="S55" s="783"/>
      <c r="T55" s="993"/>
      <c r="U55" s="1038"/>
      <c r="V55" s="1038"/>
      <c r="W55" s="1038"/>
      <c r="X55" s="1038"/>
      <c r="Y55" s="1006"/>
      <c r="Z55" s="1006"/>
      <c r="AA55" s="1006"/>
    </row>
    <row r="56" spans="2:27" s="1033" customFormat="1" ht="30.75" x14ac:dyDescent="0.2">
      <c r="B56" s="454" t="s">
        <v>715</v>
      </c>
      <c r="C56" s="875">
        <v>1173.9955750336892</v>
      </c>
      <c r="D56" s="875">
        <v>1453.5570942280001</v>
      </c>
      <c r="E56" s="918">
        <v>1636.1782028399998</v>
      </c>
      <c r="F56" s="918">
        <v>2463.6565657790002</v>
      </c>
      <c r="G56" s="918">
        <v>3593.6887339129999</v>
      </c>
      <c r="H56" s="787">
        <v>2474.0281778020003</v>
      </c>
      <c r="I56" s="785">
        <v>2644.3267596599999</v>
      </c>
      <c r="J56" s="785">
        <v>3313.6624112270001</v>
      </c>
      <c r="K56" s="785">
        <v>3459.5050881809998</v>
      </c>
      <c r="L56" s="785">
        <v>3457.174272877</v>
      </c>
      <c r="M56" s="785">
        <v>3429.081694428</v>
      </c>
      <c r="N56" s="785">
        <v>3505.689021098</v>
      </c>
      <c r="O56" s="785">
        <v>3618.2584850129997</v>
      </c>
      <c r="P56" s="785">
        <v>3621.4325183160004</v>
      </c>
      <c r="Q56" s="785">
        <v>3632.8580252430002</v>
      </c>
      <c r="R56" s="785">
        <v>3630.0489298769999</v>
      </c>
      <c r="S56" s="786">
        <v>3593.6887339129999</v>
      </c>
      <c r="T56" s="616" t="s">
        <v>856</v>
      </c>
      <c r="U56" s="1038"/>
      <c r="V56" s="1038"/>
      <c r="W56" s="1038"/>
      <c r="X56" s="1038"/>
    </row>
    <row r="57" spans="2:27" s="981" customFormat="1" ht="15" customHeight="1" x14ac:dyDescent="0.2">
      <c r="B57" s="991"/>
      <c r="C57" s="879"/>
      <c r="D57" s="879"/>
      <c r="E57" s="922"/>
      <c r="F57" s="922"/>
      <c r="G57" s="922"/>
      <c r="H57" s="784"/>
      <c r="I57" s="782"/>
      <c r="J57" s="782"/>
      <c r="K57" s="782"/>
      <c r="L57" s="782"/>
      <c r="M57" s="782"/>
      <c r="N57" s="782"/>
      <c r="O57" s="782"/>
      <c r="P57" s="782"/>
      <c r="Q57" s="782"/>
      <c r="R57" s="782"/>
      <c r="S57" s="783"/>
      <c r="T57" s="993"/>
      <c r="U57" s="1038"/>
      <c r="V57" s="1038"/>
      <c r="W57" s="1038"/>
      <c r="X57" s="1038"/>
      <c r="Y57" s="1006"/>
      <c r="Z57" s="1006"/>
      <c r="AA57" s="1006"/>
    </row>
    <row r="58" spans="2:27" s="1033" customFormat="1" ht="30.75" x14ac:dyDescent="0.2">
      <c r="B58" s="454" t="s">
        <v>885</v>
      </c>
      <c r="C58" s="875">
        <v>725.30081146037492</v>
      </c>
      <c r="D58" s="875">
        <v>779.64929826499997</v>
      </c>
      <c r="E58" s="918">
        <v>753.22697680051601</v>
      </c>
      <c r="F58" s="918">
        <v>805.36517606680002</v>
      </c>
      <c r="G58" s="918">
        <v>534.72644598969998</v>
      </c>
      <c r="H58" s="787">
        <v>805.50893348999989</v>
      </c>
      <c r="I58" s="785">
        <v>829.6719656903</v>
      </c>
      <c r="J58" s="785">
        <v>479.11610534300013</v>
      </c>
      <c r="K58" s="785">
        <v>497.72665468859998</v>
      </c>
      <c r="L58" s="785">
        <v>514.8107106417001</v>
      </c>
      <c r="M58" s="785">
        <v>515.10651933100007</v>
      </c>
      <c r="N58" s="785">
        <v>510.04578591069998</v>
      </c>
      <c r="O58" s="785">
        <v>556.66571436230004</v>
      </c>
      <c r="P58" s="785">
        <v>572.73828827049999</v>
      </c>
      <c r="Q58" s="785">
        <v>581.74634672910008</v>
      </c>
      <c r="R58" s="785">
        <v>599.47490404973325</v>
      </c>
      <c r="S58" s="786">
        <v>534.72644598969998</v>
      </c>
      <c r="T58" s="616" t="s">
        <v>6</v>
      </c>
      <c r="U58" s="1038"/>
      <c r="V58" s="1038"/>
      <c r="W58" s="1038"/>
      <c r="X58" s="1038"/>
    </row>
    <row r="59" spans="2:27" s="502" customFormat="1" ht="31.5" thickBot="1" x14ac:dyDescent="0.75">
      <c r="B59" s="1044"/>
      <c r="C59" s="1647"/>
      <c r="D59" s="1647"/>
      <c r="E59" s="1646"/>
      <c r="F59" s="1646"/>
      <c r="G59" s="1646"/>
      <c r="H59" s="505"/>
      <c r="I59" s="506"/>
      <c r="J59" s="506"/>
      <c r="K59" s="506"/>
      <c r="L59" s="506"/>
      <c r="M59" s="506"/>
      <c r="N59" s="506"/>
      <c r="O59" s="506"/>
      <c r="P59" s="506"/>
      <c r="Q59" s="506"/>
      <c r="R59" s="506"/>
      <c r="S59" s="507"/>
      <c r="T59" s="509"/>
      <c r="U59" s="503"/>
      <c r="W59" s="503"/>
      <c r="X59" s="503"/>
    </row>
    <row r="60" spans="2:27" ht="27.75" thickTop="1" x14ac:dyDescent="0.65">
      <c r="H60" s="266"/>
      <c r="I60" s="266"/>
      <c r="J60" s="266"/>
      <c r="K60" s="266"/>
      <c r="L60" s="266"/>
      <c r="M60" s="266"/>
      <c r="N60" s="266"/>
      <c r="O60" s="266"/>
      <c r="P60" s="266"/>
      <c r="Q60" s="266"/>
      <c r="R60" s="266"/>
      <c r="S60" s="266"/>
      <c r="U60" s="270"/>
      <c r="X60" s="270"/>
    </row>
    <row r="61" spans="2:27" s="334" customFormat="1" ht="22.5" x14ac:dyDescent="0.5">
      <c r="B61" s="334" t="s">
        <v>1535</v>
      </c>
      <c r="T61" s="480" t="s">
        <v>1751</v>
      </c>
    </row>
    <row r="62" spans="2:27" s="129" customFormat="1" x14ac:dyDescent="0.5">
      <c r="B62" s="63"/>
      <c r="C62" s="63"/>
      <c r="D62" s="63"/>
      <c r="E62" s="63"/>
      <c r="F62" s="63"/>
      <c r="G62" s="63"/>
      <c r="T62" s="259"/>
    </row>
    <row r="63" spans="2:27" s="129" customFormat="1" ht="9" customHeight="1" x14ac:dyDescent="0.5">
      <c r="B63" s="63"/>
      <c r="C63" s="63"/>
      <c r="D63" s="63"/>
      <c r="E63" s="63"/>
      <c r="F63" s="63"/>
      <c r="G63" s="63"/>
      <c r="T63" s="259"/>
    </row>
    <row r="64" spans="2:27" s="129" customFormat="1" ht="18.75" x14ac:dyDescent="0.45">
      <c r="B64" s="143"/>
      <c r="C64" s="143"/>
      <c r="D64" s="143"/>
      <c r="E64" s="143"/>
      <c r="F64" s="143"/>
      <c r="G64" s="143"/>
    </row>
    <row r="65" spans="1:20" s="264" customFormat="1" ht="9" customHeight="1" x14ac:dyDescent="0.5">
      <c r="H65" s="1593"/>
      <c r="I65" s="1593"/>
      <c r="J65" s="1593"/>
      <c r="K65" s="1593"/>
      <c r="L65" s="1593"/>
      <c r="M65" s="1593"/>
      <c r="N65" s="1593"/>
      <c r="O65" s="1593"/>
      <c r="P65" s="1593"/>
      <c r="Q65" s="1593"/>
      <c r="R65" s="1593"/>
      <c r="S65" s="1593"/>
    </row>
    <row r="66" spans="1:20" x14ac:dyDescent="0.5">
      <c r="H66" s="1593"/>
      <c r="I66" s="1593"/>
      <c r="J66" s="1593"/>
      <c r="K66" s="1593"/>
      <c r="L66" s="1593"/>
      <c r="M66" s="1593"/>
      <c r="N66" s="1593"/>
      <c r="O66" s="1593"/>
      <c r="P66" s="1593"/>
      <c r="Q66" s="1593"/>
      <c r="R66" s="1593"/>
      <c r="S66" s="1593"/>
      <c r="T66" s="265"/>
    </row>
    <row r="67" spans="1:20" ht="9" customHeight="1" x14ac:dyDescent="0.5">
      <c r="H67" s="1593"/>
      <c r="I67" s="1593"/>
      <c r="J67" s="1593"/>
      <c r="K67" s="1593"/>
      <c r="L67" s="1593"/>
      <c r="M67" s="1593"/>
      <c r="N67" s="1593"/>
      <c r="O67" s="1593"/>
      <c r="P67" s="1593"/>
      <c r="Q67" s="1593"/>
      <c r="R67" s="1593"/>
      <c r="S67" s="1593"/>
      <c r="T67" s="265"/>
    </row>
    <row r="68" spans="1:20" s="264" customFormat="1" x14ac:dyDescent="0.5">
      <c r="A68" s="265"/>
      <c r="H68" s="1593"/>
      <c r="I68" s="1593"/>
      <c r="J68" s="1593"/>
      <c r="K68" s="1593"/>
      <c r="L68" s="1593"/>
      <c r="M68" s="1593"/>
      <c r="N68" s="1593"/>
      <c r="O68" s="1593"/>
      <c r="P68" s="1593"/>
      <c r="Q68" s="1593"/>
      <c r="R68" s="1593"/>
      <c r="S68" s="1593"/>
    </row>
    <row r="69" spans="1:20" ht="9" customHeight="1" x14ac:dyDescent="0.5">
      <c r="H69" s="1593"/>
      <c r="I69" s="1593"/>
      <c r="J69" s="1593"/>
      <c r="K69" s="1593"/>
      <c r="L69" s="1593"/>
      <c r="M69" s="1593"/>
      <c r="N69" s="1593"/>
      <c r="O69" s="1593"/>
      <c r="P69" s="1593"/>
      <c r="Q69" s="1593"/>
      <c r="R69" s="1593"/>
      <c r="S69" s="1593"/>
      <c r="T69" s="265"/>
    </row>
    <row r="70" spans="1:20" x14ac:dyDescent="0.5">
      <c r="H70" s="1593"/>
      <c r="I70" s="1593"/>
      <c r="J70" s="1593"/>
      <c r="K70" s="1593"/>
      <c r="L70" s="1593"/>
      <c r="M70" s="1593"/>
      <c r="N70" s="1593"/>
      <c r="O70" s="1593"/>
      <c r="P70" s="1593"/>
      <c r="Q70" s="1593"/>
      <c r="R70" s="1593"/>
      <c r="S70" s="1593"/>
      <c r="T70" s="265"/>
    </row>
    <row r="71" spans="1:20" ht="9" customHeight="1" x14ac:dyDescent="0.5">
      <c r="H71" s="1593"/>
      <c r="I71" s="1593"/>
      <c r="J71" s="1593"/>
      <c r="K71" s="1593"/>
      <c r="L71" s="1593"/>
      <c r="M71" s="1593"/>
      <c r="N71" s="1593"/>
      <c r="O71" s="1593"/>
      <c r="P71" s="1593"/>
      <c r="Q71" s="1593"/>
      <c r="R71" s="1593"/>
      <c r="S71" s="1593"/>
      <c r="T71" s="265"/>
    </row>
    <row r="72" spans="1:20" x14ac:dyDescent="0.5">
      <c r="H72" s="1593"/>
      <c r="I72" s="1593"/>
      <c r="J72" s="1593"/>
      <c r="K72" s="1593"/>
      <c r="L72" s="1593"/>
      <c r="M72" s="1593"/>
      <c r="N72" s="1593"/>
      <c r="O72" s="1593"/>
      <c r="P72" s="1593"/>
      <c r="Q72" s="1593"/>
      <c r="R72" s="1593"/>
      <c r="S72" s="1593"/>
      <c r="T72" s="265"/>
    </row>
    <row r="73" spans="1:20" ht="9" customHeight="1" x14ac:dyDescent="0.5">
      <c r="H73" s="1593"/>
      <c r="I73" s="1593"/>
      <c r="J73" s="1593"/>
      <c r="K73" s="1593"/>
      <c r="L73" s="1593"/>
      <c r="M73" s="1593"/>
      <c r="N73" s="1593"/>
      <c r="O73" s="1593"/>
      <c r="P73" s="1593"/>
      <c r="Q73" s="1593"/>
      <c r="R73" s="1593"/>
      <c r="S73" s="1593"/>
      <c r="T73" s="265"/>
    </row>
    <row r="74" spans="1:20" x14ac:dyDescent="0.5">
      <c r="H74" s="1593"/>
      <c r="I74" s="1593"/>
      <c r="J74" s="1593"/>
      <c r="K74" s="1593"/>
      <c r="L74" s="1593"/>
      <c r="M74" s="1593"/>
      <c r="N74" s="1593"/>
      <c r="O74" s="1593"/>
      <c r="P74" s="1593"/>
      <c r="Q74" s="1593"/>
      <c r="R74" s="1593"/>
      <c r="S74" s="1593"/>
      <c r="T74" s="265"/>
    </row>
    <row r="75" spans="1:20" ht="15" customHeight="1" x14ac:dyDescent="0.5">
      <c r="H75" s="1593"/>
      <c r="I75" s="1593"/>
      <c r="J75" s="1593"/>
      <c r="K75" s="1593"/>
      <c r="L75" s="1593"/>
      <c r="M75" s="1593"/>
      <c r="N75" s="1593"/>
      <c r="O75" s="1593"/>
      <c r="P75" s="1593"/>
      <c r="Q75" s="1593"/>
      <c r="R75" s="1593"/>
      <c r="S75" s="1593"/>
      <c r="T75" s="265"/>
    </row>
    <row r="76" spans="1:20" ht="12" customHeight="1" x14ac:dyDescent="0.5">
      <c r="H76" s="1593"/>
      <c r="I76" s="1593"/>
      <c r="J76" s="1593"/>
      <c r="K76" s="1593"/>
      <c r="L76" s="1593"/>
      <c r="M76" s="1593"/>
      <c r="N76" s="1593"/>
      <c r="O76" s="1593"/>
      <c r="P76" s="1593"/>
      <c r="Q76" s="1593"/>
      <c r="R76" s="1593"/>
      <c r="S76" s="1593"/>
      <c r="T76" s="265"/>
    </row>
    <row r="77" spans="1:20" x14ac:dyDescent="0.5">
      <c r="H77" s="1593"/>
      <c r="I77" s="1593"/>
      <c r="J77" s="1593"/>
      <c r="K77" s="1593"/>
      <c r="L77" s="1593"/>
      <c r="M77" s="1593"/>
      <c r="N77" s="1593"/>
      <c r="O77" s="1593"/>
      <c r="P77" s="1593"/>
      <c r="Q77" s="1593"/>
      <c r="R77" s="1593"/>
      <c r="S77" s="1593"/>
      <c r="T77" s="265"/>
    </row>
    <row r="78" spans="1:20" ht="8.25" customHeight="1" x14ac:dyDescent="0.5">
      <c r="H78" s="1593"/>
      <c r="I78" s="1593"/>
      <c r="J78" s="1593"/>
      <c r="K78" s="1593"/>
      <c r="L78" s="1593"/>
      <c r="M78" s="1593"/>
      <c r="N78" s="1593"/>
      <c r="O78" s="1593"/>
      <c r="P78" s="1593"/>
      <c r="Q78" s="1593"/>
      <c r="R78" s="1593"/>
      <c r="S78" s="1593"/>
      <c r="T78" s="265"/>
    </row>
    <row r="79" spans="1:20" ht="8.25" customHeight="1" x14ac:dyDescent="0.5">
      <c r="H79" s="1593"/>
      <c r="I79" s="1593"/>
      <c r="J79" s="1593"/>
      <c r="K79" s="1593"/>
      <c r="L79" s="1593"/>
      <c r="M79" s="1593"/>
      <c r="N79" s="1593"/>
      <c r="O79" s="1593"/>
      <c r="P79" s="1593"/>
      <c r="Q79" s="1593"/>
      <c r="R79" s="1593"/>
      <c r="S79" s="1593"/>
      <c r="T79" s="265"/>
    </row>
    <row r="80" spans="1:20" ht="8.25" customHeight="1" x14ac:dyDescent="0.5">
      <c r="H80" s="1593"/>
      <c r="I80" s="1593"/>
      <c r="J80" s="1593"/>
      <c r="K80" s="1593"/>
      <c r="L80" s="1593"/>
      <c r="M80" s="1593"/>
      <c r="N80" s="1593"/>
      <c r="O80" s="1593"/>
      <c r="P80" s="1593"/>
      <c r="Q80" s="1593"/>
      <c r="R80" s="1593"/>
      <c r="S80" s="1593"/>
      <c r="T80" s="265"/>
    </row>
    <row r="81" spans="2:20" x14ac:dyDescent="0.5">
      <c r="B81" s="265"/>
      <c r="C81" s="265"/>
      <c r="D81" s="265"/>
      <c r="E81" s="265"/>
      <c r="F81" s="265"/>
      <c r="G81" s="265"/>
      <c r="H81" s="1593"/>
      <c r="I81" s="1593"/>
      <c r="J81" s="1593"/>
      <c r="K81" s="1593"/>
      <c r="L81" s="1593"/>
      <c r="M81" s="1593"/>
      <c r="N81" s="1593"/>
      <c r="O81" s="1593"/>
      <c r="P81" s="1593"/>
      <c r="Q81" s="1593"/>
      <c r="R81" s="1593"/>
      <c r="S81" s="1593"/>
      <c r="T81" s="265"/>
    </row>
    <row r="82" spans="2:20" x14ac:dyDescent="0.5">
      <c r="B82" s="265"/>
      <c r="C82" s="265"/>
      <c r="D82" s="265"/>
      <c r="E82" s="265"/>
      <c r="F82" s="265"/>
      <c r="G82" s="265"/>
      <c r="H82" s="1593"/>
      <c r="I82" s="1593"/>
      <c r="J82" s="1593"/>
      <c r="K82" s="1593"/>
      <c r="L82" s="1593"/>
      <c r="M82" s="1593"/>
      <c r="N82" s="1593"/>
      <c r="O82" s="1593"/>
      <c r="P82" s="1593"/>
      <c r="Q82" s="1593"/>
      <c r="R82" s="1593"/>
      <c r="S82" s="1593"/>
      <c r="T82" s="265"/>
    </row>
    <row r="83" spans="2:20" x14ac:dyDescent="0.5">
      <c r="B83" s="265"/>
      <c r="C83" s="265"/>
      <c r="D83" s="265"/>
      <c r="E83" s="265"/>
      <c r="F83" s="265"/>
      <c r="G83" s="265"/>
      <c r="H83" s="1593"/>
      <c r="I83" s="1593"/>
      <c r="J83" s="1593"/>
      <c r="K83" s="1593"/>
      <c r="L83" s="1593"/>
      <c r="M83" s="1593"/>
      <c r="N83" s="1593"/>
      <c r="O83" s="1593"/>
      <c r="P83" s="1593"/>
      <c r="Q83" s="1593"/>
      <c r="R83" s="1593"/>
      <c r="S83" s="1593"/>
      <c r="T83" s="265"/>
    </row>
    <row r="84" spans="2:20" x14ac:dyDescent="0.5">
      <c r="B84" s="265"/>
      <c r="C84" s="265"/>
      <c r="D84" s="265"/>
      <c r="E84" s="265"/>
      <c r="F84" s="265"/>
      <c r="G84" s="265"/>
      <c r="H84" s="1593"/>
      <c r="I84" s="1593"/>
      <c r="J84" s="1593"/>
      <c r="K84" s="1593"/>
      <c r="L84" s="1593"/>
      <c r="M84" s="1593"/>
      <c r="N84" s="1593"/>
      <c r="O84" s="1593"/>
      <c r="P84" s="1593"/>
      <c r="Q84" s="1593"/>
      <c r="R84" s="1593"/>
      <c r="S84" s="1593"/>
      <c r="T84" s="265"/>
    </row>
    <row r="85" spans="2:20" x14ac:dyDescent="0.5">
      <c r="B85" s="265"/>
      <c r="C85" s="265"/>
      <c r="D85" s="265"/>
      <c r="E85" s="265"/>
      <c r="F85" s="265"/>
      <c r="G85" s="265"/>
      <c r="H85" s="1593"/>
      <c r="I85" s="1593"/>
      <c r="J85" s="1593"/>
      <c r="K85" s="1593"/>
      <c r="L85" s="1593"/>
      <c r="M85" s="1593"/>
      <c r="N85" s="1593"/>
      <c r="O85" s="1593"/>
      <c r="P85" s="1593"/>
      <c r="Q85" s="1593"/>
      <c r="R85" s="1593"/>
      <c r="S85" s="1593"/>
      <c r="T85" s="265"/>
    </row>
    <row r="86" spans="2:20" x14ac:dyDescent="0.5">
      <c r="B86" s="265"/>
      <c r="C86" s="265"/>
      <c r="D86" s="265"/>
      <c r="E86" s="265"/>
      <c r="F86" s="265"/>
      <c r="G86" s="265"/>
      <c r="H86" s="1593"/>
      <c r="I86" s="1593"/>
      <c r="J86" s="1593"/>
      <c r="K86" s="1593"/>
      <c r="L86" s="1593"/>
      <c r="M86" s="1593"/>
      <c r="N86" s="1593"/>
      <c r="O86" s="1593"/>
      <c r="P86" s="1593"/>
      <c r="Q86" s="1593"/>
      <c r="R86" s="1593"/>
      <c r="S86" s="1593"/>
      <c r="T86" s="265"/>
    </row>
    <row r="87" spans="2:20" x14ac:dyDescent="0.5">
      <c r="B87" s="265"/>
      <c r="C87" s="265"/>
      <c r="D87" s="265"/>
      <c r="E87" s="265"/>
      <c r="F87" s="265"/>
      <c r="G87" s="265"/>
      <c r="H87" s="1593"/>
      <c r="I87" s="1593"/>
      <c r="J87" s="1593"/>
      <c r="K87" s="1593"/>
      <c r="L87" s="1593"/>
      <c r="M87" s="1593"/>
      <c r="N87" s="1593"/>
      <c r="O87" s="1593"/>
      <c r="P87" s="1593"/>
      <c r="Q87" s="1593"/>
      <c r="R87" s="1593"/>
      <c r="S87" s="1593"/>
      <c r="T87" s="265"/>
    </row>
    <row r="88" spans="2:20" x14ac:dyDescent="0.5">
      <c r="B88" s="265"/>
      <c r="C88" s="265"/>
      <c r="D88" s="265"/>
      <c r="E88" s="265"/>
      <c r="F88" s="265"/>
      <c r="G88" s="265"/>
      <c r="H88" s="1593"/>
      <c r="I88" s="1593"/>
      <c r="J88" s="1593"/>
      <c r="K88" s="1593"/>
      <c r="L88" s="1593"/>
      <c r="M88" s="1593"/>
      <c r="N88" s="1593"/>
      <c r="O88" s="1593"/>
      <c r="P88" s="1593"/>
      <c r="Q88" s="1593"/>
      <c r="R88" s="1593"/>
      <c r="S88" s="1593"/>
      <c r="T88" s="265"/>
    </row>
    <row r="89" spans="2:20" x14ac:dyDescent="0.5">
      <c r="B89" s="265"/>
      <c r="C89" s="265"/>
      <c r="D89" s="265"/>
      <c r="E89" s="265"/>
      <c r="F89" s="265"/>
      <c r="G89" s="265"/>
      <c r="H89" s="1593"/>
      <c r="I89" s="1593"/>
      <c r="J89" s="1593"/>
      <c r="K89" s="1593"/>
      <c r="L89" s="1593"/>
      <c r="M89" s="1593"/>
      <c r="N89" s="1593"/>
      <c r="O89" s="1593"/>
      <c r="P89" s="1593"/>
      <c r="Q89" s="1593"/>
      <c r="R89" s="1593"/>
      <c r="S89" s="1593"/>
      <c r="T89" s="265"/>
    </row>
    <row r="90" spans="2:20" x14ac:dyDescent="0.5">
      <c r="B90" s="265"/>
      <c r="C90" s="265"/>
      <c r="D90" s="265"/>
      <c r="E90" s="265"/>
      <c r="F90" s="265"/>
      <c r="G90" s="265"/>
      <c r="H90" s="1593"/>
      <c r="I90" s="1593"/>
      <c r="J90" s="1593"/>
      <c r="K90" s="1593"/>
      <c r="L90" s="1593"/>
      <c r="M90" s="1593"/>
      <c r="N90" s="1593"/>
      <c r="O90" s="1593"/>
      <c r="P90" s="1593"/>
      <c r="Q90" s="1593"/>
      <c r="R90" s="1593"/>
      <c r="S90" s="1593"/>
      <c r="T90" s="265"/>
    </row>
    <row r="91" spans="2:20" x14ac:dyDescent="0.5">
      <c r="B91" s="265"/>
      <c r="C91" s="265"/>
      <c r="D91" s="265"/>
      <c r="E91" s="265"/>
      <c r="F91" s="265"/>
      <c r="G91" s="265"/>
      <c r="H91" s="1593"/>
      <c r="I91" s="1593"/>
      <c r="J91" s="1593"/>
      <c r="K91" s="1593"/>
      <c r="L91" s="1593"/>
      <c r="M91" s="1593"/>
      <c r="N91" s="1593"/>
      <c r="O91" s="1593"/>
      <c r="P91" s="1593"/>
      <c r="Q91" s="1593"/>
      <c r="R91" s="1593"/>
      <c r="S91" s="1593"/>
      <c r="T91" s="265"/>
    </row>
    <row r="92" spans="2:20" x14ac:dyDescent="0.5">
      <c r="B92" s="265"/>
      <c r="C92" s="265"/>
      <c r="D92" s="265"/>
      <c r="E92" s="265"/>
      <c r="F92" s="265"/>
      <c r="G92" s="265"/>
      <c r="H92" s="1593"/>
      <c r="I92" s="1593"/>
      <c r="J92" s="1593"/>
      <c r="K92" s="1593"/>
      <c r="L92" s="1593"/>
      <c r="M92" s="1593"/>
      <c r="N92" s="1593"/>
      <c r="O92" s="1593"/>
      <c r="P92" s="1593"/>
      <c r="Q92" s="1593"/>
      <c r="R92" s="1593"/>
      <c r="S92" s="1593"/>
      <c r="T92" s="265"/>
    </row>
    <row r="93" spans="2:20" x14ac:dyDescent="0.5">
      <c r="B93" s="265"/>
      <c r="C93" s="265"/>
      <c r="D93" s="265"/>
      <c r="E93" s="265"/>
      <c r="F93" s="265"/>
      <c r="G93" s="265"/>
      <c r="H93" s="1593"/>
      <c r="I93" s="1593"/>
      <c r="J93" s="1593"/>
      <c r="K93" s="1593"/>
      <c r="L93" s="1593"/>
      <c r="M93" s="1593"/>
      <c r="N93" s="1593"/>
      <c r="O93" s="1593"/>
      <c r="P93" s="1593"/>
      <c r="Q93" s="1593"/>
      <c r="R93" s="1593"/>
      <c r="S93" s="1593"/>
      <c r="T93" s="265"/>
    </row>
    <row r="94" spans="2:20" x14ac:dyDescent="0.5">
      <c r="B94" s="265"/>
      <c r="C94" s="265"/>
      <c r="D94" s="265"/>
      <c r="E94" s="265"/>
      <c r="F94" s="265"/>
      <c r="G94" s="265"/>
      <c r="H94" s="1593"/>
      <c r="I94" s="1593"/>
      <c r="J94" s="1593"/>
      <c r="K94" s="1593"/>
      <c r="L94" s="1593"/>
      <c r="M94" s="1593"/>
      <c r="N94" s="1593"/>
      <c r="O94" s="1593"/>
      <c r="P94" s="1593"/>
      <c r="Q94" s="1593"/>
      <c r="R94" s="1593"/>
      <c r="S94" s="1593"/>
      <c r="T94" s="265"/>
    </row>
    <row r="95" spans="2:20" x14ac:dyDescent="0.5">
      <c r="B95" s="265"/>
      <c r="C95" s="265"/>
      <c r="D95" s="265"/>
      <c r="E95" s="265"/>
      <c r="F95" s="265"/>
      <c r="G95" s="265"/>
      <c r="H95" s="1593"/>
      <c r="I95" s="1593"/>
      <c r="J95" s="1593"/>
      <c r="K95" s="1593"/>
      <c r="L95" s="1593"/>
      <c r="M95" s="1593"/>
      <c r="N95" s="1593"/>
      <c r="O95" s="1593"/>
      <c r="P95" s="1593"/>
      <c r="Q95" s="1593"/>
      <c r="R95" s="1593"/>
      <c r="S95" s="1593"/>
      <c r="T95" s="265"/>
    </row>
    <row r="96" spans="2:20" x14ac:dyDescent="0.5">
      <c r="B96" s="265"/>
      <c r="C96" s="265"/>
      <c r="D96" s="265"/>
      <c r="E96" s="265"/>
      <c r="F96" s="265"/>
      <c r="G96" s="265"/>
      <c r="H96" s="1593"/>
      <c r="I96" s="1593"/>
      <c r="J96" s="1593"/>
      <c r="K96" s="1593"/>
      <c r="L96" s="1593"/>
      <c r="M96" s="1593"/>
      <c r="N96" s="1593"/>
      <c r="O96" s="1593"/>
      <c r="P96" s="1593"/>
      <c r="Q96" s="1593"/>
      <c r="R96" s="1593"/>
      <c r="S96" s="1593"/>
      <c r="T96" s="265"/>
    </row>
    <row r="97" spans="8:19" s="265" customFormat="1" x14ac:dyDescent="0.5">
      <c r="H97" s="1593"/>
      <c r="I97" s="1593"/>
      <c r="J97" s="1593"/>
      <c r="K97" s="1593"/>
      <c r="L97" s="1593"/>
      <c r="M97" s="1593"/>
      <c r="N97" s="1593"/>
      <c r="O97" s="1593"/>
      <c r="P97" s="1593"/>
      <c r="Q97" s="1593"/>
      <c r="R97" s="1593"/>
      <c r="S97" s="1593"/>
    </row>
    <row r="98" spans="8:19" s="265" customFormat="1" x14ac:dyDescent="0.5">
      <c r="H98" s="1593"/>
      <c r="I98" s="1593"/>
      <c r="J98" s="1593"/>
      <c r="K98" s="1593"/>
      <c r="L98" s="1593"/>
      <c r="M98" s="1593"/>
      <c r="N98" s="1593"/>
      <c r="O98" s="1593"/>
      <c r="P98" s="1593"/>
      <c r="Q98" s="1593"/>
      <c r="R98" s="1593"/>
      <c r="S98" s="1593"/>
    </row>
    <row r="99" spans="8:19" s="265" customFormat="1" x14ac:dyDescent="0.5">
      <c r="H99" s="1593"/>
      <c r="I99" s="1593"/>
      <c r="J99" s="1593"/>
      <c r="K99" s="1593"/>
      <c r="L99" s="1593"/>
      <c r="M99" s="1593"/>
      <c r="N99" s="1593"/>
      <c r="O99" s="1593"/>
      <c r="P99" s="1593"/>
      <c r="Q99" s="1593"/>
      <c r="R99" s="1593"/>
      <c r="S99" s="1593"/>
    </row>
    <row r="100" spans="8:19" s="265" customFormat="1" x14ac:dyDescent="0.5">
      <c r="H100" s="1593"/>
      <c r="I100" s="1593"/>
      <c r="J100" s="1593"/>
      <c r="K100" s="1593"/>
      <c r="L100" s="1593"/>
      <c r="M100" s="1593"/>
      <c r="N100" s="1593"/>
      <c r="O100" s="1593"/>
      <c r="P100" s="1593"/>
      <c r="Q100" s="1593"/>
      <c r="R100" s="1593"/>
      <c r="S100" s="1593"/>
    </row>
    <row r="101" spans="8:19" s="265" customFormat="1" x14ac:dyDescent="0.5">
      <c r="H101" s="1593"/>
      <c r="I101" s="1593"/>
      <c r="J101" s="1593"/>
      <c r="K101" s="1593"/>
      <c r="L101" s="1593"/>
      <c r="M101" s="1593"/>
      <c r="N101" s="1593"/>
      <c r="O101" s="1593"/>
      <c r="P101" s="1593"/>
      <c r="Q101" s="1593"/>
      <c r="R101" s="1593"/>
      <c r="S101" s="1593"/>
    </row>
    <row r="102" spans="8:19" s="265" customFormat="1" x14ac:dyDescent="0.5">
      <c r="H102" s="1593"/>
      <c r="I102" s="1593"/>
      <c r="J102" s="1593"/>
      <c r="K102" s="1593"/>
      <c r="L102" s="1593"/>
      <c r="M102" s="1593"/>
      <c r="N102" s="1593"/>
      <c r="O102" s="1593"/>
      <c r="P102" s="1593"/>
      <c r="Q102" s="1593"/>
      <c r="R102" s="1593"/>
      <c r="S102" s="1593"/>
    </row>
    <row r="103" spans="8:19" s="265" customFormat="1" x14ac:dyDescent="0.5">
      <c r="H103" s="1593"/>
      <c r="I103" s="1593"/>
      <c r="J103" s="1593"/>
      <c r="K103" s="1593"/>
      <c r="L103" s="1593"/>
      <c r="M103" s="1593"/>
      <c r="N103" s="1593"/>
      <c r="O103" s="1593"/>
      <c r="P103" s="1593"/>
      <c r="Q103" s="1593"/>
      <c r="R103" s="1593"/>
      <c r="S103" s="1593"/>
    </row>
    <row r="104" spans="8:19" s="265" customFormat="1" x14ac:dyDescent="0.5">
      <c r="H104" s="1593"/>
      <c r="I104" s="1593"/>
      <c r="J104" s="1593"/>
      <c r="K104" s="1593"/>
      <c r="L104" s="1593"/>
      <c r="M104" s="1593"/>
      <c r="N104" s="1593"/>
      <c r="O104" s="1593"/>
      <c r="P104" s="1593"/>
      <c r="Q104" s="1593"/>
      <c r="R104" s="1593"/>
      <c r="S104" s="1593"/>
    </row>
    <row r="105" spans="8:19" s="265" customFormat="1" x14ac:dyDescent="0.5">
      <c r="H105" s="1593"/>
      <c r="I105" s="1593"/>
      <c r="J105" s="1593"/>
      <c r="K105" s="1593"/>
      <c r="L105" s="1593"/>
      <c r="M105" s="1593"/>
      <c r="N105" s="1593"/>
      <c r="O105" s="1593"/>
      <c r="P105" s="1593"/>
      <c r="Q105" s="1593"/>
      <c r="R105" s="1593"/>
      <c r="S105" s="1593"/>
    </row>
    <row r="106" spans="8:19" s="265" customFormat="1" x14ac:dyDescent="0.5">
      <c r="H106" s="1593"/>
      <c r="I106" s="1593"/>
      <c r="J106" s="1593"/>
      <c r="K106" s="1593"/>
      <c r="L106" s="1593"/>
      <c r="M106" s="1593"/>
      <c r="N106" s="1593"/>
      <c r="O106" s="1593"/>
      <c r="P106" s="1593"/>
      <c r="Q106" s="1593"/>
      <c r="R106" s="1593"/>
      <c r="S106" s="1593"/>
    </row>
    <row r="107" spans="8:19" s="265" customFormat="1" x14ac:dyDescent="0.5">
      <c r="H107" s="1593"/>
      <c r="I107" s="1593"/>
      <c r="J107" s="1593"/>
      <c r="K107" s="1593"/>
      <c r="L107" s="1593"/>
      <c r="M107" s="1593"/>
      <c r="N107" s="1593"/>
      <c r="O107" s="1593"/>
      <c r="P107" s="1593"/>
      <c r="Q107" s="1593"/>
      <c r="R107" s="1593"/>
      <c r="S107" s="1593"/>
    </row>
    <row r="108" spans="8:19" s="265" customFormat="1" x14ac:dyDescent="0.5">
      <c r="H108" s="1593"/>
      <c r="I108" s="1593"/>
      <c r="J108" s="1593"/>
      <c r="K108" s="1593"/>
      <c r="L108" s="1593"/>
      <c r="M108" s="1593"/>
      <c r="N108" s="1593"/>
      <c r="O108" s="1593"/>
      <c r="P108" s="1593"/>
      <c r="Q108" s="1593"/>
      <c r="R108" s="1593"/>
      <c r="S108" s="1593"/>
    </row>
    <row r="109" spans="8:19" s="265" customFormat="1" x14ac:dyDescent="0.5">
      <c r="H109" s="1593"/>
      <c r="I109" s="1593"/>
      <c r="J109" s="1593"/>
      <c r="K109" s="1593"/>
      <c r="L109" s="1593"/>
      <c r="M109" s="1593"/>
      <c r="N109" s="1593"/>
      <c r="O109" s="1593"/>
      <c r="P109" s="1593"/>
      <c r="Q109" s="1593"/>
      <c r="R109" s="1593"/>
      <c r="S109" s="1593"/>
    </row>
    <row r="110" spans="8:19" s="265" customFormat="1" x14ac:dyDescent="0.5">
      <c r="H110" s="1593"/>
      <c r="I110" s="1593"/>
      <c r="J110" s="1593"/>
      <c r="K110" s="1593"/>
      <c r="L110" s="1593"/>
      <c r="M110" s="1593"/>
      <c r="N110" s="1593"/>
      <c r="O110" s="1593"/>
      <c r="P110" s="1593"/>
      <c r="Q110" s="1593"/>
      <c r="R110" s="1593"/>
      <c r="S110" s="1593"/>
    </row>
    <row r="111" spans="8:19" s="265" customFormat="1" x14ac:dyDescent="0.5">
      <c r="H111" s="1593"/>
      <c r="I111" s="1593"/>
      <c r="J111" s="1593"/>
      <c r="K111" s="1593"/>
      <c r="L111" s="1593"/>
      <c r="M111" s="1593"/>
      <c r="N111" s="1593"/>
      <c r="O111" s="1593"/>
      <c r="P111" s="1593"/>
      <c r="Q111" s="1593"/>
      <c r="R111" s="1593"/>
      <c r="S111" s="1593"/>
    </row>
    <row r="112" spans="8:19" s="265" customFormat="1" x14ac:dyDescent="0.5">
      <c r="H112" s="1593"/>
      <c r="I112" s="1593"/>
      <c r="J112" s="1593"/>
      <c r="K112" s="1593"/>
      <c r="L112" s="1593"/>
      <c r="M112" s="1593"/>
      <c r="N112" s="1593"/>
      <c r="O112" s="1593"/>
      <c r="P112" s="1593"/>
      <c r="Q112" s="1593"/>
      <c r="R112" s="1593"/>
      <c r="S112" s="1593"/>
    </row>
    <row r="113" spans="8:19" s="265" customFormat="1" x14ac:dyDescent="0.5">
      <c r="H113" s="1593"/>
      <c r="I113" s="1593"/>
      <c r="J113" s="1593"/>
      <c r="K113" s="1593"/>
      <c r="L113" s="1593"/>
      <c r="M113" s="1593"/>
      <c r="N113" s="1593"/>
      <c r="O113" s="1593"/>
      <c r="P113" s="1593"/>
      <c r="Q113" s="1593"/>
      <c r="R113" s="1593"/>
      <c r="S113" s="1593"/>
    </row>
    <row r="114" spans="8:19" s="265" customFormat="1" x14ac:dyDescent="0.5">
      <c r="H114" s="1593"/>
      <c r="I114" s="1593"/>
      <c r="J114" s="1593"/>
      <c r="K114" s="1593"/>
      <c r="L114" s="1593"/>
      <c r="M114" s="1593"/>
      <c r="N114" s="1593"/>
      <c r="O114" s="1593"/>
      <c r="P114" s="1593"/>
      <c r="Q114" s="1593"/>
      <c r="R114" s="1593"/>
      <c r="S114" s="1593"/>
    </row>
    <row r="115" spans="8:19" s="265" customFormat="1" x14ac:dyDescent="0.5">
      <c r="H115" s="1593"/>
      <c r="I115" s="1593"/>
      <c r="J115" s="1593"/>
      <c r="K115" s="1593"/>
      <c r="L115" s="1593"/>
      <c r="M115" s="1593"/>
      <c r="N115" s="1593"/>
      <c r="O115" s="1593"/>
      <c r="P115" s="1593"/>
      <c r="Q115" s="1593"/>
      <c r="R115" s="1593"/>
      <c r="S115" s="1593"/>
    </row>
    <row r="116" spans="8:19" s="265" customFormat="1" x14ac:dyDescent="0.5">
      <c r="H116" s="1593"/>
      <c r="I116" s="1593"/>
      <c r="J116" s="1593"/>
      <c r="K116" s="1593"/>
      <c r="L116" s="1593"/>
      <c r="M116" s="1593"/>
      <c r="N116" s="1593"/>
      <c r="O116" s="1593"/>
      <c r="P116" s="1593"/>
      <c r="Q116" s="1593"/>
      <c r="R116" s="1593"/>
      <c r="S116" s="1593"/>
    </row>
    <row r="117" spans="8:19" s="265" customFormat="1" ht="15" x14ac:dyDescent="0.35"/>
    <row r="118" spans="8:19" s="265" customFormat="1" ht="15" x14ac:dyDescent="0.35"/>
    <row r="119" spans="8:19" s="265" customFormat="1" ht="15" x14ac:dyDescent="0.35"/>
    <row r="120" spans="8:19" s="265" customFormat="1" ht="15" x14ac:dyDescent="0.35"/>
    <row r="121" spans="8:19" s="265" customFormat="1" ht="15" x14ac:dyDescent="0.35"/>
    <row r="122" spans="8:19" s="265" customFormat="1" ht="15" x14ac:dyDescent="0.35"/>
    <row r="123" spans="8:19" s="265" customFormat="1" ht="15" x14ac:dyDescent="0.35"/>
    <row r="124" spans="8:19" s="265" customFormat="1" ht="15" x14ac:dyDescent="0.35"/>
    <row r="125" spans="8:19" s="265" customFormat="1" ht="15" x14ac:dyDescent="0.35"/>
    <row r="126" spans="8:19" s="265" customFormat="1" ht="15" x14ac:dyDescent="0.35"/>
    <row r="127" spans="8:19" s="265" customFormat="1" ht="15" x14ac:dyDescent="0.35"/>
    <row r="128" spans="8:19" s="265" customFormat="1" ht="15" x14ac:dyDescent="0.35"/>
  </sheetData>
  <mergeCells count="11">
    <mergeCell ref="B4:J4"/>
    <mergeCell ref="K4:T4"/>
    <mergeCell ref="D9:D11"/>
    <mergeCell ref="B9:B11"/>
    <mergeCell ref="T9:T11"/>
    <mergeCell ref="C9:C11"/>
    <mergeCell ref="F9:F11"/>
    <mergeCell ref="E9:E11"/>
    <mergeCell ref="G9:G11"/>
    <mergeCell ref="H9:J9"/>
    <mergeCell ref="K9:S9"/>
  </mergeCells>
  <printOptions horizontalCentered="1"/>
  <pageMargins left="0.196850393700787" right="0.196850393700787" top="0.39370078740157499" bottom="0.39370078740157499" header="0.511811023622047" footer="0.511811023622047"/>
  <pageSetup paperSize="9" scale="50" fitToHeight="2" orientation="portrait" r:id="rId1"/>
  <headerFooter alignWithMargins="0">
    <oddFooter>&amp;C&amp;"Times New Roman,Regular"&amp;20- &amp;P+9 -</oddFooter>
  </headerFooter>
  <rowBreaks count="1" manualBreakCount="1">
    <brk id="77" max="16383" man="1"/>
  </rowBreaks>
  <colBreaks count="1" manualBreakCount="1">
    <brk id="10"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1"/>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9" customFormat="1" ht="36.75" x14ac:dyDescent="0.85">
      <c r="B4" s="1774" t="s">
        <v>1843</v>
      </c>
      <c r="C4" s="1774"/>
      <c r="D4" s="1774"/>
      <c r="E4" s="1774"/>
      <c r="F4" s="1774"/>
      <c r="G4" s="1774"/>
      <c r="H4" s="1774"/>
      <c r="I4" s="1774"/>
      <c r="J4" s="1774"/>
      <c r="K4" s="1774"/>
      <c r="L4" s="1753" t="s">
        <v>1844</v>
      </c>
      <c r="M4" s="1753"/>
      <c r="N4" s="1753"/>
      <c r="O4" s="1753"/>
      <c r="P4" s="1753"/>
      <c r="Q4" s="1753"/>
      <c r="R4" s="1753"/>
      <c r="S4" s="1753"/>
      <c r="T4" s="1753"/>
      <c r="U4" s="1753"/>
      <c r="V4" s="468"/>
      <c r="W4" s="468"/>
      <c r="X4" s="468"/>
      <c r="Y4" s="468"/>
      <c r="Z4" s="468"/>
      <c r="AA4" s="468"/>
      <c r="AB4" s="468"/>
      <c r="AC4" s="468"/>
      <c r="AD4" s="468"/>
      <c r="AE4" s="468"/>
      <c r="AF4" s="468"/>
      <c r="AG4" s="468"/>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7" customFormat="1" ht="22.5" x14ac:dyDescent="0.5">
      <c r="B7" s="1632" t="s">
        <v>1748</v>
      </c>
      <c r="C7" s="476"/>
      <c r="D7" s="476"/>
      <c r="E7" s="476"/>
      <c r="F7" s="476"/>
      <c r="G7" s="476"/>
      <c r="H7" s="476"/>
      <c r="I7" s="476"/>
      <c r="J7" s="476"/>
      <c r="K7" s="476"/>
      <c r="L7" s="476"/>
      <c r="M7" s="476"/>
      <c r="N7" s="476"/>
      <c r="O7" s="476"/>
      <c r="P7" s="476"/>
      <c r="Q7" s="476"/>
      <c r="R7" s="476"/>
      <c r="S7" s="476"/>
      <c r="T7" s="476"/>
      <c r="U7" s="229" t="s">
        <v>1752</v>
      </c>
    </row>
    <row r="8" spans="1:35" s="76" customFormat="1" ht="13.5" customHeight="1" thickBot="1" x14ac:dyDescent="0.7">
      <c r="B8" s="75"/>
    </row>
    <row r="9" spans="1:35" s="1515" customFormat="1" ht="26.25" customHeight="1" thickTop="1" x14ac:dyDescent="0.7">
      <c r="A9" s="258"/>
      <c r="B9" s="1798"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row>
    <row r="10" spans="1:35" s="338" customFormat="1" ht="21" customHeight="1" x14ac:dyDescent="0.7">
      <c r="A10" s="258"/>
      <c r="B10" s="1799"/>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56"/>
    </row>
    <row r="11" spans="1:35" s="338" customFormat="1" ht="21" customHeight="1" x14ac:dyDescent="0.7">
      <c r="A11" s="258"/>
      <c r="B11" s="1800"/>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57"/>
    </row>
    <row r="12" spans="1:35" s="258" customFormat="1" ht="9" customHeight="1" x14ac:dyDescent="0.7">
      <c r="B12" s="345"/>
      <c r="C12" s="449"/>
      <c r="D12" s="449"/>
      <c r="E12" s="449"/>
      <c r="F12" s="449"/>
      <c r="G12" s="449"/>
      <c r="H12" s="449"/>
      <c r="I12" s="451"/>
      <c r="J12" s="450"/>
      <c r="K12" s="450"/>
      <c r="L12" s="450"/>
      <c r="M12" s="450"/>
      <c r="N12" s="450"/>
      <c r="O12" s="450"/>
      <c r="P12" s="450"/>
      <c r="Q12" s="450"/>
      <c r="R12" s="450"/>
      <c r="S12" s="450"/>
      <c r="T12" s="452"/>
      <c r="U12" s="437"/>
    </row>
    <row r="13" spans="1:35" s="360" customFormat="1" ht="30.75" x14ac:dyDescent="0.2">
      <c r="A13" s="1614"/>
      <c r="B13" s="455" t="s">
        <v>978</v>
      </c>
      <c r="C13" s="875">
        <v>247683.2458799961</v>
      </c>
      <c r="D13" s="875">
        <v>224193.66287975627</v>
      </c>
      <c r="E13" s="875">
        <v>248106.53032206197</v>
      </c>
      <c r="F13" s="875">
        <v>292200.60989423422</v>
      </c>
      <c r="G13" s="875">
        <v>276224.42920887936</v>
      </c>
      <c r="H13" s="875">
        <v>327705.38102540636</v>
      </c>
      <c r="I13" s="787">
        <v>274915.02056483866</v>
      </c>
      <c r="J13" s="785">
        <v>274211.45662890945</v>
      </c>
      <c r="K13" s="785">
        <v>272474.18105979118</v>
      </c>
      <c r="L13" s="785">
        <v>273105.54395313619</v>
      </c>
      <c r="M13" s="785">
        <v>271394.37331262685</v>
      </c>
      <c r="N13" s="785">
        <v>262597.18808699405</v>
      </c>
      <c r="O13" s="785">
        <v>269828.297283436</v>
      </c>
      <c r="P13" s="785">
        <v>278485.26356906659</v>
      </c>
      <c r="Q13" s="785">
        <v>292627.45256401767</v>
      </c>
      <c r="R13" s="785">
        <v>296544.67636721092</v>
      </c>
      <c r="S13" s="785">
        <v>309984.93949854095</v>
      </c>
      <c r="T13" s="786">
        <v>327705.38102540636</v>
      </c>
      <c r="U13" s="379" t="s">
        <v>993</v>
      </c>
      <c r="V13" s="363"/>
      <c r="W13" s="363"/>
      <c r="X13" s="363"/>
      <c r="Y13" s="363"/>
      <c r="Z13" s="363"/>
      <c r="AA13" s="363"/>
      <c r="AB13" s="363"/>
      <c r="AC13" s="363"/>
      <c r="AD13" s="363"/>
      <c r="AE13" s="363"/>
      <c r="AF13" s="363"/>
      <c r="AG13" s="363"/>
      <c r="AH13" s="363"/>
      <c r="AI13" s="363"/>
    </row>
    <row r="14" spans="1:35" s="365" customFormat="1" ht="12" customHeight="1" x14ac:dyDescent="0.2">
      <c r="B14" s="617"/>
      <c r="C14" s="879"/>
      <c r="D14" s="879"/>
      <c r="E14" s="879"/>
      <c r="F14" s="879"/>
      <c r="G14" s="879"/>
      <c r="H14" s="879"/>
      <c r="I14" s="784"/>
      <c r="J14" s="782"/>
      <c r="K14" s="782"/>
      <c r="L14" s="782"/>
      <c r="M14" s="782"/>
      <c r="N14" s="782"/>
      <c r="O14" s="782"/>
      <c r="P14" s="782"/>
      <c r="Q14" s="782"/>
      <c r="R14" s="782"/>
      <c r="S14" s="782"/>
      <c r="T14" s="783"/>
      <c r="U14" s="1058"/>
      <c r="V14" s="363"/>
      <c r="W14" s="363"/>
      <c r="X14" s="363"/>
      <c r="Y14" s="363"/>
      <c r="Z14" s="363"/>
      <c r="AA14" s="363"/>
      <c r="AB14" s="363"/>
      <c r="AC14" s="363"/>
      <c r="AD14" s="363"/>
      <c r="AE14" s="363"/>
      <c r="AF14" s="363"/>
      <c r="AG14" s="363"/>
      <c r="AH14" s="363"/>
      <c r="AI14" s="363"/>
    </row>
    <row r="15" spans="1:35" s="360" customFormat="1" ht="26.1" customHeight="1" x14ac:dyDescent="0.2">
      <c r="B15" s="454" t="s">
        <v>857</v>
      </c>
      <c r="C15" s="875">
        <v>74757.535817504133</v>
      </c>
      <c r="D15" s="875">
        <v>69341.805913818229</v>
      </c>
      <c r="E15" s="875">
        <v>90991.81590991994</v>
      </c>
      <c r="F15" s="875">
        <v>132689.27110199424</v>
      </c>
      <c r="G15" s="875">
        <v>125273.04572907214</v>
      </c>
      <c r="H15" s="875">
        <v>168132.920800708</v>
      </c>
      <c r="I15" s="787">
        <v>126730.97079623301</v>
      </c>
      <c r="J15" s="785">
        <v>132738.85724072094</v>
      </c>
      <c r="K15" s="785">
        <v>135611.59721278399</v>
      </c>
      <c r="L15" s="785">
        <v>136864.7009870091</v>
      </c>
      <c r="M15" s="785">
        <v>140330.846147529</v>
      </c>
      <c r="N15" s="785">
        <v>134378.46351109201</v>
      </c>
      <c r="O15" s="785">
        <v>140697.83244930356</v>
      </c>
      <c r="P15" s="785">
        <v>145425.98860859999</v>
      </c>
      <c r="Q15" s="785">
        <v>155469.15694954724</v>
      </c>
      <c r="R15" s="785">
        <v>153448.52780607311</v>
      </c>
      <c r="S15" s="785">
        <v>160258.21809814603</v>
      </c>
      <c r="T15" s="786">
        <v>168132.920800708</v>
      </c>
      <c r="U15" s="616" t="s">
        <v>1167</v>
      </c>
      <c r="V15" s="363"/>
      <c r="W15" s="363"/>
      <c r="X15" s="363"/>
      <c r="Y15" s="363"/>
      <c r="Z15" s="363"/>
      <c r="AA15" s="363"/>
      <c r="AB15" s="363"/>
      <c r="AC15" s="363"/>
      <c r="AD15" s="363"/>
      <c r="AE15" s="363"/>
      <c r="AF15" s="363"/>
      <c r="AG15" s="363"/>
      <c r="AH15" s="363"/>
      <c r="AI15" s="363"/>
    </row>
    <row r="16" spans="1:35" s="360" customFormat="1" ht="26.1" customHeight="1" x14ac:dyDescent="0.2">
      <c r="B16" s="454" t="s">
        <v>1193</v>
      </c>
      <c r="C16" s="875">
        <v>537.94322736000004</v>
      </c>
      <c r="D16" s="875">
        <v>2257.5302975400004</v>
      </c>
      <c r="E16" s="875">
        <v>6074.0493549899993</v>
      </c>
      <c r="F16" s="875">
        <v>2061.4863493899998</v>
      </c>
      <c r="G16" s="875">
        <v>16213.411213200001</v>
      </c>
      <c r="H16" s="875">
        <v>20571.678820289999</v>
      </c>
      <c r="I16" s="787">
        <v>15745.070568910003</v>
      </c>
      <c r="J16" s="785">
        <v>16209.689655320002</v>
      </c>
      <c r="K16" s="785">
        <v>15355.975344840001</v>
      </c>
      <c r="L16" s="785">
        <v>15006.260055080003</v>
      </c>
      <c r="M16" s="785">
        <v>17329.255551620001</v>
      </c>
      <c r="N16" s="785">
        <v>17881.562160540001</v>
      </c>
      <c r="O16" s="785">
        <v>16979.34483921</v>
      </c>
      <c r="P16" s="785">
        <v>17844.969086860001</v>
      </c>
      <c r="Q16" s="785">
        <v>17364.657077199998</v>
      </c>
      <c r="R16" s="785">
        <v>18024.394222430001</v>
      </c>
      <c r="S16" s="785">
        <v>19601.94667827</v>
      </c>
      <c r="T16" s="786">
        <v>20571.678820289999</v>
      </c>
      <c r="U16" s="616" t="s">
        <v>1202</v>
      </c>
      <c r="V16" s="363"/>
      <c r="W16" s="363"/>
      <c r="X16" s="363"/>
      <c r="Y16" s="363"/>
      <c r="Z16" s="363"/>
      <c r="AA16" s="363"/>
      <c r="AB16" s="363"/>
      <c r="AC16" s="363"/>
      <c r="AD16" s="363"/>
      <c r="AE16" s="363"/>
      <c r="AF16" s="363"/>
      <c r="AG16" s="363"/>
      <c r="AH16" s="363"/>
      <c r="AI16" s="363"/>
    </row>
    <row r="17" spans="2:35" s="365" customFormat="1" ht="26.1" customHeight="1" x14ac:dyDescent="0.2">
      <c r="B17" s="617" t="s">
        <v>958</v>
      </c>
      <c r="C17" s="879">
        <v>4.1153999999999996E-2</v>
      </c>
      <c r="D17" s="879">
        <v>6.0304058500000002</v>
      </c>
      <c r="E17" s="879">
        <v>6.5859437700000001</v>
      </c>
      <c r="F17" s="879">
        <v>5.1629364999999998</v>
      </c>
      <c r="G17" s="879">
        <v>7.1697666600000014</v>
      </c>
      <c r="H17" s="879">
        <v>1.9003849499999999</v>
      </c>
      <c r="I17" s="784">
        <v>8.6723516600000004</v>
      </c>
      <c r="J17" s="782">
        <v>4.1148933700000008</v>
      </c>
      <c r="K17" s="782">
        <v>4.1145433700000007</v>
      </c>
      <c r="L17" s="782">
        <v>4.5512315900000004</v>
      </c>
      <c r="M17" s="782">
        <v>4.5508815900000004</v>
      </c>
      <c r="N17" s="782">
        <v>4.5505315900000003</v>
      </c>
      <c r="O17" s="782">
        <v>2.4634455400000004</v>
      </c>
      <c r="P17" s="782">
        <v>2.8861445400000001</v>
      </c>
      <c r="Q17" s="782">
        <v>2.8858945400000002</v>
      </c>
      <c r="R17" s="782">
        <v>3.0024349500000005</v>
      </c>
      <c r="S17" s="782">
        <v>1.9006349499999999</v>
      </c>
      <c r="T17" s="783">
        <v>1.9003849499999999</v>
      </c>
      <c r="U17" s="618" t="s">
        <v>1163</v>
      </c>
      <c r="V17" s="363"/>
      <c r="W17" s="363"/>
      <c r="X17" s="363"/>
      <c r="Y17" s="363"/>
      <c r="Z17" s="363"/>
      <c r="AA17" s="363"/>
      <c r="AB17" s="363"/>
      <c r="AC17" s="363"/>
      <c r="AD17" s="363"/>
      <c r="AE17" s="363"/>
      <c r="AF17" s="363"/>
      <c r="AG17" s="363"/>
      <c r="AH17" s="363"/>
      <c r="AI17" s="363"/>
    </row>
    <row r="18" spans="2:35" s="365" customFormat="1" ht="26.1" customHeight="1" x14ac:dyDescent="0.2">
      <c r="B18" s="617" t="s">
        <v>959</v>
      </c>
      <c r="C18" s="879">
        <v>529.10478436000005</v>
      </c>
      <c r="D18" s="879">
        <v>2234.4126752800003</v>
      </c>
      <c r="E18" s="879">
        <v>6065.1069232199989</v>
      </c>
      <c r="F18" s="879">
        <v>2050.8913568899998</v>
      </c>
      <c r="G18" s="879">
        <v>16191.287446540002</v>
      </c>
      <c r="H18" s="879">
        <v>20569.778435339998</v>
      </c>
      <c r="I18" s="784">
        <v>15722.475589320004</v>
      </c>
      <c r="J18" s="782">
        <v>16205.574761950002</v>
      </c>
      <c r="K18" s="782">
        <v>15351.86080147</v>
      </c>
      <c r="L18" s="782">
        <v>15001.708823490004</v>
      </c>
      <c r="M18" s="782">
        <v>17324.704670030002</v>
      </c>
      <c r="N18" s="782">
        <v>17877.01162895</v>
      </c>
      <c r="O18" s="782">
        <v>16976.881393669999</v>
      </c>
      <c r="P18" s="782">
        <v>17841.57376232</v>
      </c>
      <c r="Q18" s="782">
        <v>17361.66240266</v>
      </c>
      <c r="R18" s="782">
        <v>18021.391787479999</v>
      </c>
      <c r="S18" s="782">
        <v>19600.046043319999</v>
      </c>
      <c r="T18" s="783">
        <v>20569.778435339998</v>
      </c>
      <c r="U18" s="618" t="s">
        <v>1276</v>
      </c>
      <c r="V18" s="363"/>
      <c r="W18" s="363"/>
      <c r="X18" s="363"/>
      <c r="Y18" s="363"/>
      <c r="Z18" s="363"/>
      <c r="AA18" s="363"/>
      <c r="AB18" s="363"/>
      <c r="AC18" s="363"/>
      <c r="AD18" s="363"/>
      <c r="AE18" s="363"/>
      <c r="AF18" s="363"/>
      <c r="AG18" s="363"/>
      <c r="AH18" s="363"/>
      <c r="AI18" s="363"/>
    </row>
    <row r="19" spans="2:35" s="365" customFormat="1" ht="26.1" customHeight="1" x14ac:dyDescent="0.2">
      <c r="B19" s="617" t="s">
        <v>960</v>
      </c>
      <c r="C19" s="879">
        <v>8.7972889999999992</v>
      </c>
      <c r="D19" s="879">
        <v>17.08721641</v>
      </c>
      <c r="E19" s="879">
        <v>2.3564879999999997</v>
      </c>
      <c r="F19" s="879">
        <v>5.4320559999999993</v>
      </c>
      <c r="G19" s="879">
        <v>14.954000000000001</v>
      </c>
      <c r="H19" s="879">
        <v>0</v>
      </c>
      <c r="I19" s="784">
        <v>13.922627929999999</v>
      </c>
      <c r="J19" s="782">
        <v>0</v>
      </c>
      <c r="K19" s="782">
        <v>0</v>
      </c>
      <c r="L19" s="782">
        <v>0</v>
      </c>
      <c r="M19" s="782">
        <v>0</v>
      </c>
      <c r="N19" s="782">
        <v>0</v>
      </c>
      <c r="O19" s="782">
        <v>0</v>
      </c>
      <c r="P19" s="782">
        <v>0.50917999999999997</v>
      </c>
      <c r="Q19" s="782">
        <v>0.10878</v>
      </c>
      <c r="R19" s="782">
        <v>0</v>
      </c>
      <c r="S19" s="782">
        <v>0</v>
      </c>
      <c r="T19" s="783">
        <v>0</v>
      </c>
      <c r="U19" s="618" t="s">
        <v>1280</v>
      </c>
      <c r="V19" s="363"/>
      <c r="W19" s="363"/>
      <c r="X19" s="363"/>
      <c r="Y19" s="363"/>
      <c r="Z19" s="363"/>
      <c r="AA19" s="363"/>
      <c r="AB19" s="363"/>
      <c r="AC19" s="363"/>
      <c r="AD19" s="363"/>
      <c r="AE19" s="363"/>
      <c r="AF19" s="363"/>
      <c r="AG19" s="363"/>
      <c r="AH19" s="363"/>
      <c r="AI19" s="363"/>
    </row>
    <row r="20" spans="2:35" s="360" customFormat="1" ht="26.1" customHeight="1" x14ac:dyDescent="0.2">
      <c r="B20" s="454" t="s">
        <v>1194</v>
      </c>
      <c r="C20" s="875">
        <v>74219.592590144137</v>
      </c>
      <c r="D20" s="875">
        <v>67084.275616278232</v>
      </c>
      <c r="E20" s="875">
        <v>84917.766554929942</v>
      </c>
      <c r="F20" s="875">
        <v>130627.78475260425</v>
      </c>
      <c r="G20" s="875">
        <v>109059.63451587214</v>
      </c>
      <c r="H20" s="875">
        <v>147561.24198041801</v>
      </c>
      <c r="I20" s="787">
        <v>110985.90022732301</v>
      </c>
      <c r="J20" s="785">
        <v>116529.16758540095</v>
      </c>
      <c r="K20" s="785">
        <v>120255.62186794398</v>
      </c>
      <c r="L20" s="785">
        <v>121858.44093192909</v>
      </c>
      <c r="M20" s="785">
        <v>123001.59059590899</v>
      </c>
      <c r="N20" s="785">
        <v>116496.901350552</v>
      </c>
      <c r="O20" s="785">
        <v>123718.48761009357</v>
      </c>
      <c r="P20" s="785">
        <v>127581.01952174</v>
      </c>
      <c r="Q20" s="785">
        <v>138104.49987234722</v>
      </c>
      <c r="R20" s="785">
        <v>135424.1335836431</v>
      </c>
      <c r="S20" s="785">
        <v>140656.27141987602</v>
      </c>
      <c r="T20" s="786">
        <v>147561.24198041801</v>
      </c>
      <c r="U20" s="616" t="s">
        <v>1203</v>
      </c>
      <c r="V20" s="363"/>
      <c r="W20" s="363"/>
      <c r="X20" s="363"/>
      <c r="Y20" s="363"/>
      <c r="Z20" s="363"/>
      <c r="AA20" s="363"/>
      <c r="AB20" s="363"/>
      <c r="AC20" s="363"/>
      <c r="AD20" s="363"/>
      <c r="AE20" s="363"/>
      <c r="AF20" s="363"/>
      <c r="AG20" s="363"/>
      <c r="AH20" s="363"/>
      <c r="AI20" s="363"/>
    </row>
    <row r="21" spans="2:35" s="365" customFormat="1" ht="26.1" customHeight="1" x14ac:dyDescent="0.2">
      <c r="B21" s="617" t="s">
        <v>957</v>
      </c>
      <c r="C21" s="879">
        <v>72220.920524704139</v>
      </c>
      <c r="D21" s="879">
        <v>65400.030755438231</v>
      </c>
      <c r="E21" s="879">
        <v>83762.069089759942</v>
      </c>
      <c r="F21" s="879">
        <v>129033.25156219525</v>
      </c>
      <c r="G21" s="879">
        <v>107072.48058347213</v>
      </c>
      <c r="H21" s="879">
        <v>144343.52081636203</v>
      </c>
      <c r="I21" s="784">
        <v>108876.94984797301</v>
      </c>
      <c r="J21" s="782">
        <v>114743.84551705096</v>
      </c>
      <c r="K21" s="782">
        <v>117971.11518966398</v>
      </c>
      <c r="L21" s="782">
        <v>119752.85763665909</v>
      </c>
      <c r="M21" s="782">
        <v>120887.31392310899</v>
      </c>
      <c r="N21" s="782">
        <v>114057.688581542</v>
      </c>
      <c r="O21" s="782">
        <v>121381.65976107356</v>
      </c>
      <c r="P21" s="782">
        <v>124842.95798866</v>
      </c>
      <c r="Q21" s="782">
        <v>135623.43066906722</v>
      </c>
      <c r="R21" s="782">
        <v>133408.6640309931</v>
      </c>
      <c r="S21" s="782">
        <v>138457.09541491003</v>
      </c>
      <c r="T21" s="783">
        <v>144343.52081636203</v>
      </c>
      <c r="U21" s="618" t="s">
        <v>1283</v>
      </c>
      <c r="V21" s="363"/>
      <c r="W21" s="363"/>
      <c r="X21" s="363"/>
      <c r="Y21" s="363"/>
      <c r="Z21" s="363"/>
      <c r="AA21" s="363"/>
      <c r="AB21" s="363"/>
      <c r="AC21" s="363"/>
      <c r="AD21" s="363"/>
      <c r="AE21" s="363"/>
      <c r="AF21" s="363"/>
      <c r="AG21" s="363"/>
      <c r="AH21" s="363"/>
      <c r="AI21" s="363"/>
    </row>
    <row r="22" spans="2:35" s="365" customFormat="1" ht="26.1" customHeight="1" x14ac:dyDescent="0.2">
      <c r="B22" s="617" t="s">
        <v>962</v>
      </c>
      <c r="C22" s="879">
        <v>27090.17372372399</v>
      </c>
      <c r="D22" s="879">
        <v>27184.683723833998</v>
      </c>
      <c r="E22" s="879">
        <v>28110.682932636013</v>
      </c>
      <c r="F22" s="879">
        <v>54814.286793201012</v>
      </c>
      <c r="G22" s="879">
        <v>48067.420516259976</v>
      </c>
      <c r="H22" s="879">
        <v>73760.039354200009</v>
      </c>
      <c r="I22" s="784">
        <v>48963.517816199994</v>
      </c>
      <c r="J22" s="782">
        <v>56290.795122400006</v>
      </c>
      <c r="K22" s="782">
        <v>57106.029028550016</v>
      </c>
      <c r="L22" s="782">
        <v>58742.67298568003</v>
      </c>
      <c r="M22" s="782">
        <v>57383.517047120018</v>
      </c>
      <c r="N22" s="782">
        <v>51811.332490580025</v>
      </c>
      <c r="O22" s="782">
        <v>46065.172212970007</v>
      </c>
      <c r="P22" s="782">
        <v>64507.007436010019</v>
      </c>
      <c r="Q22" s="782">
        <v>73786.918946029997</v>
      </c>
      <c r="R22" s="782">
        <v>71533.638200289992</v>
      </c>
      <c r="S22" s="782">
        <v>74031.925607209982</v>
      </c>
      <c r="T22" s="783">
        <v>73760.039354200009</v>
      </c>
      <c r="U22" s="618" t="s">
        <v>1204</v>
      </c>
      <c r="V22" s="363"/>
      <c r="W22" s="363"/>
      <c r="X22" s="363"/>
      <c r="Y22" s="363"/>
      <c r="Z22" s="363"/>
      <c r="AA22" s="363"/>
      <c r="AB22" s="363"/>
      <c r="AC22" s="363"/>
      <c r="AD22" s="363"/>
      <c r="AE22" s="363"/>
      <c r="AF22" s="363"/>
      <c r="AG22" s="363"/>
      <c r="AH22" s="363"/>
      <c r="AI22" s="363"/>
    </row>
    <row r="23" spans="2:35" s="365" customFormat="1" ht="26.1" customHeight="1" x14ac:dyDescent="0.2">
      <c r="B23" s="617" t="s">
        <v>963</v>
      </c>
      <c r="C23" s="879">
        <v>44184.288954850155</v>
      </c>
      <c r="D23" s="879">
        <v>36854.748115384231</v>
      </c>
      <c r="E23" s="879">
        <v>54201.280644253929</v>
      </c>
      <c r="F23" s="879">
        <v>72836.014967844239</v>
      </c>
      <c r="G23" s="879">
        <v>57330.37539840216</v>
      </c>
      <c r="H23" s="879">
        <v>68126.080147782021</v>
      </c>
      <c r="I23" s="784">
        <v>58260.027313753009</v>
      </c>
      <c r="J23" s="782">
        <v>56351.014483860949</v>
      </c>
      <c r="K23" s="782">
        <v>58874.172383253972</v>
      </c>
      <c r="L23" s="782">
        <v>58917.050301609059</v>
      </c>
      <c r="M23" s="782">
        <v>61627.262960108972</v>
      </c>
      <c r="N23" s="782">
        <v>59586.791449191966</v>
      </c>
      <c r="O23" s="782">
        <v>73226.849627873555</v>
      </c>
      <c r="P23" s="782">
        <v>57462.470082129985</v>
      </c>
      <c r="Q23" s="782">
        <v>59406.563762367245</v>
      </c>
      <c r="R23" s="782">
        <v>59564.909673403097</v>
      </c>
      <c r="S23" s="782">
        <v>62312.762451450049</v>
      </c>
      <c r="T23" s="783">
        <v>68126.080147782021</v>
      </c>
      <c r="U23" s="618" t="s">
        <v>1205</v>
      </c>
      <c r="V23" s="363"/>
      <c r="W23" s="363"/>
      <c r="X23" s="363"/>
      <c r="Y23" s="363"/>
      <c r="Z23" s="363"/>
      <c r="AA23" s="363"/>
      <c r="AB23" s="363"/>
      <c r="AC23" s="363"/>
      <c r="AD23" s="363"/>
      <c r="AE23" s="363"/>
      <c r="AF23" s="363"/>
      <c r="AG23" s="363"/>
      <c r="AH23" s="363"/>
      <c r="AI23" s="363"/>
    </row>
    <row r="24" spans="2:35" s="365" customFormat="1" ht="26.1" customHeight="1" x14ac:dyDescent="0.2">
      <c r="B24" s="617" t="s">
        <v>964</v>
      </c>
      <c r="C24" s="879">
        <v>946.45784613000001</v>
      </c>
      <c r="D24" s="879">
        <v>1360.5989162200001</v>
      </c>
      <c r="E24" s="879">
        <v>1450.1055128699998</v>
      </c>
      <c r="F24" s="879">
        <v>1382.94980115</v>
      </c>
      <c r="G24" s="879">
        <v>1674.6846688100002</v>
      </c>
      <c r="H24" s="879">
        <v>2457.4013143800003</v>
      </c>
      <c r="I24" s="784">
        <v>1653.4047180199998</v>
      </c>
      <c r="J24" s="782">
        <v>2102.0359107899999</v>
      </c>
      <c r="K24" s="782">
        <v>1990.9137778599998</v>
      </c>
      <c r="L24" s="782">
        <v>2093.1343493699997</v>
      </c>
      <c r="M24" s="782">
        <v>1876.5339158799995</v>
      </c>
      <c r="N24" s="782">
        <v>2659.56464177</v>
      </c>
      <c r="O24" s="782">
        <v>2089.63792023</v>
      </c>
      <c r="P24" s="782">
        <v>2873.4804705199999</v>
      </c>
      <c r="Q24" s="782">
        <v>2429.9479606700002</v>
      </c>
      <c r="R24" s="782">
        <v>2310.1161572999999</v>
      </c>
      <c r="S24" s="782">
        <v>2112.4073562499993</v>
      </c>
      <c r="T24" s="783">
        <v>2457.4013143800003</v>
      </c>
      <c r="U24" s="618" t="s">
        <v>1281</v>
      </c>
      <c r="V24" s="363"/>
      <c r="W24" s="363"/>
      <c r="X24" s="363"/>
      <c r="Y24" s="363"/>
      <c r="Z24" s="363"/>
      <c r="AA24" s="363"/>
      <c r="AB24" s="363"/>
      <c r="AC24" s="363"/>
      <c r="AD24" s="363"/>
      <c r="AE24" s="363"/>
      <c r="AF24" s="363"/>
      <c r="AG24" s="363"/>
      <c r="AH24" s="363"/>
      <c r="AI24" s="363"/>
    </row>
    <row r="25" spans="2:35" s="365" customFormat="1" ht="26.1" customHeight="1" x14ac:dyDescent="0.2">
      <c r="B25" s="617" t="s">
        <v>961</v>
      </c>
      <c r="C25" s="879">
        <v>1998.6720654399996</v>
      </c>
      <c r="D25" s="879">
        <v>1684.24486084</v>
      </c>
      <c r="E25" s="879">
        <v>1155.6974651699998</v>
      </c>
      <c r="F25" s="879">
        <v>1594.5331904090003</v>
      </c>
      <c r="G25" s="879">
        <v>1987.1539324</v>
      </c>
      <c r="H25" s="879">
        <v>3217.7211640559949</v>
      </c>
      <c r="I25" s="784">
        <v>2108.9503793500003</v>
      </c>
      <c r="J25" s="782">
        <v>1785.3220683500001</v>
      </c>
      <c r="K25" s="782">
        <v>2284.5066782800009</v>
      </c>
      <c r="L25" s="782">
        <v>2105.5832952700002</v>
      </c>
      <c r="M25" s="782">
        <v>2114.2766728000001</v>
      </c>
      <c r="N25" s="782">
        <v>2439.2127690100001</v>
      </c>
      <c r="O25" s="782">
        <v>2336.82784902</v>
      </c>
      <c r="P25" s="782">
        <v>2738.0615330799997</v>
      </c>
      <c r="Q25" s="782">
        <v>2481.0692032800007</v>
      </c>
      <c r="R25" s="782">
        <v>2015.4695526499997</v>
      </c>
      <c r="S25" s="782">
        <v>2199.1760049660002</v>
      </c>
      <c r="T25" s="783">
        <v>3217.7211640559949</v>
      </c>
      <c r="U25" s="618" t="s">
        <v>1282</v>
      </c>
      <c r="V25" s="363"/>
      <c r="W25" s="363"/>
      <c r="X25" s="363"/>
      <c r="Y25" s="363"/>
      <c r="Z25" s="363"/>
      <c r="AA25" s="363"/>
      <c r="AB25" s="363"/>
      <c r="AC25" s="363"/>
      <c r="AD25" s="363"/>
      <c r="AE25" s="363"/>
      <c r="AF25" s="363"/>
      <c r="AG25" s="363"/>
      <c r="AH25" s="363"/>
      <c r="AI25" s="363"/>
    </row>
    <row r="26" spans="2:35" s="365" customFormat="1" ht="12" customHeight="1" x14ac:dyDescent="0.2">
      <c r="B26" s="454"/>
      <c r="C26" s="875"/>
      <c r="D26" s="875"/>
      <c r="E26" s="875"/>
      <c r="F26" s="875"/>
      <c r="G26" s="875"/>
      <c r="H26" s="875"/>
      <c r="I26" s="787"/>
      <c r="J26" s="785"/>
      <c r="K26" s="785"/>
      <c r="L26" s="785"/>
      <c r="M26" s="785"/>
      <c r="N26" s="785"/>
      <c r="O26" s="785"/>
      <c r="P26" s="785"/>
      <c r="Q26" s="785"/>
      <c r="R26" s="785"/>
      <c r="S26" s="785"/>
      <c r="T26" s="786"/>
      <c r="U26" s="1059"/>
      <c r="V26" s="363"/>
      <c r="W26" s="363"/>
      <c r="X26" s="363"/>
      <c r="Y26" s="363"/>
      <c r="Z26" s="363"/>
      <c r="AA26" s="363"/>
      <c r="AB26" s="363"/>
      <c r="AC26" s="363"/>
      <c r="AD26" s="363"/>
      <c r="AE26" s="363"/>
      <c r="AF26" s="363"/>
      <c r="AG26" s="363"/>
      <c r="AH26" s="363"/>
      <c r="AI26" s="363"/>
    </row>
    <row r="27" spans="2:35" s="360" customFormat="1" ht="26.1" customHeight="1" x14ac:dyDescent="0.2">
      <c r="B27" s="454" t="s">
        <v>974</v>
      </c>
      <c r="C27" s="875">
        <v>22908.154419035971</v>
      </c>
      <c r="D27" s="875">
        <v>20562.597895371997</v>
      </c>
      <c r="E27" s="875">
        <v>24394.210441316016</v>
      </c>
      <c r="F27" s="875">
        <v>35164.05765573198</v>
      </c>
      <c r="G27" s="875">
        <v>30505.738502410019</v>
      </c>
      <c r="H27" s="875">
        <v>33909.50911675299</v>
      </c>
      <c r="I27" s="787">
        <v>30874.908780973019</v>
      </c>
      <c r="J27" s="785">
        <v>29819.329807768027</v>
      </c>
      <c r="K27" s="785">
        <v>28659.811169993034</v>
      </c>
      <c r="L27" s="785">
        <v>29025.199274244027</v>
      </c>
      <c r="M27" s="785">
        <v>28539.591918242029</v>
      </c>
      <c r="N27" s="785">
        <v>28856.089036294998</v>
      </c>
      <c r="O27" s="785">
        <v>29232.822287958992</v>
      </c>
      <c r="P27" s="785">
        <v>28806.489369797026</v>
      </c>
      <c r="Q27" s="785">
        <v>29236.516639281992</v>
      </c>
      <c r="R27" s="785">
        <v>31604.524990882986</v>
      </c>
      <c r="S27" s="785">
        <v>32066.320869660995</v>
      </c>
      <c r="T27" s="786">
        <v>33909.50911675299</v>
      </c>
      <c r="U27" s="616" t="s">
        <v>1168</v>
      </c>
      <c r="V27" s="363"/>
      <c r="W27" s="363"/>
      <c r="X27" s="363"/>
      <c r="Y27" s="363"/>
      <c r="Z27" s="363"/>
      <c r="AA27" s="363"/>
      <c r="AB27" s="363"/>
      <c r="AC27" s="363"/>
      <c r="AD27" s="363"/>
      <c r="AE27" s="363"/>
      <c r="AF27" s="363"/>
      <c r="AG27" s="363"/>
      <c r="AH27" s="363"/>
      <c r="AI27" s="363"/>
    </row>
    <row r="28" spans="2:35" s="365" customFormat="1" ht="26.1" customHeight="1" x14ac:dyDescent="0.2">
      <c r="B28" s="617" t="s">
        <v>979</v>
      </c>
      <c r="C28" s="879">
        <v>22444.748711745971</v>
      </c>
      <c r="D28" s="879">
        <v>20207.782511871996</v>
      </c>
      <c r="E28" s="879">
        <v>23998.192719432627</v>
      </c>
      <c r="F28" s="879">
        <v>34615.233213450978</v>
      </c>
      <c r="G28" s="879">
        <v>29944.305378000019</v>
      </c>
      <c r="H28" s="879">
        <v>33169.249160012987</v>
      </c>
      <c r="I28" s="784">
        <v>30314.505695663018</v>
      </c>
      <c r="J28" s="782">
        <v>29352.350785638027</v>
      </c>
      <c r="K28" s="782">
        <v>28114.755118813035</v>
      </c>
      <c r="L28" s="782">
        <v>28558.315386244027</v>
      </c>
      <c r="M28" s="782">
        <v>28082.37349297203</v>
      </c>
      <c r="N28" s="782">
        <v>28298.586299774997</v>
      </c>
      <c r="O28" s="782">
        <v>28667.763704348992</v>
      </c>
      <c r="P28" s="782">
        <v>28220.220685667024</v>
      </c>
      <c r="Q28" s="782">
        <v>28629.863485511993</v>
      </c>
      <c r="R28" s="782">
        <v>30975.021077042988</v>
      </c>
      <c r="S28" s="782">
        <v>31455.115169660996</v>
      </c>
      <c r="T28" s="783">
        <v>33169.249160012987</v>
      </c>
      <c r="U28" s="618" t="s">
        <v>1169</v>
      </c>
      <c r="V28" s="363"/>
      <c r="W28" s="363"/>
      <c r="X28" s="363"/>
      <c r="Y28" s="363"/>
      <c r="Z28" s="363"/>
      <c r="AA28" s="363"/>
      <c r="AB28" s="363"/>
      <c r="AC28" s="363"/>
      <c r="AD28" s="363"/>
      <c r="AE28" s="363"/>
      <c r="AF28" s="363"/>
      <c r="AG28" s="363"/>
      <c r="AH28" s="363"/>
      <c r="AI28" s="363"/>
    </row>
    <row r="29" spans="2:35" s="365" customFormat="1" ht="26.1" customHeight="1" x14ac:dyDescent="0.2">
      <c r="B29" s="617" t="s">
        <v>981</v>
      </c>
      <c r="C29" s="879">
        <v>463.40570729000001</v>
      </c>
      <c r="D29" s="879">
        <v>354.81538350000005</v>
      </c>
      <c r="E29" s="879">
        <v>396.01772188338998</v>
      </c>
      <c r="F29" s="879">
        <v>548.82444228100019</v>
      </c>
      <c r="G29" s="879">
        <v>561.43312440999978</v>
      </c>
      <c r="H29" s="879">
        <v>740.25995674000023</v>
      </c>
      <c r="I29" s="784">
        <v>560.40308530999982</v>
      </c>
      <c r="J29" s="782">
        <v>466.97902212999981</v>
      </c>
      <c r="K29" s="782">
        <v>545.05605117999971</v>
      </c>
      <c r="L29" s="782">
        <v>466.88388799999984</v>
      </c>
      <c r="M29" s="782">
        <v>457.2184252699999</v>
      </c>
      <c r="N29" s="782">
        <v>557.50273651999998</v>
      </c>
      <c r="O29" s="782">
        <v>565.05858361000048</v>
      </c>
      <c r="P29" s="782">
        <v>586.26868413000045</v>
      </c>
      <c r="Q29" s="782">
        <v>606.65315377000013</v>
      </c>
      <c r="R29" s="782">
        <v>629.50391384000022</v>
      </c>
      <c r="S29" s="782">
        <v>611.20570000000021</v>
      </c>
      <c r="T29" s="783">
        <v>740.25995674000023</v>
      </c>
      <c r="U29" s="618" t="s">
        <v>1272</v>
      </c>
      <c r="V29" s="363"/>
      <c r="W29" s="363"/>
      <c r="X29" s="363"/>
      <c r="Y29" s="363"/>
      <c r="Z29" s="363"/>
      <c r="AA29" s="363"/>
      <c r="AB29" s="363"/>
      <c r="AC29" s="363"/>
      <c r="AD29" s="363"/>
      <c r="AE29" s="363"/>
      <c r="AF29" s="363"/>
      <c r="AG29" s="363"/>
      <c r="AH29" s="363"/>
      <c r="AI29" s="363"/>
    </row>
    <row r="30" spans="2:35" s="365" customFormat="1" ht="12" customHeight="1" x14ac:dyDescent="0.2">
      <c r="B30" s="454"/>
      <c r="C30" s="879"/>
      <c r="D30" s="879"/>
      <c r="E30" s="879"/>
      <c r="F30" s="879"/>
      <c r="G30" s="879"/>
      <c r="H30" s="879"/>
      <c r="I30" s="784"/>
      <c r="J30" s="782"/>
      <c r="K30" s="782"/>
      <c r="L30" s="782"/>
      <c r="M30" s="782"/>
      <c r="N30" s="782"/>
      <c r="O30" s="782"/>
      <c r="P30" s="782"/>
      <c r="Q30" s="782"/>
      <c r="R30" s="782"/>
      <c r="S30" s="782"/>
      <c r="T30" s="783"/>
      <c r="U30" s="616"/>
      <c r="V30" s="363"/>
      <c r="W30" s="363"/>
      <c r="X30" s="363"/>
      <c r="Y30" s="363"/>
      <c r="Z30" s="363"/>
      <c r="AA30" s="363"/>
      <c r="AB30" s="363"/>
      <c r="AC30" s="363"/>
      <c r="AD30" s="363"/>
      <c r="AE30" s="363"/>
      <c r="AF30" s="363"/>
      <c r="AG30" s="363"/>
      <c r="AH30" s="363"/>
      <c r="AI30" s="363"/>
    </row>
    <row r="31" spans="2:35" s="360" customFormat="1" ht="26.1" customHeight="1" x14ac:dyDescent="0.2">
      <c r="B31" s="454" t="s">
        <v>980</v>
      </c>
      <c r="C31" s="875">
        <v>150017.555643456</v>
      </c>
      <c r="D31" s="875">
        <v>134289.25907056604</v>
      </c>
      <c r="E31" s="875">
        <v>132720.50397082602</v>
      </c>
      <c r="F31" s="875">
        <v>124347.281136508</v>
      </c>
      <c r="G31" s="875">
        <v>120445.6449773972</v>
      </c>
      <c r="H31" s="875">
        <v>125662.95110794535</v>
      </c>
      <c r="I31" s="787">
        <v>117309.14098763262</v>
      </c>
      <c r="J31" s="785">
        <v>111653.26958042048</v>
      </c>
      <c r="K31" s="785">
        <v>108202.77267701415</v>
      </c>
      <c r="L31" s="785">
        <v>107215.6436918831</v>
      </c>
      <c r="M31" s="785">
        <v>102523.93524685582</v>
      </c>
      <c r="N31" s="785">
        <v>99362.635539607043</v>
      </c>
      <c r="O31" s="785">
        <v>99897.642546173432</v>
      </c>
      <c r="P31" s="785">
        <v>104252.78559066958</v>
      </c>
      <c r="Q31" s="785">
        <v>107921.77897518846</v>
      </c>
      <c r="R31" s="785">
        <v>111491.6235702548</v>
      </c>
      <c r="S31" s="785">
        <v>117660.40053073391</v>
      </c>
      <c r="T31" s="786">
        <v>125662.95110794535</v>
      </c>
      <c r="U31" s="616" t="s">
        <v>1170</v>
      </c>
      <c r="V31" s="363"/>
      <c r="W31" s="363"/>
      <c r="X31" s="363"/>
      <c r="Y31" s="363"/>
      <c r="Z31" s="363"/>
      <c r="AA31" s="363"/>
      <c r="AB31" s="363"/>
      <c r="AC31" s="363"/>
      <c r="AD31" s="363"/>
      <c r="AE31" s="363"/>
      <c r="AF31" s="363"/>
      <c r="AG31" s="363"/>
      <c r="AH31" s="363"/>
      <c r="AI31" s="363"/>
    </row>
    <row r="32" spans="2:35" s="360" customFormat="1" ht="26.1" customHeight="1" x14ac:dyDescent="0.2">
      <c r="B32" s="454" t="s">
        <v>1193</v>
      </c>
      <c r="C32" s="875">
        <v>1279.92917442</v>
      </c>
      <c r="D32" s="875">
        <v>669.73873173000004</v>
      </c>
      <c r="E32" s="875">
        <v>1070.6949897700001</v>
      </c>
      <c r="F32" s="875">
        <v>591.71401561000005</v>
      </c>
      <c r="G32" s="875">
        <v>676.64046114000007</v>
      </c>
      <c r="H32" s="875">
        <v>9577.5137873399999</v>
      </c>
      <c r="I32" s="787">
        <v>763.86392180000007</v>
      </c>
      <c r="J32" s="785">
        <v>679.45777288000011</v>
      </c>
      <c r="K32" s="785">
        <v>1679.8967112500002</v>
      </c>
      <c r="L32" s="785">
        <v>2670.0799746099997</v>
      </c>
      <c r="M32" s="785">
        <v>2571.84646161</v>
      </c>
      <c r="N32" s="785">
        <v>2572.02253419</v>
      </c>
      <c r="O32" s="785">
        <v>2573.3376950500001</v>
      </c>
      <c r="P32" s="785">
        <v>2553.0579316699996</v>
      </c>
      <c r="Q32" s="785">
        <v>3560.9323851100003</v>
      </c>
      <c r="R32" s="785">
        <v>3661.0018257600004</v>
      </c>
      <c r="S32" s="785">
        <v>4188.4577091200008</v>
      </c>
      <c r="T32" s="786">
        <v>9577.5137873399999</v>
      </c>
      <c r="U32" s="616" t="s">
        <v>1284</v>
      </c>
      <c r="V32" s="363"/>
      <c r="W32" s="363"/>
      <c r="X32" s="363"/>
      <c r="Y32" s="363"/>
      <c r="Z32" s="363"/>
      <c r="AA32" s="363"/>
      <c r="AB32" s="363"/>
      <c r="AC32" s="363"/>
      <c r="AD32" s="363"/>
      <c r="AE32" s="363"/>
      <c r="AF32" s="363"/>
      <c r="AG32" s="363"/>
      <c r="AH32" s="363"/>
      <c r="AI32" s="363"/>
    </row>
    <row r="33" spans="2:35" s="365" customFormat="1" ht="26.1" customHeight="1" x14ac:dyDescent="0.2">
      <c r="B33" s="617" t="s">
        <v>958</v>
      </c>
      <c r="C33" s="879">
        <v>0</v>
      </c>
      <c r="D33" s="879">
        <v>92.1</v>
      </c>
      <c r="E33" s="879">
        <v>92.1</v>
      </c>
      <c r="F33" s="879">
        <v>29.1</v>
      </c>
      <c r="G33" s="879">
        <v>29.1</v>
      </c>
      <c r="H33" s="879">
        <v>8.1</v>
      </c>
      <c r="I33" s="784">
        <v>29.1</v>
      </c>
      <c r="J33" s="782">
        <v>29.1</v>
      </c>
      <c r="K33" s="782">
        <v>29.1</v>
      </c>
      <c r="L33" s="782">
        <v>29.1</v>
      </c>
      <c r="M33" s="782">
        <v>29.1</v>
      </c>
      <c r="N33" s="782">
        <v>29.1</v>
      </c>
      <c r="O33" s="782">
        <v>29.1</v>
      </c>
      <c r="P33" s="782">
        <v>8.1</v>
      </c>
      <c r="Q33" s="782">
        <v>8.1</v>
      </c>
      <c r="R33" s="782">
        <v>8.1</v>
      </c>
      <c r="S33" s="782">
        <v>8.1</v>
      </c>
      <c r="T33" s="783">
        <v>8.1</v>
      </c>
      <c r="U33" s="618" t="s">
        <v>1163</v>
      </c>
      <c r="V33" s="363"/>
      <c r="W33" s="363"/>
      <c r="X33" s="363"/>
      <c r="Y33" s="363"/>
      <c r="Z33" s="363"/>
      <c r="AA33" s="363"/>
      <c r="AB33" s="363"/>
      <c r="AC33" s="363"/>
      <c r="AD33" s="363"/>
      <c r="AE33" s="363"/>
      <c r="AF33" s="363"/>
      <c r="AG33" s="363"/>
      <c r="AH33" s="363"/>
      <c r="AI33" s="363"/>
    </row>
    <row r="34" spans="2:35" s="365" customFormat="1" ht="26.1" customHeight="1" x14ac:dyDescent="0.2">
      <c r="B34" s="617" t="s">
        <v>959</v>
      </c>
      <c r="C34" s="879">
        <v>22.429174419999999</v>
      </c>
      <c r="D34" s="879">
        <v>502.63873173000002</v>
      </c>
      <c r="E34" s="879">
        <v>896.31498977000001</v>
      </c>
      <c r="F34" s="879">
        <v>562.61401561000002</v>
      </c>
      <c r="G34" s="879">
        <v>647.54046114000005</v>
      </c>
      <c r="H34" s="879">
        <v>9569.4137873399995</v>
      </c>
      <c r="I34" s="784">
        <v>734.76392180000005</v>
      </c>
      <c r="J34" s="782">
        <v>650.35777288000008</v>
      </c>
      <c r="K34" s="782">
        <v>1650.7967112500003</v>
      </c>
      <c r="L34" s="782">
        <v>2640.9799746099998</v>
      </c>
      <c r="M34" s="782">
        <v>2542.7464616100001</v>
      </c>
      <c r="N34" s="782">
        <v>2542.9225341900001</v>
      </c>
      <c r="O34" s="782">
        <v>2544.2376950500002</v>
      </c>
      <c r="P34" s="782">
        <v>2544.9579316699997</v>
      </c>
      <c r="Q34" s="782">
        <v>3552.8323851100004</v>
      </c>
      <c r="R34" s="782">
        <v>3652.9018257600005</v>
      </c>
      <c r="S34" s="782">
        <v>4180.3577091200004</v>
      </c>
      <c r="T34" s="783">
        <v>9569.4137873399995</v>
      </c>
      <c r="U34" s="618" t="s">
        <v>1276</v>
      </c>
      <c r="V34" s="363"/>
      <c r="W34" s="363"/>
      <c r="X34" s="363"/>
      <c r="Y34" s="363"/>
      <c r="Z34" s="363"/>
      <c r="AA34" s="363"/>
      <c r="AB34" s="363"/>
      <c r="AC34" s="363"/>
      <c r="AD34" s="363"/>
      <c r="AE34" s="363"/>
      <c r="AF34" s="363"/>
      <c r="AG34" s="363"/>
      <c r="AH34" s="363"/>
      <c r="AI34" s="363"/>
    </row>
    <row r="35" spans="2:35" s="365" customFormat="1" ht="26.1" customHeight="1" x14ac:dyDescent="0.2">
      <c r="B35" s="617" t="s">
        <v>960</v>
      </c>
      <c r="C35" s="879">
        <v>1257.5</v>
      </c>
      <c r="D35" s="879">
        <v>75</v>
      </c>
      <c r="E35" s="879">
        <v>82.28</v>
      </c>
      <c r="F35" s="879">
        <v>0</v>
      </c>
      <c r="G35" s="879">
        <v>0</v>
      </c>
      <c r="H35" s="879">
        <v>0</v>
      </c>
      <c r="I35" s="784">
        <v>0</v>
      </c>
      <c r="J35" s="782">
        <v>0</v>
      </c>
      <c r="K35" s="782">
        <v>0</v>
      </c>
      <c r="L35" s="782">
        <v>0</v>
      </c>
      <c r="M35" s="782">
        <v>0</v>
      </c>
      <c r="N35" s="782">
        <v>0</v>
      </c>
      <c r="O35" s="782">
        <v>0</v>
      </c>
      <c r="P35" s="782">
        <v>0</v>
      </c>
      <c r="Q35" s="782">
        <v>0</v>
      </c>
      <c r="R35" s="782">
        <v>0</v>
      </c>
      <c r="S35" s="782">
        <v>0</v>
      </c>
      <c r="T35" s="783">
        <v>0</v>
      </c>
      <c r="U35" s="618" t="s">
        <v>1280</v>
      </c>
      <c r="V35" s="363"/>
      <c r="W35" s="363"/>
      <c r="X35" s="363"/>
      <c r="Y35" s="363"/>
      <c r="Z35" s="363"/>
      <c r="AA35" s="363"/>
      <c r="AB35" s="363"/>
      <c r="AC35" s="363"/>
      <c r="AD35" s="363"/>
      <c r="AE35" s="363"/>
      <c r="AF35" s="363"/>
      <c r="AG35" s="363"/>
      <c r="AH35" s="363"/>
      <c r="AI35" s="363"/>
    </row>
    <row r="36" spans="2:35" s="360" customFormat="1" ht="26.1" customHeight="1" x14ac:dyDescent="0.2">
      <c r="B36" s="454" t="s">
        <v>1194</v>
      </c>
      <c r="C36" s="875">
        <v>148737.62646903601</v>
      </c>
      <c r="D36" s="875">
        <v>133619.52033883604</v>
      </c>
      <c r="E36" s="875">
        <v>131649.808981056</v>
      </c>
      <c r="F36" s="875">
        <v>123755.56712089799</v>
      </c>
      <c r="G36" s="875">
        <v>119769.00451625719</v>
      </c>
      <c r="H36" s="875">
        <v>116085.43732060536</v>
      </c>
      <c r="I36" s="787">
        <v>116545.27706583262</v>
      </c>
      <c r="J36" s="785">
        <v>110973.81180754048</v>
      </c>
      <c r="K36" s="785">
        <v>106522.87596576415</v>
      </c>
      <c r="L36" s="785">
        <v>104545.56371727311</v>
      </c>
      <c r="M36" s="785">
        <v>99952.088785245825</v>
      </c>
      <c r="N36" s="785">
        <v>96790.61300541705</v>
      </c>
      <c r="O36" s="785">
        <v>97324.304851123437</v>
      </c>
      <c r="P36" s="785">
        <v>101699.72765899957</v>
      </c>
      <c r="Q36" s="785">
        <v>104360.84659007845</v>
      </c>
      <c r="R36" s="785">
        <v>107830.6217444948</v>
      </c>
      <c r="S36" s="785">
        <v>113471.94282161391</v>
      </c>
      <c r="T36" s="786">
        <v>116085.43732060536</v>
      </c>
      <c r="U36" s="616" t="s">
        <v>1285</v>
      </c>
      <c r="V36" s="363"/>
      <c r="W36" s="363"/>
      <c r="X36" s="363"/>
      <c r="Y36" s="363"/>
      <c r="Z36" s="363"/>
      <c r="AA36" s="363"/>
      <c r="AB36" s="363"/>
      <c r="AC36" s="363"/>
      <c r="AD36" s="363"/>
      <c r="AE36" s="363"/>
      <c r="AF36" s="363"/>
      <c r="AG36" s="363"/>
      <c r="AH36" s="363"/>
      <c r="AI36" s="363"/>
    </row>
    <row r="37" spans="2:35" s="365" customFormat="1" ht="26.1" customHeight="1" x14ac:dyDescent="0.2">
      <c r="B37" s="617" t="s">
        <v>957</v>
      </c>
      <c r="C37" s="879">
        <v>146068.404745626</v>
      </c>
      <c r="D37" s="879">
        <v>131415.36106331603</v>
      </c>
      <c r="E37" s="879">
        <v>129319.617754676</v>
      </c>
      <c r="F37" s="879">
        <v>121580.84067117507</v>
      </c>
      <c r="G37" s="879">
        <v>116823.9473379767</v>
      </c>
      <c r="H37" s="879">
        <v>113240.89746130302</v>
      </c>
      <c r="I37" s="784">
        <v>113532.72278126882</v>
      </c>
      <c r="J37" s="782">
        <v>108504.57552967555</v>
      </c>
      <c r="K37" s="782">
        <v>103707.37146627875</v>
      </c>
      <c r="L37" s="782">
        <v>102192.3458308444</v>
      </c>
      <c r="M37" s="782">
        <v>97599.959739589569</v>
      </c>
      <c r="N37" s="782">
        <v>94217.181783926178</v>
      </c>
      <c r="O37" s="782">
        <v>94690.414292867834</v>
      </c>
      <c r="P37" s="782">
        <v>99014.922407857419</v>
      </c>
      <c r="Q37" s="782">
        <v>101741.06560371372</v>
      </c>
      <c r="R37" s="782">
        <v>104987.24290407007</v>
      </c>
      <c r="S37" s="782">
        <v>110460.53861751359</v>
      </c>
      <c r="T37" s="783">
        <v>113240.89746130302</v>
      </c>
      <c r="U37" s="618" t="s">
        <v>1283</v>
      </c>
      <c r="V37" s="363"/>
      <c r="W37" s="363"/>
      <c r="X37" s="363"/>
      <c r="Y37" s="363"/>
      <c r="Z37" s="363"/>
      <c r="AA37" s="363"/>
      <c r="AB37" s="363"/>
      <c r="AC37" s="363"/>
      <c r="AD37" s="363"/>
      <c r="AE37" s="363"/>
      <c r="AF37" s="363"/>
      <c r="AG37" s="363"/>
      <c r="AH37" s="363"/>
      <c r="AI37" s="363"/>
    </row>
    <row r="38" spans="2:35" s="365" customFormat="1" ht="26.1" customHeight="1" x14ac:dyDescent="0.2">
      <c r="B38" s="617" t="s">
        <v>962</v>
      </c>
      <c r="C38" s="879">
        <v>50131.18244669</v>
      </c>
      <c r="D38" s="879">
        <v>43965.833010790004</v>
      </c>
      <c r="E38" s="879">
        <v>45680.709584919998</v>
      </c>
      <c r="F38" s="879">
        <v>28041.483705319999</v>
      </c>
      <c r="G38" s="879">
        <v>28653.553669619992</v>
      </c>
      <c r="H38" s="879">
        <v>16004.264191939998</v>
      </c>
      <c r="I38" s="784">
        <v>24854.295082989996</v>
      </c>
      <c r="J38" s="782">
        <v>19369.958809139996</v>
      </c>
      <c r="K38" s="782">
        <v>16219.360977290002</v>
      </c>
      <c r="L38" s="782">
        <v>14056.743033090001</v>
      </c>
      <c r="M38" s="782">
        <v>12216.428758710001</v>
      </c>
      <c r="N38" s="782">
        <v>12525.012344099998</v>
      </c>
      <c r="O38" s="782">
        <v>11585.896121769998</v>
      </c>
      <c r="P38" s="782">
        <v>14229.87116429</v>
      </c>
      <c r="Q38" s="782">
        <v>14668.78195647</v>
      </c>
      <c r="R38" s="782">
        <v>15141.215056819998</v>
      </c>
      <c r="S38" s="782">
        <v>16570.466956979999</v>
      </c>
      <c r="T38" s="783">
        <v>16004.264191939998</v>
      </c>
      <c r="U38" s="618" t="s">
        <v>1204</v>
      </c>
      <c r="V38" s="363"/>
      <c r="W38" s="363"/>
      <c r="X38" s="363"/>
      <c r="Y38" s="363"/>
      <c r="Z38" s="363"/>
      <c r="AA38" s="363"/>
      <c r="AB38" s="363"/>
      <c r="AC38" s="363"/>
      <c r="AD38" s="363"/>
      <c r="AE38" s="363"/>
      <c r="AF38" s="363"/>
      <c r="AG38" s="363"/>
      <c r="AH38" s="363"/>
      <c r="AI38" s="363"/>
    </row>
    <row r="39" spans="2:35" s="365" customFormat="1" ht="26.1" customHeight="1" x14ac:dyDescent="0.2">
      <c r="B39" s="617" t="s">
        <v>963</v>
      </c>
      <c r="C39" s="879">
        <v>78516.811926475988</v>
      </c>
      <c r="D39" s="879">
        <v>69224.507698407266</v>
      </c>
      <c r="E39" s="879">
        <v>65559.366716476172</v>
      </c>
      <c r="F39" s="879">
        <v>74260.192788052154</v>
      </c>
      <c r="G39" s="879">
        <v>69540.003575088427</v>
      </c>
      <c r="H39" s="879">
        <v>79630.661787440855</v>
      </c>
      <c r="I39" s="784">
        <v>70084.508554057058</v>
      </c>
      <c r="J39" s="782">
        <v>70328.541909052088</v>
      </c>
      <c r="K39" s="782">
        <v>69003.091631155665</v>
      </c>
      <c r="L39" s="782">
        <v>69844.24378881717</v>
      </c>
      <c r="M39" s="782">
        <v>67570.496348729357</v>
      </c>
      <c r="N39" s="782">
        <v>64866.959863135351</v>
      </c>
      <c r="O39" s="782">
        <v>66631.695333344906</v>
      </c>
      <c r="P39" s="782">
        <v>68722.542011580939</v>
      </c>
      <c r="Q39" s="782">
        <v>70903.312926904589</v>
      </c>
      <c r="R39" s="782">
        <v>72991.822547704534</v>
      </c>
      <c r="S39" s="782">
        <v>76534.623957189076</v>
      </c>
      <c r="T39" s="783">
        <v>79630.661787440855</v>
      </c>
      <c r="U39" s="618" t="s">
        <v>1205</v>
      </c>
      <c r="V39" s="363"/>
      <c r="W39" s="363"/>
      <c r="X39" s="363"/>
      <c r="Y39" s="363"/>
      <c r="Z39" s="363"/>
      <c r="AA39" s="363"/>
      <c r="AB39" s="363"/>
      <c r="AC39" s="363"/>
      <c r="AD39" s="363"/>
      <c r="AE39" s="363"/>
      <c r="AF39" s="363"/>
      <c r="AG39" s="363"/>
      <c r="AH39" s="363"/>
      <c r="AI39" s="363"/>
    </row>
    <row r="40" spans="2:35" s="365" customFormat="1" ht="26.1" customHeight="1" x14ac:dyDescent="0.2">
      <c r="B40" s="617" t="s">
        <v>964</v>
      </c>
      <c r="C40" s="879">
        <v>17420.410372460003</v>
      </c>
      <c r="D40" s="879">
        <v>18225.020354118751</v>
      </c>
      <c r="E40" s="879">
        <v>18079.541453279831</v>
      </c>
      <c r="F40" s="879">
        <v>19279.164177802919</v>
      </c>
      <c r="G40" s="879">
        <v>18630.390093268288</v>
      </c>
      <c r="H40" s="879">
        <v>17605.971481922163</v>
      </c>
      <c r="I40" s="784">
        <v>18593.919144221767</v>
      </c>
      <c r="J40" s="782">
        <v>18806.074811483471</v>
      </c>
      <c r="K40" s="782">
        <v>18484.918857833094</v>
      </c>
      <c r="L40" s="782">
        <v>18291.359008937234</v>
      </c>
      <c r="M40" s="782">
        <v>17813.034632150222</v>
      </c>
      <c r="N40" s="782">
        <v>16825.209576690835</v>
      </c>
      <c r="O40" s="782">
        <v>16472.822837752934</v>
      </c>
      <c r="P40" s="782">
        <v>16062.509231986482</v>
      </c>
      <c r="Q40" s="782">
        <v>16168.97072033913</v>
      </c>
      <c r="R40" s="782">
        <v>16854.205299545534</v>
      </c>
      <c r="S40" s="782">
        <v>17355.447703344518</v>
      </c>
      <c r="T40" s="783">
        <v>17605.971481922163</v>
      </c>
      <c r="U40" s="618" t="s">
        <v>1281</v>
      </c>
      <c r="V40" s="363"/>
      <c r="W40" s="363"/>
      <c r="X40" s="363"/>
      <c r="Y40" s="363"/>
      <c r="Z40" s="363"/>
      <c r="AA40" s="363"/>
      <c r="AB40" s="363"/>
      <c r="AC40" s="363"/>
      <c r="AD40" s="363"/>
      <c r="AE40" s="363"/>
      <c r="AF40" s="363"/>
      <c r="AG40" s="363"/>
      <c r="AH40" s="363"/>
      <c r="AI40" s="363"/>
    </row>
    <row r="41" spans="2:35" s="365" customFormat="1" ht="26.1" customHeight="1" x14ac:dyDescent="0.2">
      <c r="B41" s="617" t="s">
        <v>961</v>
      </c>
      <c r="C41" s="879">
        <v>2669.2217234099999</v>
      </c>
      <c r="D41" s="879">
        <v>2204.1592755199995</v>
      </c>
      <c r="E41" s="879">
        <v>2330.1912263800004</v>
      </c>
      <c r="F41" s="879">
        <v>2174.7264497229212</v>
      </c>
      <c r="G41" s="879">
        <v>2945.0571782804968</v>
      </c>
      <c r="H41" s="879">
        <v>2844.5398593023406</v>
      </c>
      <c r="I41" s="784">
        <v>3012.5542845638033</v>
      </c>
      <c r="J41" s="782">
        <v>2469.2362778649217</v>
      </c>
      <c r="K41" s="782">
        <v>2815.5044994854011</v>
      </c>
      <c r="L41" s="782">
        <v>2353.2178864287162</v>
      </c>
      <c r="M41" s="782">
        <v>2352.1290456562556</v>
      </c>
      <c r="N41" s="782">
        <v>2573.4312214908696</v>
      </c>
      <c r="O41" s="782">
        <v>2633.8905582556031</v>
      </c>
      <c r="P41" s="782">
        <v>2684.8052511421547</v>
      </c>
      <c r="Q41" s="782">
        <v>2619.780986364734</v>
      </c>
      <c r="R41" s="782">
        <v>2843.3788404247366</v>
      </c>
      <c r="S41" s="782">
        <v>3011.4042041003095</v>
      </c>
      <c r="T41" s="783">
        <v>2844.5398593023406</v>
      </c>
      <c r="U41" s="618" t="s">
        <v>1271</v>
      </c>
      <c r="V41" s="363"/>
      <c r="W41" s="363"/>
      <c r="X41" s="363"/>
      <c r="Y41" s="363"/>
      <c r="Z41" s="363"/>
      <c r="AA41" s="363"/>
      <c r="AB41" s="363"/>
      <c r="AC41" s="363"/>
      <c r="AD41" s="363"/>
      <c r="AE41" s="363"/>
      <c r="AF41" s="363"/>
      <c r="AG41" s="363"/>
      <c r="AH41" s="363"/>
      <c r="AI41" s="363"/>
    </row>
    <row r="42" spans="2:35" s="365" customFormat="1" ht="15" customHeight="1" x14ac:dyDescent="0.2">
      <c r="B42" s="617"/>
      <c r="C42" s="879"/>
      <c r="D42" s="879"/>
      <c r="E42" s="879"/>
      <c r="F42" s="879"/>
      <c r="G42" s="879"/>
      <c r="H42" s="879"/>
      <c r="I42" s="784"/>
      <c r="J42" s="782"/>
      <c r="K42" s="782"/>
      <c r="L42" s="782"/>
      <c r="M42" s="782"/>
      <c r="N42" s="782"/>
      <c r="O42" s="782"/>
      <c r="P42" s="782"/>
      <c r="Q42" s="782"/>
      <c r="R42" s="782"/>
      <c r="S42" s="782"/>
      <c r="T42" s="783"/>
      <c r="U42" s="616"/>
      <c r="V42" s="363"/>
      <c r="W42" s="363"/>
      <c r="X42" s="363"/>
      <c r="Y42" s="363"/>
      <c r="Z42" s="363"/>
      <c r="AA42" s="363"/>
      <c r="AB42" s="363"/>
      <c r="AC42" s="363"/>
      <c r="AD42" s="363"/>
      <c r="AE42" s="363"/>
      <c r="AF42" s="363"/>
      <c r="AG42" s="363"/>
      <c r="AH42" s="363"/>
      <c r="AI42" s="363"/>
    </row>
    <row r="43" spans="2:35" s="360" customFormat="1" ht="26.1" customHeight="1" x14ac:dyDescent="0.2">
      <c r="B43" s="455" t="s">
        <v>712</v>
      </c>
      <c r="C43" s="875">
        <v>136683.4830959299</v>
      </c>
      <c r="D43" s="875">
        <v>158345.17276833378</v>
      </c>
      <c r="E43" s="875">
        <v>237612.05292432598</v>
      </c>
      <c r="F43" s="875">
        <v>260909.30193393311</v>
      </c>
      <c r="G43" s="875">
        <v>384366.81781416386</v>
      </c>
      <c r="H43" s="875">
        <v>531844.55750874919</v>
      </c>
      <c r="I43" s="787">
        <v>381894.32611760776</v>
      </c>
      <c r="J43" s="785">
        <v>420801.25125104078</v>
      </c>
      <c r="K43" s="785">
        <v>492227.88181472023</v>
      </c>
      <c r="L43" s="785">
        <v>533454.55255049292</v>
      </c>
      <c r="M43" s="785">
        <v>551335.14488298714</v>
      </c>
      <c r="N43" s="785">
        <v>502875.95018903364</v>
      </c>
      <c r="O43" s="785">
        <v>518198.74436682893</v>
      </c>
      <c r="P43" s="785">
        <v>540942.32777064154</v>
      </c>
      <c r="Q43" s="785">
        <v>549245.29479514563</v>
      </c>
      <c r="R43" s="785">
        <v>546175.7533073572</v>
      </c>
      <c r="S43" s="785">
        <v>538430.71401663055</v>
      </c>
      <c r="T43" s="786">
        <v>531844.55750874919</v>
      </c>
      <c r="U43" s="379" t="s">
        <v>1616</v>
      </c>
      <c r="V43" s="363"/>
      <c r="W43" s="363"/>
      <c r="X43" s="363"/>
      <c r="Y43" s="363"/>
      <c r="Z43" s="363"/>
      <c r="AA43" s="363"/>
      <c r="AB43" s="363"/>
      <c r="AC43" s="363"/>
      <c r="AD43" s="363"/>
      <c r="AE43" s="363"/>
      <c r="AF43" s="363"/>
      <c r="AG43" s="363"/>
      <c r="AH43" s="363"/>
      <c r="AI43" s="363"/>
    </row>
    <row r="44" spans="2:35" s="365" customFormat="1" ht="12" customHeight="1" x14ac:dyDescent="0.2">
      <c r="B44" s="454"/>
      <c r="C44" s="879"/>
      <c r="D44" s="879"/>
      <c r="E44" s="879"/>
      <c r="F44" s="879"/>
      <c r="G44" s="879"/>
      <c r="H44" s="879"/>
      <c r="I44" s="784"/>
      <c r="J44" s="782"/>
      <c r="K44" s="782"/>
      <c r="L44" s="782"/>
      <c r="M44" s="782"/>
      <c r="N44" s="782"/>
      <c r="O44" s="782"/>
      <c r="P44" s="782"/>
      <c r="Q44" s="782"/>
      <c r="R44" s="782"/>
      <c r="S44" s="782"/>
      <c r="T44" s="783"/>
      <c r="U44" s="616"/>
      <c r="V44" s="363"/>
      <c r="W44" s="363"/>
      <c r="X44" s="363"/>
      <c r="Y44" s="363"/>
      <c r="Z44" s="363"/>
      <c r="AA44" s="363"/>
      <c r="AB44" s="363"/>
      <c r="AC44" s="363"/>
      <c r="AD44" s="363"/>
      <c r="AE44" s="363"/>
      <c r="AF44" s="363"/>
      <c r="AG44" s="363"/>
      <c r="AH44" s="363"/>
      <c r="AI44" s="363"/>
    </row>
    <row r="45" spans="2:35" s="360" customFormat="1" ht="26.1" customHeight="1" x14ac:dyDescent="0.2">
      <c r="B45" s="454" t="s">
        <v>1162</v>
      </c>
      <c r="C45" s="875">
        <v>50294.080730351692</v>
      </c>
      <c r="D45" s="875">
        <v>87027.339736263908</v>
      </c>
      <c r="E45" s="875">
        <v>132343.87378320299</v>
      </c>
      <c r="F45" s="875">
        <v>146690.4744845391</v>
      </c>
      <c r="G45" s="875">
        <v>219213.03435432017</v>
      </c>
      <c r="H45" s="875">
        <v>299534.56490712048</v>
      </c>
      <c r="I45" s="787">
        <v>210126.56978748788</v>
      </c>
      <c r="J45" s="785">
        <v>230905.55184327406</v>
      </c>
      <c r="K45" s="785">
        <v>273108.25986620173</v>
      </c>
      <c r="L45" s="785">
        <v>299759.81170808914</v>
      </c>
      <c r="M45" s="785">
        <v>313959.97773327521</v>
      </c>
      <c r="N45" s="785">
        <v>287416.32133712887</v>
      </c>
      <c r="O45" s="785">
        <v>296300.68803022039</v>
      </c>
      <c r="P45" s="785">
        <v>306693.55324497982</v>
      </c>
      <c r="Q45" s="785">
        <v>315858.76963690034</v>
      </c>
      <c r="R45" s="785">
        <v>312672.84261847235</v>
      </c>
      <c r="S45" s="785">
        <v>305771.73042122839</v>
      </c>
      <c r="T45" s="786">
        <v>299534.56490712048</v>
      </c>
      <c r="U45" s="616" t="s">
        <v>1167</v>
      </c>
      <c r="V45" s="363"/>
      <c r="W45" s="363"/>
      <c r="X45" s="363"/>
      <c r="Y45" s="363"/>
      <c r="Z45" s="363"/>
      <c r="AA45" s="363"/>
      <c r="AB45" s="363"/>
      <c r="AC45" s="363"/>
      <c r="AD45" s="363"/>
      <c r="AE45" s="363"/>
      <c r="AF45" s="363"/>
      <c r="AG45" s="363"/>
      <c r="AH45" s="363"/>
      <c r="AI45" s="363"/>
    </row>
    <row r="46" spans="2:35" s="360" customFormat="1" ht="26.1" customHeight="1" x14ac:dyDescent="0.2">
      <c r="B46" s="454" t="s">
        <v>1193</v>
      </c>
      <c r="C46" s="875">
        <v>237.91752685809999</v>
      </c>
      <c r="D46" s="875">
        <v>1942.0216570792002</v>
      </c>
      <c r="E46" s="875">
        <v>1634.8968909137</v>
      </c>
      <c r="F46" s="875">
        <v>2091.8458269572002</v>
      </c>
      <c r="G46" s="875">
        <v>891.71079131879992</v>
      </c>
      <c r="H46" s="875">
        <v>398.4401914069</v>
      </c>
      <c r="I46" s="787">
        <v>912.93226023479997</v>
      </c>
      <c r="J46" s="785">
        <v>1157.6484822336001</v>
      </c>
      <c r="K46" s="785">
        <v>1436.3048052870001</v>
      </c>
      <c r="L46" s="785">
        <v>1411.9788689182001</v>
      </c>
      <c r="M46" s="785">
        <v>1417.6356924034999</v>
      </c>
      <c r="N46" s="785">
        <v>1581.9685445965999</v>
      </c>
      <c r="O46" s="785">
        <v>1629.1316696772001</v>
      </c>
      <c r="P46" s="785">
        <v>376.40321536560009</v>
      </c>
      <c r="Q46" s="785">
        <v>545.10625677780001</v>
      </c>
      <c r="R46" s="785">
        <v>730.97066797769992</v>
      </c>
      <c r="S46" s="785">
        <v>301.10011789519996</v>
      </c>
      <c r="T46" s="786">
        <v>398.4401914069</v>
      </c>
      <c r="U46" s="616" t="s">
        <v>1284</v>
      </c>
      <c r="V46" s="363"/>
      <c r="W46" s="363"/>
      <c r="X46" s="363"/>
      <c r="Y46" s="363"/>
      <c r="Z46" s="363"/>
      <c r="AA46" s="363"/>
      <c r="AB46" s="363"/>
      <c r="AC46" s="363"/>
      <c r="AD46" s="363"/>
      <c r="AE46" s="363"/>
      <c r="AF46" s="363"/>
      <c r="AG46" s="363"/>
      <c r="AH46" s="363"/>
      <c r="AI46" s="363"/>
    </row>
    <row r="47" spans="2:35" s="365" customFormat="1" ht="26.1" customHeight="1" x14ac:dyDescent="0.2">
      <c r="B47" s="617" t="s">
        <v>958</v>
      </c>
      <c r="C47" s="879">
        <v>0</v>
      </c>
      <c r="D47" s="879">
        <v>10.01582732</v>
      </c>
      <c r="E47" s="879">
        <v>0.65480017999999995</v>
      </c>
      <c r="F47" s="879">
        <v>0.78972693999999988</v>
      </c>
      <c r="G47" s="879">
        <v>1.20214369</v>
      </c>
      <c r="H47" s="879">
        <v>1.7616658899999997</v>
      </c>
      <c r="I47" s="784">
        <v>1.1875680799999999</v>
      </c>
      <c r="J47" s="782">
        <v>1.3416176200000003</v>
      </c>
      <c r="K47" s="782">
        <v>1.6332569699999999</v>
      </c>
      <c r="L47" s="782">
        <v>1.7560093300000001</v>
      </c>
      <c r="M47" s="782">
        <v>1.8365377300000001</v>
      </c>
      <c r="N47" s="782">
        <v>1.6909473400000001</v>
      </c>
      <c r="O47" s="782">
        <v>1.7757171799999998</v>
      </c>
      <c r="P47" s="782">
        <v>1.8842263700000004</v>
      </c>
      <c r="Q47" s="782">
        <v>1.8900987899999999</v>
      </c>
      <c r="R47" s="782">
        <v>1.8515074399999998</v>
      </c>
      <c r="S47" s="782">
        <v>1.790638</v>
      </c>
      <c r="T47" s="783">
        <v>1.7616658899999997</v>
      </c>
      <c r="U47" s="618" t="s">
        <v>1163</v>
      </c>
      <c r="V47" s="363"/>
      <c r="W47" s="363"/>
      <c r="X47" s="363"/>
      <c r="Y47" s="363"/>
      <c r="Z47" s="363"/>
      <c r="AA47" s="363"/>
      <c r="AB47" s="363"/>
      <c r="AC47" s="363"/>
      <c r="AD47" s="363"/>
      <c r="AE47" s="363"/>
      <c r="AF47" s="363"/>
      <c r="AG47" s="363"/>
      <c r="AH47" s="363"/>
      <c r="AI47" s="363"/>
    </row>
    <row r="48" spans="2:35" s="365" customFormat="1" ht="26.1" customHeight="1" x14ac:dyDescent="0.2">
      <c r="B48" s="617" t="s">
        <v>959</v>
      </c>
      <c r="C48" s="879">
        <v>97.449536858100004</v>
      </c>
      <c r="D48" s="879">
        <v>1706.7168217592002</v>
      </c>
      <c r="E48" s="879">
        <v>1634.2420907337</v>
      </c>
      <c r="F48" s="879">
        <v>2091.0561000172002</v>
      </c>
      <c r="G48" s="879">
        <v>890.50864762879996</v>
      </c>
      <c r="H48" s="879">
        <v>396.67852551689998</v>
      </c>
      <c r="I48" s="784">
        <v>911.74469215479996</v>
      </c>
      <c r="J48" s="782">
        <v>1156.3068646136001</v>
      </c>
      <c r="K48" s="782">
        <v>1434.6715483170001</v>
      </c>
      <c r="L48" s="782">
        <v>1410.2228595882</v>
      </c>
      <c r="M48" s="782">
        <v>1415.7991546735</v>
      </c>
      <c r="N48" s="782">
        <v>1580.2775972565998</v>
      </c>
      <c r="O48" s="782">
        <v>1627.3559524972002</v>
      </c>
      <c r="P48" s="782">
        <v>374.51898899560007</v>
      </c>
      <c r="Q48" s="782">
        <v>543.21615798779999</v>
      </c>
      <c r="R48" s="782">
        <v>729.11916053769994</v>
      </c>
      <c r="S48" s="782">
        <v>299.30947989519996</v>
      </c>
      <c r="T48" s="783">
        <v>396.67852551689998</v>
      </c>
      <c r="U48" s="618" t="s">
        <v>1276</v>
      </c>
      <c r="V48" s="363"/>
      <c r="W48" s="363"/>
      <c r="X48" s="363"/>
      <c r="Y48" s="363"/>
      <c r="Z48" s="363"/>
      <c r="AA48" s="363"/>
      <c r="AB48" s="363"/>
      <c r="AC48" s="363"/>
      <c r="AD48" s="363"/>
      <c r="AE48" s="363"/>
      <c r="AF48" s="363"/>
      <c r="AG48" s="363"/>
      <c r="AH48" s="363"/>
      <c r="AI48" s="363"/>
    </row>
    <row r="49" spans="2:35" s="365" customFormat="1" ht="26.1" customHeight="1" x14ac:dyDescent="0.2">
      <c r="B49" s="617" t="s">
        <v>960</v>
      </c>
      <c r="C49" s="879">
        <v>140.46798999999999</v>
      </c>
      <c r="D49" s="879">
        <v>225.289008</v>
      </c>
      <c r="E49" s="879">
        <v>0</v>
      </c>
      <c r="F49" s="879">
        <v>0</v>
      </c>
      <c r="G49" s="879">
        <v>0</v>
      </c>
      <c r="H49" s="879">
        <v>0</v>
      </c>
      <c r="I49" s="784">
        <v>0</v>
      </c>
      <c r="J49" s="782">
        <v>0</v>
      </c>
      <c r="K49" s="782">
        <v>0</v>
      </c>
      <c r="L49" s="782">
        <v>0</v>
      </c>
      <c r="M49" s="782">
        <v>0</v>
      </c>
      <c r="N49" s="782">
        <v>0</v>
      </c>
      <c r="O49" s="782">
        <v>0</v>
      </c>
      <c r="P49" s="782">
        <v>0</v>
      </c>
      <c r="Q49" s="782">
        <v>0</v>
      </c>
      <c r="R49" s="782">
        <v>0</v>
      </c>
      <c r="S49" s="782">
        <v>0</v>
      </c>
      <c r="T49" s="783">
        <v>0</v>
      </c>
      <c r="U49" s="618" t="s">
        <v>1280</v>
      </c>
      <c r="V49" s="363"/>
      <c r="W49" s="363"/>
      <c r="X49" s="363"/>
      <c r="Y49" s="363"/>
      <c r="Z49" s="363"/>
      <c r="AA49" s="363"/>
      <c r="AB49" s="363"/>
      <c r="AC49" s="363"/>
      <c r="AD49" s="363"/>
      <c r="AE49" s="363"/>
      <c r="AF49" s="363"/>
      <c r="AG49" s="363"/>
      <c r="AH49" s="363"/>
      <c r="AI49" s="363"/>
    </row>
    <row r="50" spans="2:35" s="360" customFormat="1" ht="26.1" customHeight="1" x14ac:dyDescent="0.2">
      <c r="B50" s="454" t="s">
        <v>1194</v>
      </c>
      <c r="C50" s="875">
        <v>50056.16320349359</v>
      </c>
      <c r="D50" s="875">
        <v>85085.318079184712</v>
      </c>
      <c r="E50" s="875">
        <v>130708.97689228928</v>
      </c>
      <c r="F50" s="875">
        <v>144598.6286575819</v>
      </c>
      <c r="G50" s="875">
        <v>218321.32356300138</v>
      </c>
      <c r="H50" s="875">
        <v>299136.12471571361</v>
      </c>
      <c r="I50" s="787">
        <v>209213.63752725307</v>
      </c>
      <c r="J50" s="785">
        <v>229747.90336104046</v>
      </c>
      <c r="K50" s="785">
        <v>271671.95506091474</v>
      </c>
      <c r="L50" s="785">
        <v>298347.83283917094</v>
      </c>
      <c r="M50" s="785">
        <v>312542.34204087174</v>
      </c>
      <c r="N50" s="785">
        <v>285834.3527925323</v>
      </c>
      <c r="O50" s="785">
        <v>294671.55636054318</v>
      </c>
      <c r="P50" s="785">
        <v>306317.15002961422</v>
      </c>
      <c r="Q50" s="785">
        <v>315313.66338012251</v>
      </c>
      <c r="R50" s="785">
        <v>311941.87195049465</v>
      </c>
      <c r="S50" s="785">
        <v>305470.63030333316</v>
      </c>
      <c r="T50" s="786">
        <v>299136.12471571361</v>
      </c>
      <c r="U50" s="616" t="s">
        <v>1285</v>
      </c>
      <c r="V50" s="363"/>
      <c r="W50" s="363"/>
      <c r="X50" s="363"/>
      <c r="Y50" s="363"/>
      <c r="Z50" s="363"/>
      <c r="AA50" s="363"/>
      <c r="AB50" s="363"/>
      <c r="AC50" s="363"/>
      <c r="AD50" s="363"/>
      <c r="AE50" s="363"/>
      <c r="AF50" s="363"/>
      <c r="AG50" s="363"/>
      <c r="AH50" s="363"/>
      <c r="AI50" s="363"/>
    </row>
    <row r="51" spans="2:35" s="365" customFormat="1" ht="26.1" customHeight="1" x14ac:dyDescent="0.2">
      <c r="B51" s="617" t="s">
        <v>957</v>
      </c>
      <c r="C51" s="879">
        <v>48091.739651763593</v>
      </c>
      <c r="D51" s="879">
        <v>82481.559317122708</v>
      </c>
      <c r="E51" s="879">
        <v>122091.37551472329</v>
      </c>
      <c r="F51" s="879">
        <v>135713.21847892829</v>
      </c>
      <c r="G51" s="879">
        <v>207546.36687850908</v>
      </c>
      <c r="H51" s="879">
        <v>272024.26078718546</v>
      </c>
      <c r="I51" s="784">
        <v>198515.34686043736</v>
      </c>
      <c r="J51" s="782">
        <v>219325.86937499206</v>
      </c>
      <c r="K51" s="782">
        <v>255299.92033298896</v>
      </c>
      <c r="L51" s="782">
        <v>283201.76474405685</v>
      </c>
      <c r="M51" s="782">
        <v>295710.30266289954</v>
      </c>
      <c r="N51" s="782">
        <v>267386.8573032624</v>
      </c>
      <c r="O51" s="782">
        <v>272569.6071269713</v>
      </c>
      <c r="P51" s="782">
        <v>285545.56534511561</v>
      </c>
      <c r="Q51" s="782">
        <v>291240.75687094603</v>
      </c>
      <c r="R51" s="782">
        <v>288562.73121450574</v>
      </c>
      <c r="S51" s="782">
        <v>283260.11377965566</v>
      </c>
      <c r="T51" s="783">
        <v>272024.26078718546</v>
      </c>
      <c r="U51" s="618" t="s">
        <v>1283</v>
      </c>
      <c r="V51" s="363"/>
      <c r="W51" s="363"/>
      <c r="X51" s="363"/>
      <c r="Y51" s="363"/>
      <c r="Z51" s="363"/>
      <c r="AA51" s="363"/>
      <c r="AB51" s="363"/>
      <c r="AC51" s="363"/>
      <c r="AD51" s="363"/>
      <c r="AE51" s="363"/>
      <c r="AF51" s="363"/>
      <c r="AG51" s="363"/>
      <c r="AH51" s="363"/>
      <c r="AI51" s="363"/>
    </row>
    <row r="52" spans="2:35" s="365" customFormat="1" ht="26.1" customHeight="1" x14ac:dyDescent="0.2">
      <c r="B52" s="617" t="s">
        <v>962</v>
      </c>
      <c r="C52" s="879">
        <v>19609.16232768758</v>
      </c>
      <c r="D52" s="879">
        <v>36551.334097031388</v>
      </c>
      <c r="E52" s="879">
        <v>56226.729240872992</v>
      </c>
      <c r="F52" s="879">
        <v>49150.573577543182</v>
      </c>
      <c r="G52" s="879">
        <v>82843.942644832234</v>
      </c>
      <c r="H52" s="879">
        <v>104704.38398379489</v>
      </c>
      <c r="I52" s="784">
        <v>74326.167750363253</v>
      </c>
      <c r="J52" s="782">
        <v>80375.218376301738</v>
      </c>
      <c r="K52" s="782">
        <v>97634.747509966706</v>
      </c>
      <c r="L52" s="782">
        <v>117500.4633268575</v>
      </c>
      <c r="M52" s="782">
        <v>114390.83156974739</v>
      </c>
      <c r="N52" s="782">
        <v>107472.21040662444</v>
      </c>
      <c r="O52" s="782">
        <v>87255.388047122091</v>
      </c>
      <c r="P52" s="782">
        <v>111936.42173310369</v>
      </c>
      <c r="Q52" s="782">
        <v>114580.50194698981</v>
      </c>
      <c r="R52" s="782">
        <v>112188.299687879</v>
      </c>
      <c r="S52" s="782">
        <v>112049.75176792305</v>
      </c>
      <c r="T52" s="783">
        <v>104704.38398379489</v>
      </c>
      <c r="U52" s="618" t="s">
        <v>1204</v>
      </c>
      <c r="V52" s="363"/>
      <c r="W52" s="363"/>
      <c r="X52" s="363"/>
      <c r="Y52" s="363"/>
      <c r="Z52" s="363"/>
      <c r="AA52" s="363"/>
      <c r="AB52" s="363"/>
      <c r="AC52" s="363"/>
      <c r="AD52" s="363"/>
      <c r="AE52" s="363"/>
      <c r="AF52" s="363"/>
      <c r="AG52" s="363"/>
      <c r="AH52" s="363"/>
      <c r="AI52" s="363"/>
    </row>
    <row r="53" spans="2:35" s="365" customFormat="1" ht="26.1" customHeight="1" x14ac:dyDescent="0.2">
      <c r="B53" s="617" t="s">
        <v>963</v>
      </c>
      <c r="C53" s="879">
        <v>27814.230526986565</v>
      </c>
      <c r="D53" s="879">
        <v>44544.099845846926</v>
      </c>
      <c r="E53" s="879">
        <v>64601.498036315294</v>
      </c>
      <c r="F53" s="879">
        <v>82467.403767227122</v>
      </c>
      <c r="G53" s="879">
        <v>121379.54138832846</v>
      </c>
      <c r="H53" s="879">
        <v>162189.04347470345</v>
      </c>
      <c r="I53" s="784">
        <v>120281.09420357633</v>
      </c>
      <c r="J53" s="782">
        <v>135145.59785674582</v>
      </c>
      <c r="K53" s="782">
        <v>152558.77032338417</v>
      </c>
      <c r="L53" s="782">
        <v>161984.64791669746</v>
      </c>
      <c r="M53" s="782">
        <v>174362.94816215598</v>
      </c>
      <c r="N53" s="782">
        <v>153745.8720529087</v>
      </c>
      <c r="O53" s="782">
        <v>180902.28954501898</v>
      </c>
      <c r="P53" s="782">
        <v>168004.46659415701</v>
      </c>
      <c r="Q53" s="782">
        <v>171966.7700671927</v>
      </c>
      <c r="R53" s="782">
        <v>169952.90643270322</v>
      </c>
      <c r="S53" s="782">
        <v>165681.71501585387</v>
      </c>
      <c r="T53" s="783">
        <v>162189.04347470345</v>
      </c>
      <c r="U53" s="618" t="s">
        <v>1205</v>
      </c>
      <c r="V53" s="363"/>
      <c r="W53" s="363"/>
      <c r="X53" s="363"/>
      <c r="Y53" s="363"/>
      <c r="Z53" s="363"/>
      <c r="AA53" s="363"/>
      <c r="AB53" s="363"/>
      <c r="AC53" s="363"/>
      <c r="AD53" s="363"/>
      <c r="AE53" s="363"/>
      <c r="AF53" s="363"/>
      <c r="AG53" s="363"/>
      <c r="AH53" s="363"/>
      <c r="AI53" s="363"/>
    </row>
    <row r="54" spans="2:35" s="365" customFormat="1" ht="26.1" customHeight="1" x14ac:dyDescent="0.2">
      <c r="B54" s="617" t="s">
        <v>964</v>
      </c>
      <c r="C54" s="879">
        <v>668.34679708945009</v>
      </c>
      <c r="D54" s="879">
        <v>1386.1253742444001</v>
      </c>
      <c r="E54" s="879">
        <v>1263.1482375350001</v>
      </c>
      <c r="F54" s="879">
        <v>4095.2411341579996</v>
      </c>
      <c r="G54" s="879">
        <v>3322.8828453483998</v>
      </c>
      <c r="H54" s="879">
        <v>5130.8333286870993</v>
      </c>
      <c r="I54" s="784">
        <v>3908.0849064978006</v>
      </c>
      <c r="J54" s="782">
        <v>3805.0531419444997</v>
      </c>
      <c r="K54" s="782">
        <v>5106.4024996380995</v>
      </c>
      <c r="L54" s="782">
        <v>3716.6535005019009</v>
      </c>
      <c r="M54" s="782">
        <v>6956.5229309962006</v>
      </c>
      <c r="N54" s="782">
        <v>6168.7748437293003</v>
      </c>
      <c r="O54" s="782">
        <v>4411.9295348302003</v>
      </c>
      <c r="P54" s="782">
        <v>5604.6770178548995</v>
      </c>
      <c r="Q54" s="782">
        <v>4693.4848567634999</v>
      </c>
      <c r="R54" s="782">
        <v>6421.5250939234993</v>
      </c>
      <c r="S54" s="782">
        <v>5528.6469958787002</v>
      </c>
      <c r="T54" s="783">
        <v>5130.8333286870993</v>
      </c>
      <c r="U54" s="618" t="s">
        <v>1281</v>
      </c>
      <c r="V54" s="363"/>
      <c r="W54" s="363"/>
      <c r="X54" s="363"/>
      <c r="Y54" s="363"/>
      <c r="Z54" s="363"/>
      <c r="AA54" s="363"/>
      <c r="AB54" s="363"/>
      <c r="AC54" s="363"/>
      <c r="AD54" s="363"/>
      <c r="AE54" s="363"/>
      <c r="AF54" s="363"/>
      <c r="AG54" s="363"/>
      <c r="AH54" s="363"/>
      <c r="AI54" s="363"/>
    </row>
    <row r="55" spans="2:35" s="365" customFormat="1" ht="26.1" customHeight="1" x14ac:dyDescent="0.2">
      <c r="B55" s="617" t="s">
        <v>961</v>
      </c>
      <c r="C55" s="879">
        <v>1964.4235517300001</v>
      </c>
      <c r="D55" s="879">
        <v>2603.7587620620002</v>
      </c>
      <c r="E55" s="879">
        <v>8617.6013775659994</v>
      </c>
      <c r="F55" s="879">
        <v>8885.4101786536012</v>
      </c>
      <c r="G55" s="879">
        <v>10774.956684492301</v>
      </c>
      <c r="H55" s="879">
        <v>27111.863928528153</v>
      </c>
      <c r="I55" s="784">
        <v>10698.290666815699</v>
      </c>
      <c r="J55" s="782">
        <v>10422.0339860484</v>
      </c>
      <c r="K55" s="782">
        <v>16372.0347279258</v>
      </c>
      <c r="L55" s="782">
        <v>15146.068095114098</v>
      </c>
      <c r="M55" s="782">
        <v>16832.0393779722</v>
      </c>
      <c r="N55" s="782">
        <v>18447.495489269902</v>
      </c>
      <c r="O55" s="782">
        <v>22101.949233571897</v>
      </c>
      <c r="P55" s="782">
        <v>20771.584684498597</v>
      </c>
      <c r="Q55" s="782">
        <v>24072.906509176501</v>
      </c>
      <c r="R55" s="782">
        <v>23379.140735988902</v>
      </c>
      <c r="S55" s="782">
        <v>22210.516523677499</v>
      </c>
      <c r="T55" s="783">
        <v>27111.863928528153</v>
      </c>
      <c r="U55" s="618" t="s">
        <v>1282</v>
      </c>
      <c r="V55" s="363"/>
      <c r="W55" s="363"/>
      <c r="X55" s="363"/>
      <c r="Y55" s="363"/>
      <c r="Z55" s="363"/>
      <c r="AA55" s="363"/>
      <c r="AB55" s="363"/>
      <c r="AC55" s="363"/>
      <c r="AD55" s="363"/>
      <c r="AE55" s="363"/>
      <c r="AF55" s="363"/>
      <c r="AG55" s="363"/>
      <c r="AH55" s="363"/>
      <c r="AI55" s="363"/>
    </row>
    <row r="56" spans="2:35" s="365" customFormat="1" ht="12" customHeight="1" x14ac:dyDescent="0.2">
      <c r="B56" s="454"/>
      <c r="C56" s="879"/>
      <c r="D56" s="879"/>
      <c r="E56" s="879"/>
      <c r="F56" s="879"/>
      <c r="G56" s="879"/>
      <c r="H56" s="879"/>
      <c r="I56" s="784"/>
      <c r="J56" s="782"/>
      <c r="K56" s="782"/>
      <c r="L56" s="782"/>
      <c r="M56" s="782"/>
      <c r="N56" s="782"/>
      <c r="O56" s="782"/>
      <c r="P56" s="782"/>
      <c r="Q56" s="782"/>
      <c r="R56" s="782"/>
      <c r="S56" s="782"/>
      <c r="T56" s="783"/>
      <c r="U56" s="616"/>
      <c r="V56" s="363"/>
      <c r="W56" s="363"/>
      <c r="X56" s="363"/>
      <c r="Y56" s="363"/>
      <c r="Z56" s="363"/>
      <c r="AA56" s="363"/>
      <c r="AB56" s="363"/>
      <c r="AC56" s="363"/>
      <c r="AD56" s="363"/>
      <c r="AE56" s="363"/>
      <c r="AF56" s="363"/>
      <c r="AG56" s="363"/>
      <c r="AH56" s="363"/>
      <c r="AI56" s="363"/>
    </row>
    <row r="57" spans="2:35" s="360" customFormat="1" ht="26.1" customHeight="1" x14ac:dyDescent="0.2">
      <c r="B57" s="454" t="s">
        <v>974</v>
      </c>
      <c r="C57" s="875">
        <v>4283.8265107099942</v>
      </c>
      <c r="D57" s="875">
        <v>4715.0505616500031</v>
      </c>
      <c r="E57" s="875">
        <v>5673.8387177529958</v>
      </c>
      <c r="F57" s="875">
        <v>6751.507065173003</v>
      </c>
      <c r="G57" s="875">
        <v>9496.4908447730104</v>
      </c>
      <c r="H57" s="875">
        <v>14167.79620000101</v>
      </c>
      <c r="I57" s="787">
        <v>9608.2262225400045</v>
      </c>
      <c r="J57" s="785">
        <v>11262.886684720022</v>
      </c>
      <c r="K57" s="785">
        <v>15661.737438099999</v>
      </c>
      <c r="L57" s="785">
        <v>18974.478779012028</v>
      </c>
      <c r="M57" s="785">
        <v>17469.500925557964</v>
      </c>
      <c r="N57" s="785">
        <v>14415.722703801988</v>
      </c>
      <c r="O57" s="785">
        <v>14887.949605049016</v>
      </c>
      <c r="P57" s="785">
        <v>15704.984766652991</v>
      </c>
      <c r="Q57" s="785">
        <v>15136.990609103008</v>
      </c>
      <c r="R57" s="785">
        <v>15245.781390770006</v>
      </c>
      <c r="S57" s="785">
        <v>14336.498437500011</v>
      </c>
      <c r="T57" s="786">
        <v>14167.79620000101</v>
      </c>
      <c r="U57" s="616" t="s">
        <v>1168</v>
      </c>
      <c r="V57" s="363"/>
      <c r="W57" s="363"/>
      <c r="X57" s="363"/>
      <c r="Y57" s="363"/>
      <c r="Z57" s="363"/>
      <c r="AA57" s="363"/>
      <c r="AB57" s="363"/>
      <c r="AC57" s="363"/>
      <c r="AD57" s="363"/>
      <c r="AE57" s="363"/>
      <c r="AF57" s="363"/>
      <c r="AG57" s="363"/>
      <c r="AH57" s="363"/>
      <c r="AI57" s="363"/>
    </row>
    <row r="58" spans="2:35" s="365" customFormat="1" ht="26.1" customHeight="1" x14ac:dyDescent="0.2">
      <c r="B58" s="617" t="s">
        <v>979</v>
      </c>
      <c r="C58" s="879">
        <v>4143.9341532859944</v>
      </c>
      <c r="D58" s="879">
        <v>4557.4166124280027</v>
      </c>
      <c r="E58" s="879">
        <v>5448.6569479879954</v>
      </c>
      <c r="F58" s="879">
        <v>6481.5865919290027</v>
      </c>
      <c r="G58" s="879">
        <v>8909.2403543810105</v>
      </c>
      <c r="H58" s="879">
        <v>13596.01718473801</v>
      </c>
      <c r="I58" s="784">
        <v>9031.2631839680053</v>
      </c>
      <c r="J58" s="782">
        <v>10761.169713187022</v>
      </c>
      <c r="K58" s="782">
        <v>14972.228173152</v>
      </c>
      <c r="L58" s="782">
        <v>18389.988453392027</v>
      </c>
      <c r="M58" s="782">
        <v>16862.740869705965</v>
      </c>
      <c r="N58" s="782">
        <v>13781.556627929987</v>
      </c>
      <c r="O58" s="782">
        <v>14234.830226250015</v>
      </c>
      <c r="P58" s="782">
        <v>15034.334635422991</v>
      </c>
      <c r="Q58" s="782">
        <v>14482.201621203008</v>
      </c>
      <c r="R58" s="782">
        <v>14595.177883810005</v>
      </c>
      <c r="S58" s="782">
        <v>13690.035180396011</v>
      </c>
      <c r="T58" s="783">
        <v>13596.01718473801</v>
      </c>
      <c r="U58" s="618" t="s">
        <v>1169</v>
      </c>
      <c r="V58" s="363"/>
      <c r="W58" s="363"/>
      <c r="X58" s="363"/>
      <c r="Y58" s="363"/>
      <c r="Z58" s="363"/>
      <c r="AA58" s="363"/>
      <c r="AB58" s="363"/>
      <c r="AC58" s="363"/>
      <c r="AD58" s="363"/>
      <c r="AE58" s="363"/>
      <c r="AF58" s="363"/>
      <c r="AG58" s="363"/>
      <c r="AH58" s="363"/>
      <c r="AI58" s="363"/>
    </row>
    <row r="59" spans="2:35" s="365" customFormat="1" ht="26.1" customHeight="1" x14ac:dyDescent="0.2">
      <c r="B59" s="617" t="s">
        <v>981</v>
      </c>
      <c r="C59" s="879">
        <v>139.89235742400007</v>
      </c>
      <c r="D59" s="879">
        <v>157.63394922200001</v>
      </c>
      <c r="E59" s="879">
        <v>225.18176976500001</v>
      </c>
      <c r="F59" s="879">
        <v>269.92047324400011</v>
      </c>
      <c r="G59" s="879">
        <v>587.2504903920003</v>
      </c>
      <c r="H59" s="879">
        <v>571.77901526299979</v>
      </c>
      <c r="I59" s="784">
        <v>576.96303857199996</v>
      </c>
      <c r="J59" s="782">
        <v>501.71697153300011</v>
      </c>
      <c r="K59" s="782">
        <v>689.50926494799955</v>
      </c>
      <c r="L59" s="782">
        <v>584.49032562000002</v>
      </c>
      <c r="M59" s="782">
        <v>606.76005585199971</v>
      </c>
      <c r="N59" s="782">
        <v>634.16607587200008</v>
      </c>
      <c r="O59" s="782">
        <v>653.11937879900051</v>
      </c>
      <c r="P59" s="782">
        <v>670.65013123000017</v>
      </c>
      <c r="Q59" s="782">
        <v>654.78898790000005</v>
      </c>
      <c r="R59" s="782">
        <v>650.60350696000012</v>
      </c>
      <c r="S59" s="782">
        <v>646.46325710399992</v>
      </c>
      <c r="T59" s="783">
        <v>571.77901526299979</v>
      </c>
      <c r="U59" s="618" t="s">
        <v>1272</v>
      </c>
      <c r="V59" s="363"/>
      <c r="W59" s="363"/>
      <c r="X59" s="363"/>
      <c r="Y59" s="363"/>
      <c r="Z59" s="363"/>
      <c r="AA59" s="363"/>
      <c r="AB59" s="363"/>
      <c r="AC59" s="363"/>
      <c r="AD59" s="363"/>
      <c r="AE59" s="363"/>
      <c r="AF59" s="363"/>
      <c r="AG59" s="363"/>
      <c r="AH59" s="363"/>
      <c r="AI59" s="363"/>
    </row>
    <row r="60" spans="2:35" s="365" customFormat="1" ht="12" customHeight="1" x14ac:dyDescent="0.2">
      <c r="B60" s="454"/>
      <c r="C60" s="879"/>
      <c r="D60" s="879"/>
      <c r="E60" s="879"/>
      <c r="F60" s="879"/>
      <c r="G60" s="879"/>
      <c r="H60" s="879"/>
      <c r="I60" s="784"/>
      <c r="J60" s="782"/>
      <c r="K60" s="782"/>
      <c r="L60" s="782"/>
      <c r="M60" s="782"/>
      <c r="N60" s="782"/>
      <c r="O60" s="782"/>
      <c r="P60" s="782"/>
      <c r="Q60" s="782"/>
      <c r="R60" s="782"/>
      <c r="S60" s="782"/>
      <c r="T60" s="783"/>
      <c r="U60" s="616"/>
      <c r="V60" s="363"/>
      <c r="W60" s="363"/>
      <c r="X60" s="363"/>
      <c r="Y60" s="363"/>
      <c r="Z60" s="363"/>
      <c r="AA60" s="363"/>
      <c r="AB60" s="363"/>
      <c r="AC60" s="363"/>
      <c r="AD60" s="363"/>
      <c r="AE60" s="363"/>
      <c r="AF60" s="363"/>
      <c r="AG60" s="363"/>
      <c r="AH60" s="363"/>
      <c r="AI60" s="363"/>
    </row>
    <row r="61" spans="2:35" s="360" customFormat="1" ht="26.1" customHeight="1" x14ac:dyDescent="0.2">
      <c r="B61" s="454" t="s">
        <v>980</v>
      </c>
      <c r="C61" s="875">
        <v>82105.575854868221</v>
      </c>
      <c r="D61" s="875">
        <v>66602.782470419872</v>
      </c>
      <c r="E61" s="875">
        <v>99594.340423369998</v>
      </c>
      <c r="F61" s="875">
        <v>107467.32038422099</v>
      </c>
      <c r="G61" s="875">
        <v>155657.29261507068</v>
      </c>
      <c r="H61" s="875">
        <v>218142.19640162765</v>
      </c>
      <c r="I61" s="787">
        <v>162159.53010757989</v>
      </c>
      <c r="J61" s="785">
        <v>178632.81272304669</v>
      </c>
      <c r="K61" s="785">
        <v>203457.88451041849</v>
      </c>
      <c r="L61" s="785">
        <v>214720.26206339177</v>
      </c>
      <c r="M61" s="785">
        <v>219905.66622415392</v>
      </c>
      <c r="N61" s="785">
        <v>201043.90614810277</v>
      </c>
      <c r="O61" s="785">
        <v>207010.1067315595</v>
      </c>
      <c r="P61" s="785">
        <v>218543.7897590088</v>
      </c>
      <c r="Q61" s="785">
        <v>218249.53454914226</v>
      </c>
      <c r="R61" s="785">
        <v>218257.1292981148</v>
      </c>
      <c r="S61" s="785">
        <v>218322.48515790215</v>
      </c>
      <c r="T61" s="786">
        <v>218142.19640162765</v>
      </c>
      <c r="U61" s="616" t="s">
        <v>1170</v>
      </c>
      <c r="V61" s="363"/>
      <c r="W61" s="363"/>
      <c r="X61" s="363"/>
      <c r="Y61" s="363"/>
      <c r="Z61" s="363"/>
      <c r="AA61" s="363"/>
      <c r="AB61" s="363"/>
      <c r="AC61" s="363"/>
      <c r="AD61" s="363"/>
      <c r="AE61" s="363"/>
      <c r="AF61" s="363"/>
      <c r="AG61" s="363"/>
      <c r="AH61" s="363"/>
      <c r="AI61" s="363"/>
    </row>
    <row r="62" spans="2:35" s="360" customFormat="1" ht="26.1" customHeight="1" x14ac:dyDescent="0.2">
      <c r="B62" s="454" t="s">
        <v>1193</v>
      </c>
      <c r="C62" s="875">
        <v>0</v>
      </c>
      <c r="D62" s="875">
        <v>0</v>
      </c>
      <c r="E62" s="875">
        <v>0</v>
      </c>
      <c r="F62" s="875">
        <v>0</v>
      </c>
      <c r="G62" s="875">
        <v>0</v>
      </c>
      <c r="H62" s="875">
        <v>0</v>
      </c>
      <c r="I62" s="787">
        <v>0</v>
      </c>
      <c r="J62" s="785">
        <v>0</v>
      </c>
      <c r="K62" s="785">
        <v>0</v>
      </c>
      <c r="L62" s="785">
        <v>0</v>
      </c>
      <c r="M62" s="785">
        <v>0</v>
      </c>
      <c r="N62" s="785">
        <v>0</v>
      </c>
      <c r="O62" s="785">
        <v>0</v>
      </c>
      <c r="P62" s="785">
        <v>0</v>
      </c>
      <c r="Q62" s="785">
        <v>0</v>
      </c>
      <c r="R62" s="785">
        <v>0</v>
      </c>
      <c r="S62" s="785">
        <v>0</v>
      </c>
      <c r="T62" s="786">
        <v>0</v>
      </c>
      <c r="U62" s="616" t="s">
        <v>1284</v>
      </c>
      <c r="V62" s="363"/>
      <c r="W62" s="363"/>
      <c r="X62" s="363"/>
      <c r="Y62" s="363"/>
      <c r="Z62" s="363"/>
      <c r="AA62" s="363"/>
      <c r="AB62" s="363"/>
      <c r="AC62" s="363"/>
      <c r="AD62" s="363"/>
      <c r="AE62" s="363"/>
      <c r="AF62" s="363"/>
      <c r="AG62" s="363"/>
      <c r="AH62" s="363"/>
      <c r="AI62" s="363"/>
    </row>
    <row r="63" spans="2:35" s="365" customFormat="1" ht="26.1" customHeight="1" x14ac:dyDescent="0.2">
      <c r="B63" s="617" t="s">
        <v>958</v>
      </c>
      <c r="C63" s="879">
        <v>0</v>
      </c>
      <c r="D63" s="879">
        <v>0</v>
      </c>
      <c r="E63" s="879">
        <v>0</v>
      </c>
      <c r="F63" s="879">
        <v>0</v>
      </c>
      <c r="G63" s="879">
        <v>0</v>
      </c>
      <c r="H63" s="879">
        <v>0</v>
      </c>
      <c r="I63" s="784">
        <v>0</v>
      </c>
      <c r="J63" s="782">
        <v>0</v>
      </c>
      <c r="K63" s="782">
        <v>0</v>
      </c>
      <c r="L63" s="782">
        <v>0</v>
      </c>
      <c r="M63" s="782">
        <v>0</v>
      </c>
      <c r="N63" s="782">
        <v>0</v>
      </c>
      <c r="O63" s="782">
        <v>0</v>
      </c>
      <c r="P63" s="782">
        <v>0</v>
      </c>
      <c r="Q63" s="782">
        <v>0</v>
      </c>
      <c r="R63" s="782">
        <v>0</v>
      </c>
      <c r="S63" s="782">
        <v>0</v>
      </c>
      <c r="T63" s="783">
        <v>0</v>
      </c>
      <c r="U63" s="618" t="s">
        <v>1163</v>
      </c>
      <c r="V63" s="363"/>
      <c r="W63" s="363"/>
      <c r="X63" s="363"/>
      <c r="Y63" s="363"/>
      <c r="Z63" s="363"/>
      <c r="AA63" s="363"/>
      <c r="AB63" s="363"/>
      <c r="AC63" s="363"/>
      <c r="AD63" s="363"/>
      <c r="AE63" s="363"/>
      <c r="AF63" s="363"/>
      <c r="AG63" s="363"/>
      <c r="AH63" s="363"/>
      <c r="AI63" s="363"/>
    </row>
    <row r="64" spans="2:35" s="365" customFormat="1" ht="26.1" customHeight="1" x14ac:dyDescent="0.2">
      <c r="B64" s="617" t="s">
        <v>959</v>
      </c>
      <c r="C64" s="879">
        <v>0</v>
      </c>
      <c r="D64" s="879">
        <v>0</v>
      </c>
      <c r="E64" s="879">
        <v>0</v>
      </c>
      <c r="F64" s="879">
        <v>0</v>
      </c>
      <c r="G64" s="879">
        <v>0</v>
      </c>
      <c r="H64" s="879">
        <v>0</v>
      </c>
      <c r="I64" s="784">
        <v>0</v>
      </c>
      <c r="J64" s="782">
        <v>0</v>
      </c>
      <c r="K64" s="782">
        <v>0</v>
      </c>
      <c r="L64" s="782">
        <v>0</v>
      </c>
      <c r="M64" s="782">
        <v>0</v>
      </c>
      <c r="N64" s="782">
        <v>0</v>
      </c>
      <c r="O64" s="782">
        <v>0</v>
      </c>
      <c r="P64" s="782">
        <v>0</v>
      </c>
      <c r="Q64" s="782">
        <v>0</v>
      </c>
      <c r="R64" s="782">
        <v>0</v>
      </c>
      <c r="S64" s="782">
        <v>0</v>
      </c>
      <c r="T64" s="783">
        <v>0</v>
      </c>
      <c r="U64" s="618" t="s">
        <v>1276</v>
      </c>
      <c r="V64" s="363"/>
      <c r="W64" s="363"/>
      <c r="X64" s="363"/>
      <c r="Y64" s="363"/>
      <c r="Z64" s="363"/>
      <c r="AA64" s="363"/>
      <c r="AB64" s="363"/>
      <c r="AC64" s="363"/>
      <c r="AD64" s="363"/>
      <c r="AE64" s="363"/>
      <c r="AF64" s="363"/>
      <c r="AG64" s="363"/>
      <c r="AH64" s="363"/>
      <c r="AI64" s="363"/>
    </row>
    <row r="65" spans="2:35" s="365" customFormat="1" ht="26.1" customHeight="1" x14ac:dyDescent="0.2">
      <c r="B65" s="617" t="s">
        <v>960</v>
      </c>
      <c r="C65" s="879">
        <v>0</v>
      </c>
      <c r="D65" s="879">
        <v>0</v>
      </c>
      <c r="E65" s="879">
        <v>0</v>
      </c>
      <c r="F65" s="879">
        <v>0</v>
      </c>
      <c r="G65" s="879">
        <v>0</v>
      </c>
      <c r="H65" s="879">
        <v>0</v>
      </c>
      <c r="I65" s="784">
        <v>0</v>
      </c>
      <c r="J65" s="782">
        <v>0</v>
      </c>
      <c r="K65" s="782">
        <v>0</v>
      </c>
      <c r="L65" s="782">
        <v>0</v>
      </c>
      <c r="M65" s="782">
        <v>0</v>
      </c>
      <c r="N65" s="782">
        <v>0</v>
      </c>
      <c r="O65" s="782">
        <v>0</v>
      </c>
      <c r="P65" s="782">
        <v>0</v>
      </c>
      <c r="Q65" s="782">
        <v>0</v>
      </c>
      <c r="R65" s="782">
        <v>0</v>
      </c>
      <c r="S65" s="782">
        <v>0</v>
      </c>
      <c r="T65" s="783">
        <v>0</v>
      </c>
      <c r="U65" s="618" t="s">
        <v>1280</v>
      </c>
      <c r="V65" s="363"/>
      <c r="W65" s="363"/>
      <c r="X65" s="363"/>
      <c r="Y65" s="363"/>
      <c r="Z65" s="363"/>
      <c r="AA65" s="363"/>
      <c r="AB65" s="363"/>
      <c r="AC65" s="363"/>
      <c r="AD65" s="363"/>
      <c r="AE65" s="363"/>
      <c r="AF65" s="363"/>
      <c r="AG65" s="363"/>
      <c r="AH65" s="363"/>
      <c r="AI65" s="363"/>
    </row>
    <row r="66" spans="2:35" s="360" customFormat="1" ht="26.1" customHeight="1" x14ac:dyDescent="0.2">
      <c r="B66" s="454" t="s">
        <v>1194</v>
      </c>
      <c r="C66" s="875">
        <v>82105.575854868221</v>
      </c>
      <c r="D66" s="875">
        <v>66602.782470419872</v>
      </c>
      <c r="E66" s="875">
        <v>99594.340423369998</v>
      </c>
      <c r="F66" s="875">
        <v>107467.32038422099</v>
      </c>
      <c r="G66" s="875">
        <v>155657.29261507068</v>
      </c>
      <c r="H66" s="875">
        <v>218142.19640162765</v>
      </c>
      <c r="I66" s="787">
        <v>162159.53010757989</v>
      </c>
      <c r="J66" s="785">
        <v>178632.81272304669</v>
      </c>
      <c r="K66" s="785">
        <v>203457.88451041849</v>
      </c>
      <c r="L66" s="785">
        <v>214720.26206339177</v>
      </c>
      <c r="M66" s="785">
        <v>219905.66622415392</v>
      </c>
      <c r="N66" s="785">
        <v>201043.90614810277</v>
      </c>
      <c r="O66" s="785">
        <v>207010.1067315595</v>
      </c>
      <c r="P66" s="785">
        <v>218543.7897590088</v>
      </c>
      <c r="Q66" s="785">
        <v>218249.53454914226</v>
      </c>
      <c r="R66" s="785">
        <v>218257.1292981148</v>
      </c>
      <c r="S66" s="785">
        <v>218322.48515790215</v>
      </c>
      <c r="T66" s="786">
        <v>218142.19640162765</v>
      </c>
      <c r="U66" s="616" t="s">
        <v>1285</v>
      </c>
      <c r="V66" s="363"/>
      <c r="W66" s="363"/>
      <c r="X66" s="363"/>
      <c r="Y66" s="363"/>
      <c r="Z66" s="363"/>
      <c r="AA66" s="363"/>
      <c r="AB66" s="363"/>
      <c r="AC66" s="363"/>
      <c r="AD66" s="363"/>
      <c r="AE66" s="363"/>
      <c r="AF66" s="363"/>
      <c r="AG66" s="363"/>
      <c r="AH66" s="363"/>
      <c r="AI66" s="363"/>
    </row>
    <row r="67" spans="2:35" s="365" customFormat="1" ht="26.1" customHeight="1" x14ac:dyDescent="0.2">
      <c r="B67" s="617" t="s">
        <v>957</v>
      </c>
      <c r="C67" s="879">
        <v>79705.498442269221</v>
      </c>
      <c r="D67" s="879">
        <v>64638.028024863866</v>
      </c>
      <c r="E67" s="879">
        <v>96890.400848024001</v>
      </c>
      <c r="F67" s="879">
        <v>104733.40464420698</v>
      </c>
      <c r="G67" s="879">
        <v>151111.53065074401</v>
      </c>
      <c r="H67" s="879">
        <v>212445.89149069265</v>
      </c>
      <c r="I67" s="784">
        <v>157582.95892841849</v>
      </c>
      <c r="J67" s="782">
        <v>174070.98907199543</v>
      </c>
      <c r="K67" s="782">
        <v>198846.70428141169</v>
      </c>
      <c r="L67" s="782">
        <v>210412.06540213033</v>
      </c>
      <c r="M67" s="782">
        <v>214586.54497900992</v>
      </c>
      <c r="N67" s="782">
        <v>195570.36944690661</v>
      </c>
      <c r="O67" s="782">
        <v>201248.56330182435</v>
      </c>
      <c r="P67" s="782">
        <v>212320.22593832563</v>
      </c>
      <c r="Q67" s="782">
        <v>212026.2171046974</v>
      </c>
      <c r="R67" s="782">
        <v>212023.37409201474</v>
      </c>
      <c r="S67" s="782">
        <v>212040.13825632277</v>
      </c>
      <c r="T67" s="783">
        <v>212445.89149069265</v>
      </c>
      <c r="U67" s="618" t="s">
        <v>1283</v>
      </c>
      <c r="V67" s="363"/>
      <c r="W67" s="363"/>
      <c r="X67" s="363"/>
      <c r="Y67" s="363"/>
      <c r="Z67" s="363"/>
      <c r="AA67" s="363"/>
      <c r="AB67" s="363"/>
      <c r="AC67" s="363"/>
      <c r="AD67" s="363"/>
      <c r="AE67" s="363"/>
      <c r="AF67" s="363"/>
      <c r="AG67" s="363"/>
      <c r="AH67" s="363"/>
      <c r="AI67" s="363"/>
    </row>
    <row r="68" spans="2:35" s="365" customFormat="1" ht="26.1" customHeight="1" x14ac:dyDescent="0.2">
      <c r="B68" s="617" t="s">
        <v>962</v>
      </c>
      <c r="C68" s="879">
        <v>15895.797666372098</v>
      </c>
      <c r="D68" s="879">
        <v>16637.620719622399</v>
      </c>
      <c r="E68" s="879">
        <v>25343.975328841701</v>
      </c>
      <c r="F68" s="879">
        <v>30070.409082364407</v>
      </c>
      <c r="G68" s="879">
        <v>45058.872154321893</v>
      </c>
      <c r="H68" s="879">
        <v>57420.983735631606</v>
      </c>
      <c r="I68" s="784">
        <v>51742.863529614297</v>
      </c>
      <c r="J68" s="782">
        <v>55171.427675868399</v>
      </c>
      <c r="K68" s="782">
        <v>57851.410341340496</v>
      </c>
      <c r="L68" s="782">
        <v>60810.900807210201</v>
      </c>
      <c r="M68" s="782">
        <v>57933.857156655205</v>
      </c>
      <c r="N68" s="782">
        <v>53873.7072550304</v>
      </c>
      <c r="O68" s="782">
        <v>46093.985028663701</v>
      </c>
      <c r="P68" s="782">
        <v>57275.26061033499</v>
      </c>
      <c r="Q68" s="782">
        <v>57708.748737516806</v>
      </c>
      <c r="R68" s="782">
        <v>58067.474500384589</v>
      </c>
      <c r="S68" s="782">
        <v>58273.391282417593</v>
      </c>
      <c r="T68" s="783">
        <v>57420.983735631606</v>
      </c>
      <c r="U68" s="618" t="s">
        <v>1204</v>
      </c>
      <c r="V68" s="363"/>
      <c r="W68" s="363"/>
      <c r="X68" s="363"/>
      <c r="Y68" s="363"/>
      <c r="Z68" s="363"/>
      <c r="AA68" s="363"/>
      <c r="AB68" s="363"/>
      <c r="AC68" s="363"/>
      <c r="AD68" s="363"/>
      <c r="AE68" s="363"/>
      <c r="AF68" s="363"/>
      <c r="AG68" s="363"/>
      <c r="AH68" s="363"/>
      <c r="AI68" s="363"/>
    </row>
    <row r="69" spans="2:35" s="365" customFormat="1" ht="26.1" customHeight="1" x14ac:dyDescent="0.2">
      <c r="B69" s="617" t="s">
        <v>963</v>
      </c>
      <c r="C69" s="879">
        <v>62153.309987564426</v>
      </c>
      <c r="D69" s="879">
        <v>45802.939137969399</v>
      </c>
      <c r="E69" s="879">
        <v>67057.461804920575</v>
      </c>
      <c r="F69" s="879">
        <v>69541.438119553422</v>
      </c>
      <c r="G69" s="879">
        <v>100335.25296303302</v>
      </c>
      <c r="H69" s="879">
        <v>144685.42009766435</v>
      </c>
      <c r="I69" s="784">
        <v>100126.23687030951</v>
      </c>
      <c r="J69" s="782">
        <v>112402.52167058835</v>
      </c>
      <c r="K69" s="782">
        <v>133236.1177049152</v>
      </c>
      <c r="L69" s="782">
        <v>141421.34527185035</v>
      </c>
      <c r="M69" s="782">
        <v>147915.00022530142</v>
      </c>
      <c r="N69" s="782">
        <v>133442.6695046922</v>
      </c>
      <c r="O69" s="782">
        <v>146518.04412479725</v>
      </c>
      <c r="P69" s="782">
        <v>146945.87927877036</v>
      </c>
      <c r="Q69" s="782">
        <v>145837.74119231084</v>
      </c>
      <c r="R69" s="782">
        <v>144955.14561073505</v>
      </c>
      <c r="S69" s="782">
        <v>144142.0268073364</v>
      </c>
      <c r="T69" s="783">
        <v>144685.42009766435</v>
      </c>
      <c r="U69" s="618" t="s">
        <v>1205</v>
      </c>
      <c r="V69" s="363"/>
      <c r="W69" s="363"/>
      <c r="X69" s="363"/>
      <c r="Y69" s="363"/>
      <c r="Z69" s="363"/>
      <c r="AA69" s="363"/>
      <c r="AB69" s="363"/>
      <c r="AC69" s="363"/>
      <c r="AD69" s="363"/>
      <c r="AE69" s="363"/>
      <c r="AF69" s="363"/>
      <c r="AG69" s="363"/>
      <c r="AH69" s="363"/>
      <c r="AI69" s="363"/>
    </row>
    <row r="70" spans="2:35" s="365" customFormat="1" ht="26.1" customHeight="1" x14ac:dyDescent="0.2">
      <c r="B70" s="617" t="s">
        <v>964</v>
      </c>
      <c r="C70" s="879">
        <v>1656.3907883327001</v>
      </c>
      <c r="D70" s="879">
        <v>2197.4681672720658</v>
      </c>
      <c r="E70" s="879">
        <v>4488.9637142617266</v>
      </c>
      <c r="F70" s="879">
        <v>5121.5574422891495</v>
      </c>
      <c r="G70" s="879">
        <v>5717.4055333891001</v>
      </c>
      <c r="H70" s="879">
        <v>10339.487657396716</v>
      </c>
      <c r="I70" s="784">
        <v>5713.8585284947003</v>
      </c>
      <c r="J70" s="782">
        <v>6497.0397255386997</v>
      </c>
      <c r="K70" s="782">
        <v>7759.176235156001</v>
      </c>
      <c r="L70" s="782">
        <v>8179.8193230697998</v>
      </c>
      <c r="M70" s="782">
        <v>8737.6875970533001</v>
      </c>
      <c r="N70" s="782">
        <v>8253.9926871839998</v>
      </c>
      <c r="O70" s="782">
        <v>8636.5341483634002</v>
      </c>
      <c r="P70" s="782">
        <v>8099.0860492202992</v>
      </c>
      <c r="Q70" s="782">
        <v>8479.7271748697312</v>
      </c>
      <c r="R70" s="782">
        <v>9000.7539808950933</v>
      </c>
      <c r="S70" s="782">
        <v>9624.7201665687699</v>
      </c>
      <c r="T70" s="783">
        <v>10339.487657396716</v>
      </c>
      <c r="U70" s="618" t="s">
        <v>1281</v>
      </c>
      <c r="V70" s="363"/>
      <c r="W70" s="363"/>
      <c r="X70" s="363"/>
      <c r="Y70" s="363"/>
      <c r="Z70" s="363"/>
      <c r="AA70" s="363"/>
      <c r="AB70" s="363"/>
      <c r="AC70" s="363"/>
      <c r="AD70" s="363"/>
      <c r="AE70" s="363"/>
      <c r="AF70" s="363"/>
      <c r="AG70" s="363"/>
      <c r="AH70" s="363"/>
      <c r="AI70" s="363"/>
    </row>
    <row r="71" spans="2:35" s="365" customFormat="1" ht="26.1" customHeight="1" x14ac:dyDescent="0.2">
      <c r="B71" s="617" t="s">
        <v>961</v>
      </c>
      <c r="C71" s="879">
        <v>2400.0774125990006</v>
      </c>
      <c r="D71" s="879">
        <v>1964.7544455560005</v>
      </c>
      <c r="E71" s="879">
        <v>2703.9395753459999</v>
      </c>
      <c r="F71" s="879">
        <v>2733.9157400140043</v>
      </c>
      <c r="G71" s="879">
        <v>4545.7619643266744</v>
      </c>
      <c r="H71" s="879">
        <v>5696.3049109349868</v>
      </c>
      <c r="I71" s="784">
        <v>4576.5711791613994</v>
      </c>
      <c r="J71" s="782">
        <v>4561.8236510512543</v>
      </c>
      <c r="K71" s="782">
        <v>4611.1802290068044</v>
      </c>
      <c r="L71" s="782">
        <v>4308.1966612614424</v>
      </c>
      <c r="M71" s="782">
        <v>5319.1212451439833</v>
      </c>
      <c r="N71" s="782">
        <v>5473.5367011961544</v>
      </c>
      <c r="O71" s="782">
        <v>5761.5434297351558</v>
      </c>
      <c r="P71" s="782">
        <v>6223.5638206831609</v>
      </c>
      <c r="Q71" s="782">
        <v>6223.3174444448778</v>
      </c>
      <c r="R71" s="782">
        <v>6233.7552061000724</v>
      </c>
      <c r="S71" s="782">
        <v>6282.3469015793935</v>
      </c>
      <c r="T71" s="783">
        <v>5696.3049109349868</v>
      </c>
      <c r="U71" s="618" t="s">
        <v>1282</v>
      </c>
      <c r="V71" s="363"/>
      <c r="W71" s="363"/>
      <c r="X71" s="363"/>
      <c r="Y71" s="363"/>
      <c r="Z71" s="363"/>
      <c r="AA71" s="363"/>
      <c r="AB71" s="363"/>
      <c r="AC71" s="363"/>
      <c r="AD71" s="363"/>
      <c r="AE71" s="363"/>
      <c r="AF71" s="363"/>
      <c r="AG71" s="363"/>
      <c r="AH71" s="363"/>
      <c r="AI71" s="363"/>
    </row>
    <row r="72" spans="2:35" s="365" customFormat="1" ht="12" customHeight="1" x14ac:dyDescent="0.2">
      <c r="B72" s="454"/>
      <c r="C72" s="875"/>
      <c r="D72" s="875"/>
      <c r="E72" s="875"/>
      <c r="F72" s="875"/>
      <c r="G72" s="875"/>
      <c r="H72" s="875"/>
      <c r="I72" s="787"/>
      <c r="J72" s="785"/>
      <c r="K72" s="785"/>
      <c r="L72" s="785"/>
      <c r="M72" s="785"/>
      <c r="N72" s="785"/>
      <c r="O72" s="785"/>
      <c r="P72" s="785"/>
      <c r="Q72" s="785"/>
      <c r="R72" s="785"/>
      <c r="S72" s="785"/>
      <c r="T72" s="786"/>
      <c r="U72" s="1059"/>
      <c r="V72" s="363"/>
      <c r="W72" s="363"/>
      <c r="X72" s="363"/>
      <c r="Y72" s="363"/>
      <c r="Z72" s="363"/>
      <c r="AA72" s="363"/>
      <c r="AB72" s="363"/>
      <c r="AC72" s="363"/>
      <c r="AD72" s="363"/>
      <c r="AE72" s="363"/>
      <c r="AF72" s="363"/>
      <c r="AG72" s="363"/>
      <c r="AH72" s="363"/>
      <c r="AI72" s="363"/>
    </row>
    <row r="73" spans="2:35" s="360" customFormat="1" ht="30.75" x14ac:dyDescent="0.2">
      <c r="B73" s="1057" t="s">
        <v>331</v>
      </c>
      <c r="C73" s="882">
        <v>384366.728975926</v>
      </c>
      <c r="D73" s="882">
        <v>382538.83564809005</v>
      </c>
      <c r="E73" s="882">
        <v>485718.58324638795</v>
      </c>
      <c r="F73" s="882">
        <v>553109.91182816727</v>
      </c>
      <c r="G73" s="882">
        <v>660591.24702304322</v>
      </c>
      <c r="H73" s="882">
        <v>859549.93853415549</v>
      </c>
      <c r="I73" s="1529">
        <v>656809.34668244643</v>
      </c>
      <c r="J73" s="1527">
        <v>695012.70787995029</v>
      </c>
      <c r="K73" s="1527">
        <v>764702.06287451135</v>
      </c>
      <c r="L73" s="1527">
        <v>806560.09650362912</v>
      </c>
      <c r="M73" s="1527">
        <v>822729.51819561399</v>
      </c>
      <c r="N73" s="1527">
        <v>765473.13827602775</v>
      </c>
      <c r="O73" s="1527">
        <v>788027.04165026499</v>
      </c>
      <c r="P73" s="1527">
        <v>819427.59133970807</v>
      </c>
      <c r="Q73" s="1527">
        <v>841872.74735916336</v>
      </c>
      <c r="R73" s="1527">
        <v>842720.42967456812</v>
      </c>
      <c r="S73" s="1527">
        <v>848415.65351517149</v>
      </c>
      <c r="T73" s="1528">
        <v>859549.93853415549</v>
      </c>
      <c r="U73" s="1060" t="s">
        <v>1005</v>
      </c>
      <c r="V73" s="363"/>
      <c r="W73" s="363"/>
      <c r="X73" s="363"/>
      <c r="Y73" s="363"/>
      <c r="Z73" s="363"/>
      <c r="AA73" s="363"/>
      <c r="AB73" s="363"/>
      <c r="AC73" s="363"/>
      <c r="AD73" s="363"/>
      <c r="AE73" s="363"/>
      <c r="AF73" s="363"/>
      <c r="AG73" s="363"/>
      <c r="AH73" s="363"/>
      <c r="AI73" s="363"/>
    </row>
    <row r="74" spans="2:35" s="796" customFormat="1" ht="15" customHeight="1" thickBot="1" x14ac:dyDescent="0.25">
      <c r="B74" s="789"/>
      <c r="C74" s="790"/>
      <c r="D74" s="790"/>
      <c r="E74" s="790"/>
      <c r="F74" s="794"/>
      <c r="G74" s="794"/>
      <c r="H74" s="794"/>
      <c r="I74" s="791"/>
      <c r="J74" s="792"/>
      <c r="K74" s="792"/>
      <c r="L74" s="792"/>
      <c r="M74" s="792"/>
      <c r="N74" s="792"/>
      <c r="O74" s="792"/>
      <c r="P74" s="792"/>
      <c r="Q74" s="792"/>
      <c r="R74" s="792"/>
      <c r="S74" s="792"/>
      <c r="T74" s="793"/>
      <c r="U74" s="795"/>
      <c r="V74" s="780"/>
      <c r="X74" s="780"/>
      <c r="Y74" s="780"/>
      <c r="Z74" s="780"/>
      <c r="AA74" s="780"/>
      <c r="AB74" s="780"/>
      <c r="AC74" s="780"/>
      <c r="AD74" s="780"/>
      <c r="AE74" s="780"/>
      <c r="AF74" s="780"/>
      <c r="AG74" s="780"/>
      <c r="AH74" s="780"/>
      <c r="AI74" s="780"/>
    </row>
    <row r="75" spans="2:35" s="800" customFormat="1" ht="12" customHeight="1" thickTop="1" x14ac:dyDescent="0.2">
      <c r="B75" s="797"/>
      <c r="C75" s="798"/>
      <c r="D75" s="798"/>
      <c r="E75" s="798"/>
      <c r="F75" s="798"/>
      <c r="G75" s="798"/>
      <c r="H75" s="798"/>
      <c r="I75" s="798"/>
      <c r="J75" s="798"/>
      <c r="K75" s="798"/>
      <c r="L75" s="798"/>
      <c r="M75" s="798"/>
      <c r="N75" s="798"/>
      <c r="O75" s="798"/>
      <c r="P75" s="798"/>
      <c r="Q75" s="798"/>
      <c r="R75" s="798"/>
      <c r="S75" s="798"/>
      <c r="T75" s="798"/>
      <c r="U75" s="799"/>
      <c r="V75" s="780"/>
    </row>
    <row r="76" spans="2:35" s="804" customFormat="1" ht="22.5" x14ac:dyDescent="0.2">
      <c r="B76" s="801" t="s">
        <v>1535</v>
      </c>
      <c r="C76" s="802"/>
      <c r="D76" s="802"/>
      <c r="E76" s="802"/>
      <c r="F76" s="802"/>
      <c r="G76" s="802"/>
      <c r="H76" s="802"/>
      <c r="I76" s="802"/>
      <c r="J76" s="802"/>
      <c r="K76" s="802"/>
      <c r="L76" s="802"/>
      <c r="M76" s="802"/>
      <c r="N76" s="802"/>
      <c r="O76" s="802"/>
      <c r="P76" s="802"/>
      <c r="Q76" s="802"/>
      <c r="R76" s="802"/>
      <c r="S76" s="802"/>
      <c r="T76" s="802"/>
      <c r="U76" s="803" t="s">
        <v>1751</v>
      </c>
    </row>
    <row r="77" spans="2:35" s="805" customFormat="1" ht="23.25" x14ac:dyDescent="0.5">
      <c r="B77" s="357" t="s">
        <v>1917</v>
      </c>
      <c r="C77" s="806"/>
      <c r="D77" s="806"/>
      <c r="E77" s="806"/>
      <c r="F77" s="806"/>
      <c r="G77" s="806"/>
      <c r="H77" s="806"/>
      <c r="I77" s="806"/>
      <c r="J77" s="806"/>
      <c r="K77" s="806"/>
      <c r="L77" s="806"/>
      <c r="M77" s="806"/>
      <c r="N77" s="806"/>
      <c r="O77" s="806"/>
      <c r="P77" s="806"/>
      <c r="Q77" s="806"/>
      <c r="R77" s="806"/>
      <c r="S77" s="806"/>
      <c r="T77" s="806"/>
      <c r="U77" s="356" t="s">
        <v>1918</v>
      </c>
    </row>
    <row r="78" spans="2:35" s="805" customFormat="1" ht="23.25" x14ac:dyDescent="0.2">
      <c r="C78" s="806"/>
      <c r="D78" s="806"/>
      <c r="E78" s="806"/>
      <c r="F78" s="806"/>
      <c r="G78" s="806"/>
      <c r="H78" s="806"/>
      <c r="I78" s="806"/>
      <c r="J78" s="806"/>
      <c r="K78" s="806"/>
      <c r="L78" s="806"/>
      <c r="M78" s="806"/>
      <c r="N78" s="806"/>
      <c r="O78" s="806"/>
      <c r="P78" s="806"/>
      <c r="Q78" s="806"/>
      <c r="R78" s="806"/>
      <c r="S78" s="806"/>
      <c r="T78" s="806"/>
      <c r="U78" s="807"/>
    </row>
    <row r="79" spans="2:35" s="805" customFormat="1" ht="23.25" x14ac:dyDescent="0.2">
      <c r="C79" s="806"/>
      <c r="D79" s="806"/>
      <c r="E79" s="806"/>
      <c r="F79" s="806"/>
      <c r="G79" s="806"/>
      <c r="H79" s="806"/>
      <c r="I79" s="806"/>
      <c r="J79" s="806"/>
      <c r="K79" s="806"/>
      <c r="L79" s="806"/>
      <c r="M79" s="806"/>
      <c r="N79" s="806"/>
      <c r="O79" s="806"/>
      <c r="P79" s="806"/>
      <c r="Q79" s="806"/>
      <c r="R79" s="806"/>
      <c r="S79" s="806"/>
      <c r="T79" s="806"/>
      <c r="U79" s="807"/>
    </row>
    <row r="80" spans="2:35" s="805" customFormat="1" ht="23.25" x14ac:dyDescent="0.2">
      <c r="C80" s="806"/>
      <c r="D80" s="806"/>
      <c r="E80" s="806"/>
      <c r="F80" s="806"/>
      <c r="G80" s="806"/>
      <c r="H80" s="806"/>
      <c r="I80" s="806"/>
      <c r="J80" s="806"/>
      <c r="K80" s="806"/>
      <c r="L80" s="806"/>
      <c r="M80" s="806"/>
      <c r="N80" s="806"/>
      <c r="O80" s="806"/>
      <c r="P80" s="806"/>
      <c r="Q80" s="806"/>
      <c r="R80" s="806"/>
      <c r="S80" s="806"/>
      <c r="T80" s="806"/>
    </row>
    <row r="81" spans="3:20" s="805" customFormat="1" ht="23.25" x14ac:dyDescent="0.2">
      <c r="C81" s="806"/>
      <c r="D81" s="806"/>
      <c r="E81" s="806"/>
      <c r="F81" s="806"/>
      <c r="G81" s="806"/>
      <c r="H81" s="806"/>
      <c r="I81" s="806"/>
      <c r="J81" s="806"/>
      <c r="K81" s="806"/>
      <c r="L81" s="806"/>
      <c r="M81" s="806"/>
      <c r="N81" s="806"/>
      <c r="O81" s="806"/>
      <c r="P81" s="806"/>
      <c r="Q81" s="806"/>
      <c r="R81" s="806"/>
      <c r="S81" s="806"/>
      <c r="T81" s="806"/>
    </row>
    <row r="82" spans="3:20" s="805" customFormat="1" ht="23.25" x14ac:dyDescent="0.2">
      <c r="C82" s="806"/>
      <c r="D82" s="806"/>
      <c r="E82" s="806"/>
      <c r="F82" s="806"/>
      <c r="G82" s="806"/>
      <c r="H82" s="806"/>
      <c r="I82" s="806"/>
      <c r="J82" s="806"/>
      <c r="K82" s="806"/>
      <c r="L82" s="806"/>
      <c r="M82" s="806"/>
      <c r="N82" s="806"/>
      <c r="O82" s="806"/>
      <c r="P82" s="806"/>
      <c r="Q82" s="806"/>
      <c r="R82" s="806"/>
      <c r="S82" s="806"/>
      <c r="T82" s="806"/>
    </row>
    <row r="83" spans="3:20" s="805" customFormat="1" ht="23.25" x14ac:dyDescent="0.2">
      <c r="C83" s="806"/>
      <c r="D83" s="806"/>
      <c r="E83" s="806"/>
      <c r="F83" s="806"/>
      <c r="G83" s="806"/>
      <c r="H83" s="806"/>
      <c r="I83" s="806"/>
      <c r="J83" s="806"/>
      <c r="K83" s="806"/>
      <c r="L83" s="806"/>
      <c r="M83" s="806"/>
      <c r="N83" s="806"/>
      <c r="O83" s="806"/>
      <c r="P83" s="806"/>
      <c r="Q83" s="806"/>
      <c r="R83" s="806"/>
      <c r="S83" s="806"/>
      <c r="T83" s="806"/>
    </row>
    <row r="84" spans="3:20" s="805" customFormat="1" ht="23.25" x14ac:dyDescent="0.2">
      <c r="C84" s="807"/>
      <c r="D84" s="807"/>
      <c r="E84" s="807"/>
      <c r="F84" s="807"/>
      <c r="G84" s="807"/>
      <c r="H84" s="807"/>
      <c r="I84" s="806"/>
      <c r="J84" s="806"/>
      <c r="K84" s="806"/>
      <c r="L84" s="806"/>
      <c r="M84" s="806"/>
      <c r="N84" s="806"/>
      <c r="O84" s="806"/>
      <c r="P84" s="806"/>
      <c r="Q84" s="806"/>
      <c r="R84" s="806"/>
      <c r="S84" s="806"/>
      <c r="T84" s="806"/>
    </row>
    <row r="85" spans="3:20" s="805" customFormat="1" ht="23.25" x14ac:dyDescent="0.2">
      <c r="C85" s="807"/>
      <c r="D85" s="807"/>
      <c r="E85" s="807"/>
      <c r="F85" s="807"/>
      <c r="G85" s="807"/>
      <c r="H85" s="807"/>
      <c r="I85" s="806"/>
      <c r="J85" s="806"/>
      <c r="K85" s="806"/>
      <c r="L85" s="806"/>
      <c r="M85" s="806"/>
      <c r="N85" s="806"/>
      <c r="O85" s="806"/>
      <c r="P85" s="806"/>
      <c r="Q85" s="806"/>
      <c r="R85" s="806"/>
      <c r="S85" s="806"/>
      <c r="T85" s="806"/>
    </row>
    <row r="86" spans="3:20" s="805" customFormat="1" ht="23.25" x14ac:dyDescent="0.2">
      <c r="C86" s="807"/>
      <c r="D86" s="807"/>
      <c r="E86" s="807"/>
      <c r="F86" s="807"/>
      <c r="G86" s="807"/>
      <c r="H86" s="807"/>
      <c r="I86" s="806"/>
      <c r="J86" s="806"/>
      <c r="K86" s="806"/>
      <c r="L86" s="806"/>
      <c r="M86" s="806"/>
      <c r="N86" s="806"/>
      <c r="O86" s="806"/>
      <c r="P86" s="806"/>
      <c r="Q86" s="806"/>
      <c r="R86" s="806"/>
      <c r="S86" s="806"/>
      <c r="T86" s="806"/>
    </row>
    <row r="87" spans="3:20" s="805" customFormat="1" ht="23.25" x14ac:dyDescent="0.2">
      <c r="C87" s="807"/>
      <c r="D87" s="807"/>
      <c r="E87" s="807"/>
      <c r="F87" s="807"/>
      <c r="G87" s="807"/>
      <c r="H87" s="807"/>
      <c r="I87" s="806"/>
      <c r="J87" s="806"/>
      <c r="K87" s="806"/>
      <c r="L87" s="806"/>
      <c r="M87" s="806"/>
      <c r="N87" s="806"/>
      <c r="O87" s="806"/>
      <c r="P87" s="806"/>
      <c r="Q87" s="806"/>
      <c r="R87" s="806"/>
      <c r="S87" s="806"/>
      <c r="T87" s="806"/>
    </row>
    <row r="88" spans="3:20" s="805" customFormat="1" ht="23.25" x14ac:dyDescent="0.2">
      <c r="C88" s="807"/>
      <c r="D88" s="807"/>
      <c r="E88" s="807"/>
      <c r="F88" s="807"/>
      <c r="G88" s="807"/>
      <c r="H88" s="807"/>
      <c r="I88" s="806"/>
      <c r="J88" s="806"/>
      <c r="K88" s="806"/>
      <c r="L88" s="806"/>
      <c r="M88" s="806"/>
      <c r="N88" s="806"/>
      <c r="O88" s="806"/>
      <c r="P88" s="806"/>
      <c r="Q88" s="806"/>
      <c r="R88" s="806"/>
      <c r="S88" s="806"/>
      <c r="T88" s="806"/>
    </row>
    <row r="89" spans="3:20" s="805" customFormat="1" ht="23.25" x14ac:dyDescent="0.2">
      <c r="C89" s="807"/>
      <c r="D89" s="807"/>
      <c r="E89" s="807"/>
      <c r="F89" s="807"/>
      <c r="G89" s="807"/>
      <c r="H89" s="807"/>
      <c r="I89" s="806"/>
      <c r="J89" s="806"/>
      <c r="K89" s="806"/>
      <c r="L89" s="806"/>
      <c r="M89" s="806"/>
      <c r="N89" s="806"/>
      <c r="O89" s="806"/>
      <c r="P89" s="806"/>
      <c r="Q89" s="806"/>
      <c r="R89" s="806"/>
      <c r="S89" s="806"/>
      <c r="T89" s="806"/>
    </row>
    <row r="90" spans="3:20" s="805" customFormat="1" ht="23.25" x14ac:dyDescent="0.2">
      <c r="C90" s="807"/>
      <c r="D90" s="807"/>
      <c r="E90" s="807"/>
      <c r="F90" s="807"/>
      <c r="G90" s="807"/>
      <c r="H90" s="807"/>
      <c r="I90" s="806"/>
      <c r="J90" s="806"/>
      <c r="K90" s="806"/>
      <c r="L90" s="806"/>
      <c r="M90" s="806"/>
      <c r="N90" s="806"/>
      <c r="O90" s="806"/>
      <c r="P90" s="806"/>
      <c r="Q90" s="806"/>
      <c r="R90" s="806"/>
      <c r="S90" s="806"/>
      <c r="T90" s="806"/>
    </row>
    <row r="91" spans="3:20" s="805" customFormat="1" ht="23.25" x14ac:dyDescent="0.2">
      <c r="C91" s="807"/>
      <c r="D91" s="807"/>
      <c r="E91" s="807"/>
      <c r="F91" s="807"/>
      <c r="G91" s="807"/>
      <c r="H91" s="807"/>
      <c r="I91" s="806"/>
      <c r="J91" s="806"/>
      <c r="K91" s="806"/>
      <c r="L91" s="806"/>
      <c r="M91" s="806"/>
      <c r="N91" s="806"/>
      <c r="O91" s="806"/>
      <c r="P91" s="806"/>
      <c r="Q91" s="806"/>
      <c r="R91" s="806"/>
      <c r="S91" s="806"/>
      <c r="T91" s="806"/>
    </row>
    <row r="92" spans="3:20" s="805" customFormat="1" ht="23.25" x14ac:dyDescent="0.2">
      <c r="C92" s="807"/>
      <c r="D92" s="807"/>
      <c r="E92" s="807"/>
      <c r="F92" s="807"/>
      <c r="G92" s="807"/>
      <c r="H92" s="807"/>
      <c r="I92" s="806"/>
      <c r="J92" s="806"/>
      <c r="K92" s="806"/>
      <c r="L92" s="806"/>
      <c r="M92" s="806"/>
      <c r="N92" s="806"/>
      <c r="O92" s="806"/>
      <c r="P92" s="806"/>
      <c r="Q92" s="806"/>
      <c r="R92" s="806"/>
      <c r="S92" s="806"/>
      <c r="T92" s="806"/>
    </row>
    <row r="93" spans="3:20" s="805" customFormat="1" ht="23.25" x14ac:dyDescent="0.2">
      <c r="C93" s="807"/>
      <c r="D93" s="807"/>
      <c r="E93" s="807"/>
      <c r="F93" s="807"/>
      <c r="G93" s="807"/>
      <c r="H93" s="807"/>
      <c r="I93" s="806"/>
      <c r="J93" s="806"/>
      <c r="K93" s="806"/>
      <c r="L93" s="806"/>
      <c r="M93" s="806"/>
      <c r="N93" s="806"/>
      <c r="O93" s="806"/>
      <c r="P93" s="806"/>
      <c r="Q93" s="806"/>
      <c r="R93" s="806"/>
      <c r="S93" s="806"/>
      <c r="T93" s="806"/>
    </row>
    <row r="94" spans="3:20" s="805" customFormat="1" ht="23.25" x14ac:dyDescent="0.2">
      <c r="C94" s="807"/>
      <c r="D94" s="807"/>
      <c r="E94" s="807"/>
      <c r="F94" s="807"/>
      <c r="G94" s="807"/>
      <c r="H94" s="807"/>
      <c r="I94" s="806"/>
      <c r="J94" s="806"/>
      <c r="K94" s="806"/>
      <c r="L94" s="806"/>
      <c r="M94" s="806"/>
      <c r="N94" s="806"/>
      <c r="O94" s="806"/>
      <c r="P94" s="806"/>
      <c r="Q94" s="806"/>
      <c r="R94" s="806"/>
      <c r="S94" s="806"/>
      <c r="T94" s="806"/>
    </row>
    <row r="95" spans="3:20" s="805" customFormat="1" ht="23.25" x14ac:dyDescent="0.2">
      <c r="C95" s="807"/>
      <c r="D95" s="807"/>
      <c r="E95" s="807"/>
      <c r="F95" s="807"/>
      <c r="G95" s="807"/>
      <c r="H95" s="807"/>
      <c r="I95" s="806"/>
      <c r="J95" s="806"/>
      <c r="K95" s="806"/>
      <c r="L95" s="806"/>
      <c r="M95" s="806"/>
      <c r="N95" s="806"/>
      <c r="O95" s="806"/>
      <c r="P95" s="806"/>
      <c r="Q95" s="806"/>
      <c r="R95" s="806"/>
      <c r="S95" s="806"/>
      <c r="T95" s="806"/>
    </row>
    <row r="96" spans="3:20" s="805" customFormat="1" ht="23.25" x14ac:dyDescent="0.2">
      <c r="C96" s="807"/>
      <c r="D96" s="807"/>
      <c r="E96" s="807"/>
      <c r="F96" s="807"/>
      <c r="G96" s="807"/>
      <c r="H96" s="807"/>
      <c r="I96" s="806"/>
      <c r="J96" s="806"/>
      <c r="K96" s="806"/>
      <c r="L96" s="806"/>
      <c r="M96" s="806"/>
      <c r="N96" s="806"/>
      <c r="O96" s="806"/>
      <c r="P96" s="806"/>
      <c r="Q96" s="806"/>
      <c r="R96" s="806"/>
      <c r="S96" s="806"/>
      <c r="T96" s="806"/>
    </row>
    <row r="97" spans="3:20" s="805" customFormat="1" ht="23.25" x14ac:dyDescent="0.2">
      <c r="C97" s="807"/>
      <c r="D97" s="807"/>
      <c r="E97" s="807"/>
      <c r="F97" s="807"/>
      <c r="G97" s="807"/>
      <c r="H97" s="807"/>
      <c r="I97" s="806"/>
      <c r="J97" s="806"/>
      <c r="K97" s="806"/>
      <c r="L97" s="806"/>
      <c r="M97" s="806"/>
      <c r="N97" s="806"/>
      <c r="O97" s="806"/>
      <c r="P97" s="806"/>
      <c r="Q97" s="806"/>
      <c r="R97" s="806"/>
      <c r="S97" s="806"/>
      <c r="T97" s="806"/>
    </row>
    <row r="98" spans="3:20" s="805" customFormat="1" ht="23.25" x14ac:dyDescent="0.2">
      <c r="C98" s="807"/>
      <c r="D98" s="807"/>
      <c r="E98" s="807"/>
      <c r="F98" s="807"/>
      <c r="G98" s="807"/>
      <c r="H98" s="807"/>
      <c r="I98" s="806"/>
      <c r="J98" s="806"/>
      <c r="K98" s="806"/>
      <c r="L98" s="806"/>
      <c r="M98" s="806"/>
      <c r="N98" s="806"/>
      <c r="O98" s="806"/>
      <c r="P98" s="806"/>
      <c r="Q98" s="806"/>
      <c r="R98" s="806"/>
      <c r="S98" s="806"/>
      <c r="T98" s="806"/>
    </row>
    <row r="99" spans="3:20" s="805" customFormat="1" ht="23.25" x14ac:dyDescent="0.2">
      <c r="C99" s="807"/>
      <c r="D99" s="807"/>
      <c r="E99" s="807"/>
      <c r="F99" s="807"/>
      <c r="G99" s="807"/>
      <c r="H99" s="807"/>
      <c r="I99" s="806"/>
      <c r="J99" s="806"/>
      <c r="K99" s="806"/>
      <c r="L99" s="806"/>
      <c r="M99" s="806"/>
      <c r="N99" s="806"/>
      <c r="O99" s="806"/>
      <c r="P99" s="806"/>
      <c r="Q99" s="806"/>
      <c r="R99" s="806"/>
      <c r="S99" s="806"/>
      <c r="T99" s="806"/>
    </row>
    <row r="100" spans="3:20" s="805" customFormat="1" ht="23.25" x14ac:dyDescent="0.2">
      <c r="C100" s="807"/>
      <c r="D100" s="807"/>
      <c r="E100" s="807"/>
      <c r="F100" s="807"/>
      <c r="G100" s="807"/>
      <c r="H100" s="807"/>
      <c r="I100" s="806"/>
      <c r="J100" s="806"/>
      <c r="K100" s="806"/>
      <c r="L100" s="806"/>
      <c r="M100" s="806"/>
      <c r="N100" s="806"/>
      <c r="O100" s="806"/>
      <c r="P100" s="806"/>
      <c r="Q100" s="806"/>
      <c r="R100" s="806"/>
      <c r="S100" s="806"/>
      <c r="T100" s="806"/>
    </row>
    <row r="101" spans="3:20" s="805" customFormat="1" ht="23.25" x14ac:dyDescent="0.2">
      <c r="C101" s="807"/>
      <c r="D101" s="807"/>
      <c r="E101" s="807"/>
      <c r="F101" s="807"/>
      <c r="G101" s="807"/>
      <c r="H101" s="807"/>
      <c r="I101" s="806"/>
      <c r="J101" s="806"/>
      <c r="K101" s="806"/>
      <c r="L101" s="806"/>
      <c r="M101" s="806"/>
      <c r="N101" s="806"/>
      <c r="O101" s="806"/>
      <c r="P101" s="806"/>
      <c r="Q101" s="806"/>
      <c r="R101" s="806"/>
      <c r="S101" s="806"/>
      <c r="T101" s="806"/>
    </row>
    <row r="102" spans="3:20" s="805" customFormat="1" ht="23.25" x14ac:dyDescent="0.2">
      <c r="C102" s="807"/>
      <c r="D102" s="807"/>
      <c r="E102" s="807"/>
      <c r="F102" s="807"/>
      <c r="G102" s="807"/>
      <c r="H102" s="807"/>
      <c r="I102" s="806"/>
      <c r="J102" s="806"/>
      <c r="K102" s="806"/>
      <c r="L102" s="806"/>
      <c r="M102" s="806"/>
      <c r="N102" s="806"/>
      <c r="O102" s="806"/>
      <c r="P102" s="806"/>
      <c r="Q102" s="806"/>
      <c r="R102" s="806"/>
      <c r="S102" s="806"/>
      <c r="T102" s="806"/>
    </row>
    <row r="103" spans="3:20" s="805" customFormat="1" ht="23.25" x14ac:dyDescent="0.2">
      <c r="C103" s="807"/>
      <c r="D103" s="807"/>
      <c r="E103" s="807"/>
      <c r="F103" s="807"/>
      <c r="G103" s="807"/>
      <c r="H103" s="807"/>
      <c r="I103" s="806"/>
      <c r="J103" s="806"/>
      <c r="K103" s="806"/>
      <c r="L103" s="806"/>
      <c r="M103" s="806"/>
      <c r="N103" s="806"/>
      <c r="O103" s="806"/>
      <c r="P103" s="806"/>
      <c r="Q103" s="806"/>
      <c r="R103" s="806"/>
      <c r="S103" s="806"/>
      <c r="T103" s="806"/>
    </row>
    <row r="104" spans="3:20" s="805" customFormat="1" ht="23.25" x14ac:dyDescent="0.2">
      <c r="C104" s="807"/>
      <c r="D104" s="807"/>
      <c r="E104" s="807"/>
      <c r="F104" s="807"/>
      <c r="G104" s="807"/>
      <c r="H104" s="807"/>
      <c r="I104" s="806"/>
      <c r="J104" s="806"/>
      <c r="K104" s="806"/>
      <c r="L104" s="806"/>
      <c r="M104" s="806"/>
      <c r="N104" s="806"/>
      <c r="O104" s="806"/>
      <c r="P104" s="806"/>
      <c r="Q104" s="806"/>
      <c r="R104" s="806"/>
      <c r="S104" s="806"/>
      <c r="T104" s="806"/>
    </row>
    <row r="105" spans="3:20" s="805" customFormat="1" ht="23.25" x14ac:dyDescent="0.2">
      <c r="C105" s="807"/>
      <c r="D105" s="807"/>
      <c r="E105" s="807"/>
      <c r="F105" s="807"/>
      <c r="G105" s="807"/>
      <c r="H105" s="807"/>
      <c r="I105" s="806"/>
      <c r="J105" s="806"/>
      <c r="K105" s="806"/>
      <c r="L105" s="806"/>
      <c r="M105" s="806"/>
      <c r="N105" s="806"/>
      <c r="O105" s="806"/>
      <c r="P105" s="806"/>
      <c r="Q105" s="806"/>
      <c r="R105" s="806"/>
      <c r="S105" s="806"/>
      <c r="T105" s="806"/>
    </row>
    <row r="106" spans="3:20" s="805" customFormat="1" ht="23.25" x14ac:dyDescent="0.2">
      <c r="C106" s="807"/>
      <c r="D106" s="807"/>
      <c r="E106" s="807"/>
      <c r="F106" s="807"/>
      <c r="G106" s="807"/>
      <c r="H106" s="807"/>
      <c r="I106" s="806"/>
      <c r="J106" s="806"/>
      <c r="K106" s="806"/>
      <c r="L106" s="806"/>
      <c r="M106" s="806"/>
      <c r="N106" s="806"/>
      <c r="O106" s="806"/>
      <c r="P106" s="806"/>
      <c r="Q106" s="806"/>
      <c r="R106" s="806"/>
      <c r="S106" s="806"/>
      <c r="T106" s="806"/>
    </row>
    <row r="107" spans="3:20" s="805" customFormat="1" ht="23.25" x14ac:dyDescent="0.2">
      <c r="C107" s="807"/>
      <c r="D107" s="807"/>
      <c r="E107" s="807"/>
      <c r="F107" s="807"/>
      <c r="G107" s="807"/>
      <c r="H107" s="807"/>
      <c r="I107" s="806"/>
      <c r="J107" s="806"/>
      <c r="K107" s="806"/>
      <c r="L107" s="806"/>
      <c r="M107" s="806"/>
      <c r="N107" s="806"/>
      <c r="O107" s="806"/>
      <c r="P107" s="806"/>
      <c r="Q107" s="806"/>
      <c r="R107" s="806"/>
      <c r="S107" s="806"/>
      <c r="T107" s="806"/>
    </row>
    <row r="108" spans="3:20" s="805" customFormat="1" ht="23.25" x14ac:dyDescent="0.2">
      <c r="C108" s="807"/>
      <c r="D108" s="807"/>
      <c r="E108" s="807"/>
      <c r="F108" s="807"/>
      <c r="G108" s="807"/>
      <c r="H108" s="807"/>
      <c r="I108" s="806"/>
      <c r="J108" s="806"/>
      <c r="K108" s="806"/>
      <c r="L108" s="806"/>
      <c r="M108" s="806"/>
      <c r="N108" s="806"/>
      <c r="O108" s="806"/>
      <c r="P108" s="806"/>
      <c r="Q108" s="806"/>
      <c r="R108" s="806"/>
      <c r="S108" s="806"/>
      <c r="T108" s="806"/>
    </row>
    <row r="109" spans="3:20" s="805" customFormat="1" ht="23.25" x14ac:dyDescent="0.2">
      <c r="C109" s="807"/>
      <c r="D109" s="807"/>
      <c r="E109" s="807"/>
      <c r="F109" s="807"/>
      <c r="G109" s="807"/>
      <c r="H109" s="807"/>
      <c r="I109" s="806"/>
      <c r="J109" s="806"/>
      <c r="K109" s="806"/>
      <c r="L109" s="806"/>
      <c r="M109" s="806"/>
      <c r="N109" s="806"/>
      <c r="O109" s="806"/>
      <c r="P109" s="806"/>
      <c r="Q109" s="806"/>
      <c r="R109" s="806"/>
      <c r="S109" s="806"/>
      <c r="T109" s="806"/>
    </row>
    <row r="110" spans="3:20" s="805" customFormat="1" ht="23.25" x14ac:dyDescent="0.2">
      <c r="C110" s="807"/>
      <c r="D110" s="807"/>
      <c r="E110" s="807"/>
      <c r="F110" s="807"/>
      <c r="G110" s="807"/>
      <c r="H110" s="807"/>
      <c r="I110" s="806"/>
      <c r="J110" s="806"/>
      <c r="K110" s="806"/>
      <c r="L110" s="806"/>
      <c r="M110" s="806"/>
      <c r="N110" s="806"/>
      <c r="O110" s="806"/>
      <c r="P110" s="806"/>
      <c r="Q110" s="806"/>
      <c r="R110" s="806"/>
      <c r="S110" s="806"/>
      <c r="T110" s="806"/>
    </row>
    <row r="111" spans="3:20" s="805" customFormat="1" ht="23.25" x14ac:dyDescent="0.2">
      <c r="C111" s="807"/>
      <c r="D111" s="807"/>
      <c r="E111" s="807"/>
      <c r="F111" s="807"/>
      <c r="G111" s="807"/>
      <c r="H111" s="807"/>
      <c r="I111" s="806"/>
      <c r="J111" s="806"/>
      <c r="K111" s="806"/>
      <c r="L111" s="806"/>
      <c r="M111" s="806"/>
      <c r="N111" s="806"/>
      <c r="O111" s="806"/>
      <c r="P111" s="806"/>
      <c r="Q111" s="806"/>
      <c r="R111" s="806"/>
      <c r="S111" s="806"/>
      <c r="T111" s="806"/>
    </row>
    <row r="112" spans="3:20" s="805" customFormat="1" ht="23.25" x14ac:dyDescent="0.2">
      <c r="C112" s="807"/>
      <c r="D112" s="807"/>
      <c r="E112" s="807"/>
      <c r="F112" s="807"/>
      <c r="G112" s="807"/>
      <c r="H112" s="807"/>
      <c r="I112" s="806"/>
      <c r="J112" s="806"/>
      <c r="K112" s="806"/>
      <c r="L112" s="806"/>
      <c r="M112" s="806"/>
      <c r="N112" s="806"/>
      <c r="O112" s="806"/>
      <c r="P112" s="806"/>
      <c r="Q112" s="806"/>
      <c r="R112" s="806"/>
      <c r="S112" s="806"/>
      <c r="T112" s="806"/>
    </row>
    <row r="113" spans="3:20" s="805" customFormat="1" ht="23.25" x14ac:dyDescent="0.2">
      <c r="C113" s="807"/>
      <c r="D113" s="807"/>
      <c r="E113" s="807"/>
      <c r="F113" s="807"/>
      <c r="G113" s="807"/>
      <c r="H113" s="807"/>
      <c r="I113" s="806"/>
      <c r="J113" s="806"/>
      <c r="K113" s="806"/>
      <c r="L113" s="806"/>
      <c r="M113" s="806"/>
      <c r="N113" s="806"/>
      <c r="O113" s="806"/>
      <c r="P113" s="806"/>
      <c r="Q113" s="806"/>
      <c r="R113" s="806"/>
      <c r="S113" s="806"/>
      <c r="T113" s="806"/>
    </row>
    <row r="114" spans="3:20" s="805" customFormat="1" ht="23.25" x14ac:dyDescent="0.2">
      <c r="C114" s="807"/>
      <c r="D114" s="807"/>
      <c r="E114" s="807"/>
      <c r="F114" s="807"/>
      <c r="G114" s="807"/>
      <c r="H114" s="807"/>
      <c r="I114" s="806"/>
      <c r="J114" s="806"/>
      <c r="K114" s="806"/>
      <c r="L114" s="806"/>
      <c r="M114" s="806"/>
      <c r="N114" s="806"/>
      <c r="O114" s="806"/>
      <c r="P114" s="806"/>
      <c r="Q114" s="806"/>
      <c r="R114" s="806"/>
      <c r="S114" s="806"/>
      <c r="T114" s="806"/>
    </row>
    <row r="115" spans="3:20" s="805" customFormat="1" ht="23.25" x14ac:dyDescent="0.2">
      <c r="C115" s="807"/>
      <c r="D115" s="807"/>
      <c r="E115" s="807"/>
      <c r="F115" s="807"/>
      <c r="G115" s="807"/>
      <c r="H115" s="807"/>
      <c r="I115" s="806"/>
      <c r="J115" s="806"/>
      <c r="K115" s="806"/>
      <c r="L115" s="806"/>
      <c r="M115" s="806"/>
      <c r="N115" s="806"/>
      <c r="O115" s="806"/>
      <c r="P115" s="806"/>
      <c r="Q115" s="806"/>
      <c r="R115" s="806"/>
      <c r="S115" s="806"/>
      <c r="T115" s="806"/>
    </row>
    <row r="116" spans="3:20" s="805" customFormat="1" ht="21.75" customHeight="1" x14ac:dyDescent="0.2">
      <c r="C116" s="807"/>
      <c r="D116" s="807"/>
      <c r="E116" s="807"/>
      <c r="F116" s="807"/>
      <c r="G116" s="807"/>
      <c r="H116" s="807"/>
      <c r="I116" s="806"/>
      <c r="J116" s="806"/>
      <c r="K116" s="806"/>
      <c r="L116" s="806"/>
      <c r="M116" s="806"/>
      <c r="N116" s="806"/>
      <c r="O116" s="806"/>
      <c r="P116" s="806"/>
      <c r="Q116" s="806"/>
      <c r="R116" s="806"/>
      <c r="S116" s="806"/>
      <c r="T116" s="806"/>
    </row>
    <row r="117" spans="3:20" s="805" customFormat="1" ht="21.75" customHeight="1" x14ac:dyDescent="0.2">
      <c r="C117" s="807"/>
      <c r="D117" s="807"/>
      <c r="E117" s="807"/>
      <c r="F117" s="807"/>
      <c r="G117" s="807"/>
      <c r="H117" s="807"/>
      <c r="I117" s="806"/>
      <c r="J117" s="806"/>
      <c r="K117" s="806"/>
      <c r="L117" s="806"/>
      <c r="M117" s="806"/>
      <c r="N117" s="806"/>
      <c r="O117" s="806"/>
      <c r="P117" s="806"/>
      <c r="Q117" s="806"/>
      <c r="R117" s="806"/>
      <c r="S117" s="806"/>
      <c r="T117" s="806"/>
    </row>
    <row r="118" spans="3:20" s="805" customFormat="1" ht="21.75" customHeight="1" x14ac:dyDescent="0.2">
      <c r="C118" s="807"/>
      <c r="D118" s="807"/>
      <c r="E118" s="807"/>
      <c r="F118" s="807"/>
      <c r="G118" s="807"/>
      <c r="H118" s="807"/>
      <c r="I118" s="806"/>
      <c r="J118" s="806"/>
      <c r="K118" s="806"/>
      <c r="L118" s="806"/>
      <c r="M118" s="806"/>
      <c r="N118" s="806"/>
      <c r="O118" s="806"/>
      <c r="P118" s="806"/>
      <c r="Q118" s="806"/>
      <c r="R118" s="806"/>
      <c r="S118" s="806"/>
      <c r="T118" s="806"/>
    </row>
    <row r="119" spans="3:20" s="805" customFormat="1" ht="21.75" customHeight="1" x14ac:dyDescent="0.2">
      <c r="C119" s="807"/>
      <c r="D119" s="807"/>
      <c r="E119" s="807"/>
      <c r="F119" s="807"/>
      <c r="G119" s="807"/>
      <c r="H119" s="807"/>
      <c r="I119" s="806"/>
      <c r="J119" s="806"/>
      <c r="K119" s="806"/>
      <c r="L119" s="806"/>
      <c r="M119" s="806"/>
      <c r="N119" s="806"/>
      <c r="O119" s="806"/>
      <c r="P119" s="806"/>
      <c r="Q119" s="806"/>
      <c r="R119" s="806"/>
      <c r="S119" s="806"/>
      <c r="T119" s="806"/>
    </row>
    <row r="120" spans="3:20" s="805" customFormat="1" ht="21.75" customHeight="1" x14ac:dyDescent="0.2">
      <c r="C120" s="807"/>
      <c r="D120" s="807"/>
      <c r="E120" s="807"/>
      <c r="F120" s="807"/>
      <c r="G120" s="807"/>
      <c r="H120" s="807"/>
      <c r="I120" s="806"/>
      <c r="J120" s="806"/>
      <c r="K120" s="806"/>
      <c r="L120" s="806"/>
      <c r="M120" s="806"/>
      <c r="N120" s="806"/>
      <c r="O120" s="806"/>
      <c r="P120" s="806"/>
      <c r="Q120" s="806"/>
      <c r="R120" s="806"/>
      <c r="S120" s="806"/>
      <c r="T120" s="806"/>
    </row>
    <row r="121" spans="3:20" s="805" customFormat="1" ht="21.75" customHeight="1" x14ac:dyDescent="0.2">
      <c r="C121" s="807"/>
      <c r="D121" s="807"/>
      <c r="E121" s="807"/>
      <c r="F121" s="807"/>
      <c r="G121" s="807"/>
      <c r="H121" s="807"/>
      <c r="I121" s="806"/>
      <c r="J121" s="806"/>
      <c r="K121" s="806"/>
      <c r="L121" s="806"/>
      <c r="M121" s="806"/>
      <c r="N121" s="806"/>
      <c r="O121" s="806"/>
      <c r="P121" s="806"/>
      <c r="Q121" s="806"/>
      <c r="R121" s="806"/>
      <c r="S121" s="806"/>
      <c r="T121" s="806"/>
    </row>
    <row r="122" spans="3:20" s="805" customFormat="1" ht="21.75" customHeight="1" x14ac:dyDescent="0.2">
      <c r="C122" s="807"/>
      <c r="D122" s="807"/>
      <c r="E122" s="807"/>
      <c r="F122" s="807"/>
      <c r="G122" s="807"/>
      <c r="H122" s="807"/>
      <c r="I122" s="806"/>
      <c r="J122" s="806"/>
      <c r="K122" s="806"/>
      <c r="L122" s="806"/>
      <c r="M122" s="806"/>
      <c r="N122" s="806"/>
      <c r="O122" s="806"/>
      <c r="P122" s="806"/>
      <c r="Q122" s="806"/>
      <c r="R122" s="806"/>
      <c r="S122" s="806"/>
      <c r="T122" s="806"/>
    </row>
    <row r="123" spans="3:20" s="805" customFormat="1" ht="21.75" customHeight="1" x14ac:dyDescent="0.2">
      <c r="C123" s="807"/>
      <c r="D123" s="807"/>
      <c r="E123" s="807"/>
      <c r="F123" s="807"/>
      <c r="G123" s="807"/>
      <c r="H123" s="807"/>
      <c r="I123" s="806"/>
      <c r="J123" s="806"/>
      <c r="K123" s="806"/>
      <c r="L123" s="806"/>
      <c r="M123" s="806"/>
      <c r="N123" s="806"/>
      <c r="O123" s="806"/>
      <c r="P123" s="806"/>
      <c r="Q123" s="806"/>
      <c r="R123" s="806"/>
      <c r="S123" s="806"/>
      <c r="T123" s="806"/>
    </row>
    <row r="124" spans="3:20" s="805" customFormat="1" ht="21.75" customHeight="1" x14ac:dyDescent="0.2">
      <c r="C124" s="807"/>
      <c r="D124" s="807"/>
      <c r="E124" s="807"/>
      <c r="F124" s="807"/>
      <c r="G124" s="807"/>
      <c r="H124" s="807"/>
      <c r="I124" s="806"/>
      <c r="J124" s="806"/>
      <c r="K124" s="806"/>
      <c r="L124" s="806"/>
      <c r="M124" s="806"/>
      <c r="N124" s="806"/>
      <c r="O124" s="806"/>
      <c r="P124" s="806"/>
      <c r="Q124" s="806"/>
      <c r="R124" s="806"/>
      <c r="S124" s="806"/>
      <c r="T124" s="806"/>
    </row>
    <row r="125" spans="3:20" s="805" customFormat="1" ht="21.75" customHeight="1" x14ac:dyDescent="0.2">
      <c r="C125" s="807"/>
      <c r="D125" s="807"/>
      <c r="E125" s="807"/>
      <c r="F125" s="807"/>
      <c r="G125" s="807"/>
      <c r="H125" s="807"/>
      <c r="I125" s="806"/>
      <c r="J125" s="806"/>
      <c r="K125" s="806"/>
      <c r="L125" s="806"/>
      <c r="M125" s="806"/>
      <c r="N125" s="806"/>
      <c r="O125" s="806"/>
      <c r="P125" s="806"/>
      <c r="Q125" s="806"/>
      <c r="R125" s="806"/>
      <c r="S125" s="806"/>
      <c r="T125" s="806"/>
    </row>
    <row r="126" spans="3:20" s="805" customFormat="1" ht="21.75" customHeight="1" x14ac:dyDescent="0.2">
      <c r="C126" s="807"/>
      <c r="D126" s="807"/>
      <c r="E126" s="807"/>
      <c r="F126" s="807"/>
      <c r="G126" s="807"/>
      <c r="H126" s="807"/>
      <c r="I126" s="806"/>
      <c r="J126" s="806"/>
      <c r="K126" s="806"/>
      <c r="L126" s="806"/>
      <c r="M126" s="806"/>
      <c r="N126" s="806"/>
      <c r="O126" s="806"/>
      <c r="P126" s="806"/>
      <c r="Q126" s="806"/>
      <c r="R126" s="806"/>
      <c r="S126" s="806"/>
      <c r="T126" s="806"/>
    </row>
    <row r="127" spans="3:20" s="805" customFormat="1" ht="21.75" customHeight="1" x14ac:dyDescent="0.2">
      <c r="C127" s="807"/>
      <c r="D127" s="807"/>
      <c r="E127" s="807"/>
      <c r="F127" s="807"/>
      <c r="G127" s="807"/>
      <c r="H127" s="807"/>
      <c r="I127" s="806"/>
      <c r="J127" s="806"/>
      <c r="K127" s="806"/>
      <c r="L127" s="806"/>
      <c r="M127" s="806"/>
      <c r="N127" s="806"/>
      <c r="O127" s="806"/>
      <c r="P127" s="806"/>
      <c r="Q127" s="806"/>
      <c r="R127" s="806"/>
      <c r="S127" s="806"/>
      <c r="T127" s="806"/>
    </row>
    <row r="128" spans="3:20" s="805" customFormat="1" ht="21.75" customHeight="1" x14ac:dyDescent="0.2">
      <c r="C128" s="807"/>
      <c r="D128" s="807"/>
      <c r="E128" s="807"/>
      <c r="F128" s="807"/>
      <c r="G128" s="807"/>
      <c r="H128" s="807"/>
      <c r="I128" s="806"/>
      <c r="J128" s="806"/>
      <c r="K128" s="806"/>
      <c r="L128" s="806"/>
      <c r="M128" s="806"/>
      <c r="N128" s="806"/>
      <c r="O128" s="806"/>
      <c r="P128" s="806"/>
      <c r="Q128" s="806"/>
      <c r="R128" s="806"/>
      <c r="S128" s="806"/>
      <c r="T128" s="806"/>
    </row>
    <row r="129" spans="3:20" s="805" customFormat="1" ht="21.75" customHeight="1" x14ac:dyDescent="0.2">
      <c r="C129" s="807"/>
      <c r="D129" s="807"/>
      <c r="E129" s="807"/>
      <c r="F129" s="807"/>
      <c r="G129" s="807"/>
      <c r="H129" s="807"/>
      <c r="I129" s="806"/>
      <c r="J129" s="806"/>
      <c r="K129" s="806"/>
      <c r="L129" s="806"/>
      <c r="M129" s="806"/>
      <c r="N129" s="806"/>
      <c r="O129" s="806"/>
      <c r="P129" s="806"/>
      <c r="Q129" s="806"/>
      <c r="R129" s="806"/>
      <c r="S129" s="806"/>
      <c r="T129" s="806"/>
    </row>
    <row r="130" spans="3:20" s="805" customFormat="1" ht="21.75" customHeight="1" x14ac:dyDescent="0.2">
      <c r="C130" s="807"/>
      <c r="D130" s="807"/>
      <c r="E130" s="807"/>
      <c r="F130" s="807"/>
      <c r="G130" s="807"/>
      <c r="H130" s="807"/>
      <c r="I130" s="806"/>
      <c r="J130" s="806"/>
      <c r="K130" s="806"/>
      <c r="L130" s="806"/>
      <c r="M130" s="806"/>
      <c r="N130" s="806"/>
      <c r="O130" s="806"/>
      <c r="P130" s="806"/>
      <c r="Q130" s="806"/>
      <c r="R130" s="806"/>
      <c r="S130" s="806"/>
      <c r="T130" s="806"/>
    </row>
    <row r="131" spans="3:20" s="805" customFormat="1" ht="21.75" customHeight="1" x14ac:dyDescent="0.2">
      <c r="C131" s="807"/>
      <c r="D131" s="807"/>
      <c r="E131" s="807"/>
      <c r="F131" s="807"/>
      <c r="G131" s="807"/>
      <c r="H131" s="807"/>
      <c r="I131" s="806"/>
      <c r="J131" s="806"/>
      <c r="K131" s="806"/>
      <c r="L131" s="806"/>
      <c r="M131" s="806"/>
      <c r="N131" s="806"/>
      <c r="O131" s="806"/>
      <c r="P131" s="806"/>
      <c r="Q131" s="806"/>
      <c r="R131" s="806"/>
      <c r="S131" s="806"/>
      <c r="T131" s="806"/>
    </row>
    <row r="132" spans="3:20" s="805" customFormat="1" ht="21.75" customHeight="1" x14ac:dyDescent="0.2">
      <c r="C132" s="807"/>
      <c r="D132" s="807"/>
      <c r="E132" s="807"/>
      <c r="F132" s="807"/>
      <c r="G132" s="807"/>
      <c r="H132" s="807"/>
      <c r="I132" s="806"/>
      <c r="J132" s="806"/>
      <c r="K132" s="806"/>
      <c r="L132" s="806"/>
      <c r="M132" s="806"/>
      <c r="N132" s="806"/>
      <c r="O132" s="806"/>
      <c r="P132" s="806"/>
      <c r="Q132" s="806"/>
      <c r="R132" s="806"/>
      <c r="S132" s="806"/>
      <c r="T132" s="806"/>
    </row>
    <row r="133" spans="3:20" s="805" customFormat="1" ht="21.75" customHeight="1" x14ac:dyDescent="0.2">
      <c r="C133" s="807"/>
      <c r="D133" s="807"/>
      <c r="E133" s="807"/>
      <c r="F133" s="807"/>
      <c r="G133" s="807"/>
      <c r="H133" s="807"/>
      <c r="I133" s="806"/>
      <c r="J133" s="806"/>
      <c r="K133" s="806"/>
      <c r="L133" s="806"/>
      <c r="M133" s="806"/>
      <c r="N133" s="806"/>
      <c r="O133" s="806"/>
      <c r="P133" s="806"/>
      <c r="Q133" s="806"/>
      <c r="R133" s="806"/>
      <c r="S133" s="806"/>
      <c r="T133" s="806"/>
    </row>
    <row r="134" spans="3:20" s="805" customFormat="1" ht="21.75" customHeight="1" x14ac:dyDescent="0.2">
      <c r="C134" s="807"/>
      <c r="D134" s="807"/>
      <c r="E134" s="807"/>
      <c r="F134" s="807"/>
      <c r="G134" s="807"/>
      <c r="H134" s="807"/>
      <c r="I134" s="806"/>
      <c r="J134" s="806"/>
      <c r="K134" s="806"/>
      <c r="L134" s="806"/>
      <c r="M134" s="806"/>
      <c r="N134" s="806"/>
      <c r="O134" s="806"/>
      <c r="P134" s="806"/>
      <c r="Q134" s="806"/>
      <c r="R134" s="806"/>
      <c r="S134" s="806"/>
      <c r="T134" s="806"/>
    </row>
    <row r="135" spans="3:20" s="805" customFormat="1" ht="21.75" customHeight="1" x14ac:dyDescent="0.2">
      <c r="C135" s="807"/>
      <c r="D135" s="807"/>
      <c r="E135" s="807"/>
      <c r="F135" s="807"/>
      <c r="G135" s="807"/>
      <c r="H135" s="807"/>
      <c r="I135" s="806"/>
      <c r="J135" s="806"/>
      <c r="K135" s="806"/>
      <c r="L135" s="806"/>
      <c r="M135" s="806"/>
      <c r="N135" s="806"/>
      <c r="O135" s="806"/>
      <c r="P135" s="806"/>
      <c r="Q135" s="806"/>
      <c r="R135" s="806"/>
      <c r="S135" s="806"/>
      <c r="T135" s="806"/>
    </row>
    <row r="136" spans="3:20" s="805" customFormat="1" ht="21.75" customHeight="1" x14ac:dyDescent="0.2">
      <c r="C136" s="807"/>
      <c r="D136" s="807"/>
      <c r="E136" s="807"/>
      <c r="F136" s="807"/>
      <c r="G136" s="807"/>
      <c r="H136" s="807"/>
      <c r="I136" s="806"/>
      <c r="J136" s="806"/>
      <c r="K136" s="806"/>
      <c r="L136" s="806"/>
      <c r="M136" s="806"/>
      <c r="N136" s="806"/>
      <c r="O136" s="806"/>
      <c r="P136" s="806"/>
      <c r="Q136" s="806"/>
      <c r="R136" s="806"/>
      <c r="S136" s="806"/>
      <c r="T136" s="806"/>
    </row>
    <row r="137" spans="3:20" s="805" customFormat="1" ht="21.75" customHeight="1" x14ac:dyDescent="0.2">
      <c r="C137" s="807"/>
      <c r="D137" s="807"/>
      <c r="E137" s="807"/>
      <c r="F137" s="807"/>
      <c r="G137" s="807"/>
      <c r="H137" s="807"/>
      <c r="I137" s="806"/>
      <c r="J137" s="806"/>
      <c r="K137" s="806"/>
      <c r="L137" s="806"/>
      <c r="M137" s="806"/>
      <c r="N137" s="806"/>
      <c r="O137" s="806"/>
      <c r="P137" s="806"/>
      <c r="Q137" s="806"/>
      <c r="R137" s="806"/>
      <c r="S137" s="806"/>
      <c r="T137" s="806"/>
    </row>
    <row r="138" spans="3:20" s="805" customFormat="1" ht="21.75" customHeight="1" x14ac:dyDescent="0.2">
      <c r="C138" s="807"/>
      <c r="D138" s="807"/>
      <c r="E138" s="807"/>
      <c r="F138" s="807"/>
      <c r="G138" s="807"/>
      <c r="H138" s="807"/>
      <c r="I138" s="806"/>
      <c r="J138" s="806"/>
      <c r="K138" s="806"/>
      <c r="L138" s="806"/>
      <c r="M138" s="806"/>
      <c r="N138" s="806"/>
      <c r="O138" s="806"/>
      <c r="P138" s="806"/>
      <c r="Q138" s="806"/>
      <c r="R138" s="806"/>
      <c r="S138" s="806"/>
      <c r="T138" s="806"/>
    </row>
    <row r="139" spans="3:20" s="805" customFormat="1" ht="21.75" customHeight="1" x14ac:dyDescent="0.2">
      <c r="C139" s="807"/>
      <c r="D139" s="807"/>
      <c r="E139" s="807"/>
      <c r="F139" s="807"/>
      <c r="G139" s="807"/>
      <c r="H139" s="807"/>
      <c r="I139" s="806"/>
      <c r="J139" s="806"/>
      <c r="K139" s="806"/>
      <c r="L139" s="806"/>
      <c r="M139" s="806"/>
      <c r="N139" s="806"/>
      <c r="O139" s="806"/>
      <c r="P139" s="806"/>
      <c r="Q139" s="806"/>
      <c r="R139" s="806"/>
      <c r="S139" s="806"/>
      <c r="T139" s="806"/>
    </row>
    <row r="140" spans="3:20" s="805" customFormat="1" ht="21.75" customHeight="1" x14ac:dyDescent="0.2">
      <c r="C140" s="807"/>
      <c r="D140" s="807"/>
      <c r="E140" s="807"/>
      <c r="F140" s="807"/>
      <c r="G140" s="807"/>
      <c r="H140" s="807"/>
      <c r="I140" s="806"/>
      <c r="J140" s="806"/>
      <c r="K140" s="806"/>
      <c r="L140" s="806"/>
      <c r="M140" s="806"/>
      <c r="N140" s="806"/>
      <c r="O140" s="806"/>
      <c r="P140" s="806"/>
      <c r="Q140" s="806"/>
      <c r="R140" s="806"/>
      <c r="S140" s="806"/>
      <c r="T140" s="806"/>
    </row>
    <row r="141" spans="3:20" s="805" customFormat="1" ht="21.75" customHeight="1" x14ac:dyDescent="0.2">
      <c r="C141" s="807"/>
      <c r="D141" s="807"/>
      <c r="E141" s="807"/>
      <c r="F141" s="807"/>
      <c r="G141" s="807"/>
      <c r="H141" s="807"/>
      <c r="I141" s="806"/>
      <c r="J141" s="806"/>
      <c r="K141" s="806"/>
      <c r="L141" s="806"/>
      <c r="M141" s="806"/>
      <c r="N141" s="806"/>
      <c r="O141" s="806"/>
      <c r="P141" s="806"/>
      <c r="Q141" s="806"/>
      <c r="R141" s="806"/>
      <c r="S141" s="806"/>
      <c r="T141" s="806"/>
    </row>
    <row r="142" spans="3:20" s="805" customFormat="1" ht="21.75" customHeight="1" x14ac:dyDescent="0.2">
      <c r="C142" s="807"/>
      <c r="D142" s="807"/>
      <c r="E142" s="807"/>
      <c r="F142" s="807"/>
      <c r="G142" s="807"/>
      <c r="H142" s="807"/>
      <c r="I142" s="807"/>
      <c r="J142" s="807"/>
      <c r="K142" s="807"/>
      <c r="L142" s="807"/>
      <c r="M142" s="807"/>
      <c r="N142" s="807"/>
      <c r="O142" s="807"/>
      <c r="P142" s="807"/>
      <c r="Q142" s="807"/>
      <c r="R142" s="807"/>
      <c r="S142" s="807"/>
      <c r="T142" s="807"/>
    </row>
    <row r="143" spans="3:20" s="805" customFormat="1" ht="21.75" customHeight="1" x14ac:dyDescent="0.2">
      <c r="C143" s="807"/>
      <c r="D143" s="807"/>
      <c r="E143" s="807"/>
      <c r="F143" s="807"/>
      <c r="G143" s="807"/>
      <c r="H143" s="807"/>
      <c r="I143" s="807"/>
      <c r="J143" s="807"/>
      <c r="K143" s="807"/>
      <c r="L143" s="807"/>
      <c r="M143" s="807"/>
      <c r="N143" s="807"/>
      <c r="O143" s="807"/>
      <c r="P143" s="807"/>
      <c r="Q143" s="807"/>
      <c r="R143" s="807"/>
      <c r="S143" s="807"/>
      <c r="T143" s="807"/>
    </row>
    <row r="144" spans="3:20" s="805" customFormat="1" ht="21.75" customHeight="1" x14ac:dyDescent="0.2">
      <c r="C144" s="807"/>
      <c r="D144" s="807"/>
      <c r="E144" s="807"/>
      <c r="F144" s="807"/>
      <c r="G144" s="807"/>
      <c r="H144" s="807"/>
      <c r="I144" s="807"/>
      <c r="J144" s="807"/>
      <c r="K144" s="807"/>
      <c r="L144" s="807"/>
      <c r="M144" s="807"/>
      <c r="N144" s="807"/>
      <c r="O144" s="807"/>
      <c r="P144" s="807"/>
      <c r="Q144" s="807"/>
      <c r="R144" s="807"/>
      <c r="S144" s="807"/>
      <c r="T144" s="807"/>
    </row>
    <row r="145" spans="3:20" s="805" customFormat="1" ht="21.75" customHeight="1" x14ac:dyDescent="0.2">
      <c r="C145" s="807"/>
      <c r="D145" s="807"/>
      <c r="E145" s="807"/>
      <c r="F145" s="807"/>
      <c r="G145" s="807"/>
      <c r="H145" s="807"/>
      <c r="I145" s="807"/>
      <c r="J145" s="807"/>
      <c r="K145" s="807"/>
      <c r="L145" s="807"/>
      <c r="M145" s="807"/>
      <c r="N145" s="807"/>
      <c r="O145" s="807"/>
      <c r="P145" s="807"/>
      <c r="Q145" s="807"/>
      <c r="R145" s="807"/>
      <c r="S145" s="807"/>
      <c r="T145" s="807"/>
    </row>
    <row r="146" spans="3:20" s="805" customFormat="1" ht="21.75" customHeight="1" x14ac:dyDescent="0.2">
      <c r="C146" s="807"/>
      <c r="D146" s="807"/>
      <c r="E146" s="807"/>
      <c r="F146" s="807"/>
      <c r="G146" s="807"/>
      <c r="H146" s="807"/>
      <c r="I146" s="807"/>
      <c r="J146" s="807"/>
      <c r="K146" s="807"/>
      <c r="L146" s="807"/>
      <c r="M146" s="807"/>
      <c r="N146" s="807"/>
      <c r="O146" s="807"/>
      <c r="P146" s="807"/>
      <c r="Q146" s="807"/>
      <c r="R146" s="807"/>
      <c r="S146" s="807"/>
      <c r="T146" s="807"/>
    </row>
    <row r="147" spans="3:20" s="805" customFormat="1" ht="21.75" customHeight="1" x14ac:dyDescent="0.2">
      <c r="C147" s="807"/>
      <c r="D147" s="807"/>
      <c r="E147" s="807"/>
      <c r="F147" s="807"/>
      <c r="G147" s="807"/>
      <c r="H147" s="807"/>
      <c r="I147" s="807"/>
      <c r="J147" s="807"/>
      <c r="K147" s="807"/>
      <c r="L147" s="807"/>
      <c r="M147" s="807"/>
      <c r="N147" s="807"/>
      <c r="O147" s="807"/>
      <c r="P147" s="807"/>
      <c r="Q147" s="807"/>
      <c r="R147" s="807"/>
      <c r="S147" s="807"/>
      <c r="T147" s="807"/>
    </row>
    <row r="148" spans="3:20" s="805" customFormat="1" ht="21.75" customHeight="1" x14ac:dyDescent="0.2">
      <c r="C148" s="807"/>
      <c r="D148" s="807"/>
      <c r="E148" s="807"/>
      <c r="F148" s="807"/>
      <c r="G148" s="807"/>
      <c r="H148" s="807"/>
      <c r="I148" s="807"/>
      <c r="J148" s="807"/>
      <c r="K148" s="807"/>
      <c r="L148" s="807"/>
      <c r="M148" s="807"/>
      <c r="N148" s="807"/>
      <c r="O148" s="807"/>
      <c r="P148" s="807"/>
      <c r="Q148" s="807"/>
      <c r="R148" s="807"/>
      <c r="S148" s="807"/>
      <c r="T148" s="807"/>
    </row>
    <row r="149" spans="3:20" s="805" customFormat="1" ht="21.75" customHeight="1" x14ac:dyDescent="0.2">
      <c r="C149" s="807"/>
      <c r="D149" s="807"/>
      <c r="E149" s="807"/>
      <c r="F149" s="807"/>
      <c r="G149" s="807"/>
      <c r="H149" s="807"/>
      <c r="I149" s="807"/>
      <c r="J149" s="807"/>
      <c r="K149" s="807"/>
      <c r="L149" s="807"/>
      <c r="M149" s="807"/>
      <c r="N149" s="807"/>
      <c r="O149" s="807"/>
      <c r="P149" s="807"/>
      <c r="Q149" s="807"/>
      <c r="R149" s="807"/>
      <c r="S149" s="807"/>
      <c r="T149" s="807"/>
    </row>
    <row r="150" spans="3:20" s="805" customFormat="1" ht="21.75" customHeight="1" x14ac:dyDescent="0.2">
      <c r="C150" s="807"/>
      <c r="D150" s="807"/>
      <c r="E150" s="807"/>
      <c r="F150" s="807"/>
      <c r="G150" s="807"/>
      <c r="H150" s="807"/>
      <c r="I150" s="807"/>
      <c r="J150" s="807"/>
      <c r="K150" s="807"/>
      <c r="L150" s="807"/>
      <c r="M150" s="807"/>
      <c r="N150" s="807"/>
      <c r="O150" s="807"/>
      <c r="P150" s="807"/>
      <c r="Q150" s="807"/>
      <c r="R150" s="807"/>
      <c r="S150" s="807"/>
      <c r="T150" s="807"/>
    </row>
    <row r="151" spans="3:20" s="805" customFormat="1" ht="21.75" customHeight="1" x14ac:dyDescent="0.2">
      <c r="C151" s="807"/>
      <c r="D151" s="807"/>
      <c r="E151" s="807"/>
      <c r="F151" s="807"/>
      <c r="G151" s="807"/>
      <c r="H151" s="807"/>
      <c r="I151" s="807"/>
      <c r="J151" s="807"/>
      <c r="K151" s="807"/>
      <c r="L151" s="807"/>
      <c r="M151" s="807"/>
      <c r="N151" s="807"/>
      <c r="O151" s="807"/>
      <c r="P151" s="807"/>
      <c r="Q151" s="807"/>
      <c r="R151" s="807"/>
      <c r="S151" s="807"/>
      <c r="T151" s="807"/>
    </row>
    <row r="152" spans="3:20" s="805" customFormat="1" ht="21.75" customHeight="1" x14ac:dyDescent="0.2">
      <c r="C152" s="807"/>
      <c r="D152" s="807"/>
      <c r="E152" s="807"/>
      <c r="F152" s="807"/>
      <c r="G152" s="807"/>
      <c r="H152" s="807"/>
      <c r="I152" s="807"/>
      <c r="J152" s="807"/>
      <c r="K152" s="807"/>
      <c r="L152" s="807"/>
      <c r="M152" s="807"/>
      <c r="N152" s="807"/>
      <c r="O152" s="807"/>
      <c r="P152" s="807"/>
      <c r="Q152" s="807"/>
      <c r="R152" s="807"/>
      <c r="S152" s="807"/>
      <c r="T152" s="807"/>
    </row>
    <row r="153" spans="3:20" s="805" customFormat="1" ht="21.75" customHeight="1" x14ac:dyDescent="0.2">
      <c r="C153" s="807"/>
      <c r="D153" s="807"/>
      <c r="E153" s="807"/>
      <c r="F153" s="807"/>
      <c r="G153" s="807"/>
      <c r="H153" s="807"/>
      <c r="I153" s="807"/>
      <c r="J153" s="807"/>
      <c r="K153" s="807"/>
      <c r="L153" s="807"/>
      <c r="M153" s="807"/>
      <c r="N153" s="807"/>
      <c r="O153" s="807"/>
      <c r="P153" s="807"/>
      <c r="Q153" s="807"/>
      <c r="R153" s="807"/>
      <c r="S153" s="807"/>
      <c r="T153" s="807"/>
    </row>
    <row r="154" spans="3:20" s="805" customFormat="1" ht="21.75" customHeight="1" x14ac:dyDescent="0.2">
      <c r="C154" s="807"/>
      <c r="D154" s="807"/>
      <c r="E154" s="807"/>
      <c r="F154" s="807"/>
      <c r="G154" s="807"/>
      <c r="H154" s="807"/>
      <c r="I154" s="807"/>
      <c r="J154" s="807"/>
      <c r="K154" s="807"/>
      <c r="L154" s="807"/>
      <c r="M154" s="807"/>
      <c r="N154" s="807"/>
      <c r="O154" s="807"/>
      <c r="P154" s="807"/>
      <c r="Q154" s="807"/>
      <c r="R154" s="807"/>
      <c r="S154" s="807"/>
      <c r="T154" s="807"/>
    </row>
    <row r="155" spans="3:20" s="805" customFormat="1" ht="21.75" customHeight="1" x14ac:dyDescent="0.2">
      <c r="C155" s="807"/>
      <c r="D155" s="807"/>
      <c r="E155" s="807"/>
      <c r="F155" s="807"/>
      <c r="G155" s="807"/>
      <c r="H155" s="807"/>
      <c r="I155" s="807"/>
      <c r="J155" s="807"/>
      <c r="K155" s="807"/>
      <c r="L155" s="807"/>
      <c r="M155" s="807"/>
      <c r="N155" s="807"/>
      <c r="O155" s="807"/>
      <c r="P155" s="807"/>
      <c r="Q155" s="807"/>
      <c r="R155" s="807"/>
      <c r="S155" s="807"/>
      <c r="T155" s="807"/>
    </row>
    <row r="156" spans="3:20" s="805" customFormat="1" ht="21.75" customHeight="1" x14ac:dyDescent="0.2">
      <c r="C156" s="807"/>
      <c r="D156" s="807"/>
      <c r="E156" s="807"/>
      <c r="F156" s="807"/>
      <c r="G156" s="807"/>
      <c r="H156" s="807"/>
      <c r="I156" s="807"/>
      <c r="J156" s="807"/>
      <c r="K156" s="807"/>
      <c r="L156" s="807"/>
      <c r="M156" s="807"/>
      <c r="N156" s="807"/>
      <c r="O156" s="807"/>
      <c r="P156" s="807"/>
      <c r="Q156" s="807"/>
      <c r="R156" s="807"/>
      <c r="S156" s="807"/>
      <c r="T156" s="807"/>
    </row>
    <row r="157" spans="3:20" s="805" customFormat="1" ht="21.75" customHeight="1" x14ac:dyDescent="0.2">
      <c r="C157" s="807"/>
      <c r="D157" s="807"/>
      <c r="E157" s="807"/>
      <c r="F157" s="807"/>
      <c r="G157" s="807"/>
      <c r="H157" s="807"/>
      <c r="I157" s="807"/>
      <c r="J157" s="807"/>
      <c r="K157" s="807"/>
      <c r="L157" s="807"/>
      <c r="M157" s="807"/>
      <c r="N157" s="807"/>
      <c r="O157" s="807"/>
      <c r="P157" s="807"/>
      <c r="Q157" s="807"/>
      <c r="R157" s="807"/>
      <c r="S157" s="807"/>
      <c r="T157" s="807"/>
    </row>
    <row r="158" spans="3:20" s="805" customFormat="1" ht="21.75" customHeight="1" x14ac:dyDescent="0.2">
      <c r="C158" s="807"/>
      <c r="D158" s="807"/>
      <c r="E158" s="807"/>
      <c r="F158" s="807"/>
      <c r="G158" s="807"/>
      <c r="H158" s="807"/>
      <c r="I158" s="807"/>
      <c r="J158" s="807"/>
      <c r="K158" s="807"/>
      <c r="L158" s="807"/>
      <c r="M158" s="807"/>
      <c r="N158" s="807"/>
      <c r="O158" s="807"/>
      <c r="P158" s="807"/>
      <c r="Q158" s="807"/>
      <c r="R158" s="807"/>
      <c r="S158" s="807"/>
      <c r="T158" s="807"/>
    </row>
    <row r="159" spans="3:20" s="805" customFormat="1" ht="21.75" customHeight="1" x14ac:dyDescent="0.2">
      <c r="C159" s="807"/>
      <c r="D159" s="807"/>
      <c r="E159" s="807"/>
      <c r="F159" s="807"/>
      <c r="G159" s="807"/>
      <c r="H159" s="807"/>
      <c r="I159" s="807"/>
      <c r="J159" s="807"/>
      <c r="K159" s="807"/>
      <c r="L159" s="807"/>
      <c r="M159" s="807"/>
      <c r="N159" s="807"/>
      <c r="O159" s="807"/>
      <c r="P159" s="807"/>
      <c r="Q159" s="807"/>
      <c r="R159" s="807"/>
      <c r="S159" s="807"/>
      <c r="T159" s="807"/>
    </row>
    <row r="160" spans="3:20" s="805" customFormat="1" ht="21.75" customHeight="1" x14ac:dyDescent="0.2">
      <c r="C160" s="807"/>
      <c r="D160" s="807"/>
      <c r="E160" s="807"/>
      <c r="F160" s="807"/>
      <c r="G160" s="807"/>
      <c r="H160" s="807"/>
      <c r="I160" s="807"/>
      <c r="J160" s="807"/>
      <c r="K160" s="807"/>
      <c r="L160" s="807"/>
      <c r="M160" s="807"/>
      <c r="N160" s="807"/>
      <c r="O160" s="807"/>
      <c r="P160" s="807"/>
      <c r="Q160" s="807"/>
      <c r="R160" s="807"/>
      <c r="S160" s="807"/>
      <c r="T160" s="807"/>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row r="201" spans="3:20" ht="21.75" customHeight="1" x14ac:dyDescent="0.5">
      <c r="C201" s="153"/>
      <c r="D201" s="153"/>
      <c r="E201" s="153"/>
      <c r="F201" s="153"/>
      <c r="G201" s="153"/>
      <c r="H201" s="153"/>
      <c r="I201" s="153"/>
      <c r="J201" s="153"/>
      <c r="K201" s="153"/>
      <c r="L201" s="153"/>
      <c r="M201" s="153"/>
      <c r="N201" s="153"/>
      <c r="O201" s="153"/>
      <c r="P201" s="153"/>
      <c r="Q201" s="153"/>
      <c r="R201" s="153"/>
      <c r="S201" s="153"/>
      <c r="T201"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40"/>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9" customFormat="1" ht="36.75" x14ac:dyDescent="0.85">
      <c r="B4" s="1774" t="s">
        <v>1845</v>
      </c>
      <c r="C4" s="1774"/>
      <c r="D4" s="1774"/>
      <c r="E4" s="1774"/>
      <c r="F4" s="1774"/>
      <c r="G4" s="1774"/>
      <c r="H4" s="1774"/>
      <c r="I4" s="1774"/>
      <c r="J4" s="1774"/>
      <c r="K4" s="1774"/>
      <c r="L4" s="1753" t="s">
        <v>1914</v>
      </c>
      <c r="M4" s="1753"/>
      <c r="N4" s="1753"/>
      <c r="O4" s="1753"/>
      <c r="P4" s="1753"/>
      <c r="Q4" s="1753"/>
      <c r="R4" s="1753"/>
      <c r="S4" s="1753"/>
      <c r="T4" s="1753"/>
      <c r="U4" s="1753"/>
      <c r="V4" s="468"/>
      <c r="W4" s="468"/>
      <c r="X4" s="468"/>
      <c r="Y4" s="468"/>
      <c r="Z4" s="468"/>
      <c r="AA4" s="468"/>
      <c r="AB4" s="468"/>
      <c r="AC4" s="468"/>
      <c r="AD4" s="468"/>
      <c r="AE4" s="468"/>
      <c r="AF4" s="468"/>
      <c r="AG4" s="468"/>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7" customFormat="1" ht="22.5" x14ac:dyDescent="0.5">
      <c r="B7" s="1708" t="s">
        <v>1748</v>
      </c>
      <c r="U7" s="229" t="s">
        <v>1752</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515" customFormat="1" ht="25.5" customHeight="1" thickTop="1" x14ac:dyDescent="0.7">
      <c r="A9" s="258"/>
      <c r="B9" s="1758"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row>
    <row r="10" spans="1:34" s="258" customFormat="1" ht="21.75" customHeight="1" x14ac:dyDescent="0.7">
      <c r="B10" s="1759"/>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56"/>
    </row>
    <row r="11" spans="1:34" s="338" customFormat="1" ht="21.75" customHeight="1" x14ac:dyDescent="0.7">
      <c r="A11" s="258"/>
      <c r="B11" s="1760"/>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57"/>
    </row>
    <row r="12" spans="1:34" s="365" customFormat="1" ht="26.1" customHeight="1" x14ac:dyDescent="0.2">
      <c r="B12" s="455" t="s">
        <v>969</v>
      </c>
      <c r="C12" s="671"/>
      <c r="D12" s="671"/>
      <c r="E12" s="671"/>
      <c r="F12" s="671"/>
      <c r="G12" s="671"/>
      <c r="H12" s="671"/>
      <c r="I12" s="1061"/>
      <c r="J12" s="1062"/>
      <c r="K12" s="1062"/>
      <c r="L12" s="1062"/>
      <c r="M12" s="1062"/>
      <c r="N12" s="1062"/>
      <c r="O12" s="1062"/>
      <c r="P12" s="1062"/>
      <c r="Q12" s="1062"/>
      <c r="R12" s="1062"/>
      <c r="S12" s="1062"/>
      <c r="T12" s="1063"/>
      <c r="U12" s="1107" t="s">
        <v>1006</v>
      </c>
    </row>
    <row r="13" spans="1:34" s="365" customFormat="1" ht="12" customHeight="1" x14ac:dyDescent="0.2">
      <c r="B13" s="617"/>
      <c r="C13" s="671"/>
      <c r="D13" s="671"/>
      <c r="E13" s="671"/>
      <c r="F13" s="671"/>
      <c r="G13" s="671"/>
      <c r="H13" s="671"/>
      <c r="I13" s="1061"/>
      <c r="J13" s="1062"/>
      <c r="K13" s="1062"/>
      <c r="L13" s="1062"/>
      <c r="M13" s="1062"/>
      <c r="N13" s="1062"/>
      <c r="O13" s="1062"/>
      <c r="P13" s="1062"/>
      <c r="Q13" s="1062"/>
      <c r="R13" s="1062"/>
      <c r="S13" s="1062"/>
      <c r="T13" s="1063"/>
      <c r="U13" s="1058"/>
    </row>
    <row r="14" spans="1:34" s="365" customFormat="1" ht="26.1" customHeight="1" x14ac:dyDescent="0.2">
      <c r="B14" s="454" t="s">
        <v>530</v>
      </c>
      <c r="C14" s="875">
        <v>2055.7899286381003</v>
      </c>
      <c r="D14" s="875">
        <v>4869.2906863492008</v>
      </c>
      <c r="E14" s="875">
        <v>8779.6412356737001</v>
      </c>
      <c r="F14" s="875">
        <v>4745.0461919571999</v>
      </c>
      <c r="G14" s="875">
        <v>17781.762465658805</v>
      </c>
      <c r="H14" s="875">
        <v>30547.632799036899</v>
      </c>
      <c r="I14" s="787">
        <v>17421.866750944799</v>
      </c>
      <c r="J14" s="785">
        <v>18046.795910433604</v>
      </c>
      <c r="K14" s="785">
        <v>18472.176861377004</v>
      </c>
      <c r="L14" s="785">
        <v>19088.318898608206</v>
      </c>
      <c r="M14" s="785">
        <v>21318.737705633503</v>
      </c>
      <c r="N14" s="785">
        <v>22035.553239326604</v>
      </c>
      <c r="O14" s="785">
        <v>21181.8142039372</v>
      </c>
      <c r="P14" s="785">
        <v>20774.430233895604</v>
      </c>
      <c r="Q14" s="785">
        <v>21470.695719087798</v>
      </c>
      <c r="R14" s="785">
        <v>22416.366716167697</v>
      </c>
      <c r="S14" s="785">
        <v>24091.504505285197</v>
      </c>
      <c r="T14" s="786">
        <v>30547.632799036899</v>
      </c>
      <c r="U14" s="616" t="s">
        <v>1202</v>
      </c>
      <c r="V14" s="844"/>
      <c r="W14" s="844"/>
      <c r="X14" s="844"/>
      <c r="Y14" s="844"/>
      <c r="Z14" s="844"/>
      <c r="AA14" s="844"/>
      <c r="AB14" s="844"/>
      <c r="AC14" s="844"/>
      <c r="AD14" s="844"/>
      <c r="AE14" s="844"/>
      <c r="AF14" s="844"/>
      <c r="AG14" s="844"/>
      <c r="AH14" s="844"/>
    </row>
    <row r="15" spans="1:34" s="365" customFormat="1" ht="26.1" customHeight="1" x14ac:dyDescent="0.2">
      <c r="B15" s="617" t="s">
        <v>958</v>
      </c>
      <c r="C15" s="879">
        <v>4.1153999999999996E-2</v>
      </c>
      <c r="D15" s="879">
        <v>108.14623316999999</v>
      </c>
      <c r="E15" s="879">
        <v>99.34074394999999</v>
      </c>
      <c r="F15" s="879">
        <v>35.052663440000003</v>
      </c>
      <c r="G15" s="879">
        <v>37.471910350000002</v>
      </c>
      <c r="H15" s="879">
        <v>11.762050839999999</v>
      </c>
      <c r="I15" s="784">
        <v>38.959919739999997</v>
      </c>
      <c r="J15" s="782">
        <v>34.55651099</v>
      </c>
      <c r="K15" s="782">
        <v>34.847800339999999</v>
      </c>
      <c r="L15" s="782">
        <v>35.40724092</v>
      </c>
      <c r="M15" s="782">
        <v>35.487419320000008</v>
      </c>
      <c r="N15" s="782">
        <v>35.341478930000001</v>
      </c>
      <c r="O15" s="782">
        <v>33.339162720000004</v>
      </c>
      <c r="P15" s="782">
        <v>12.87037091</v>
      </c>
      <c r="Q15" s="782">
        <v>12.87599333</v>
      </c>
      <c r="R15" s="782">
        <v>12.953942389999998</v>
      </c>
      <c r="S15" s="782">
        <v>11.79127295</v>
      </c>
      <c r="T15" s="783">
        <v>11.762050839999999</v>
      </c>
      <c r="U15" s="618" t="s">
        <v>1163</v>
      </c>
      <c r="V15" s="844"/>
      <c r="W15" s="844"/>
      <c r="X15" s="844"/>
      <c r="Y15" s="844"/>
      <c r="Z15" s="844"/>
      <c r="AA15" s="844"/>
      <c r="AB15" s="844"/>
      <c r="AC15" s="844"/>
      <c r="AD15" s="844"/>
      <c r="AE15" s="844"/>
      <c r="AF15" s="844"/>
      <c r="AG15" s="844"/>
      <c r="AH15" s="844"/>
    </row>
    <row r="16" spans="1:34" s="365" customFormat="1" ht="26.1" customHeight="1" x14ac:dyDescent="0.2">
      <c r="B16" s="617" t="s">
        <v>959</v>
      </c>
      <c r="C16" s="879">
        <v>648.98349563810007</v>
      </c>
      <c r="D16" s="879">
        <v>4443.7682287692005</v>
      </c>
      <c r="E16" s="879">
        <v>8595.6640037236994</v>
      </c>
      <c r="F16" s="879">
        <v>4704.5614725171999</v>
      </c>
      <c r="G16" s="879">
        <v>17729.336555308804</v>
      </c>
      <c r="H16" s="879">
        <v>30535.8707481969</v>
      </c>
      <c r="I16" s="784">
        <v>17368.984203274802</v>
      </c>
      <c r="J16" s="782">
        <v>18012.239399443602</v>
      </c>
      <c r="K16" s="782">
        <v>18437.329061037002</v>
      </c>
      <c r="L16" s="782">
        <v>19052.911657688204</v>
      </c>
      <c r="M16" s="782">
        <v>21283.250286313501</v>
      </c>
      <c r="N16" s="782">
        <v>22000.211760396603</v>
      </c>
      <c r="O16" s="782">
        <v>21148.4750412172</v>
      </c>
      <c r="P16" s="782">
        <v>20761.050682985602</v>
      </c>
      <c r="Q16" s="782">
        <v>21457.710945757801</v>
      </c>
      <c r="R16" s="782">
        <v>22403.412773777698</v>
      </c>
      <c r="S16" s="782">
        <v>24079.713232335198</v>
      </c>
      <c r="T16" s="783">
        <v>30535.8707481969</v>
      </c>
      <c r="U16" s="618" t="s">
        <v>1276</v>
      </c>
      <c r="V16" s="844"/>
      <c r="W16" s="844"/>
      <c r="X16" s="844"/>
      <c r="Y16" s="844"/>
      <c r="Z16" s="844"/>
      <c r="AA16" s="844"/>
      <c r="AB16" s="844"/>
      <c r="AC16" s="844"/>
      <c r="AD16" s="844"/>
      <c r="AE16" s="844"/>
      <c r="AF16" s="844"/>
      <c r="AG16" s="844"/>
      <c r="AH16" s="844"/>
    </row>
    <row r="17" spans="2:34" s="365" customFormat="1" ht="26.1" customHeight="1" x14ac:dyDescent="0.2">
      <c r="B17" s="617" t="s">
        <v>960</v>
      </c>
      <c r="C17" s="879">
        <v>1406.7652790000002</v>
      </c>
      <c r="D17" s="879">
        <v>317.37622440999996</v>
      </c>
      <c r="E17" s="879">
        <v>84.636488</v>
      </c>
      <c r="F17" s="879">
        <v>5.4320559999999993</v>
      </c>
      <c r="G17" s="879">
        <v>14.954000000000001</v>
      </c>
      <c r="H17" s="879">
        <v>0</v>
      </c>
      <c r="I17" s="784">
        <v>13.922627929999999</v>
      </c>
      <c r="J17" s="782">
        <v>0</v>
      </c>
      <c r="K17" s="782">
        <v>0</v>
      </c>
      <c r="L17" s="782">
        <v>0</v>
      </c>
      <c r="M17" s="782">
        <v>0</v>
      </c>
      <c r="N17" s="782">
        <v>0</v>
      </c>
      <c r="O17" s="782">
        <v>0</v>
      </c>
      <c r="P17" s="782">
        <v>0.50917999999999997</v>
      </c>
      <c r="Q17" s="782">
        <v>0.10878</v>
      </c>
      <c r="R17" s="782">
        <v>0</v>
      </c>
      <c r="S17" s="782">
        <v>0</v>
      </c>
      <c r="T17" s="783">
        <v>0</v>
      </c>
      <c r="U17" s="618" t="s">
        <v>1280</v>
      </c>
      <c r="V17" s="844"/>
      <c r="W17" s="844"/>
      <c r="X17" s="844"/>
      <c r="Y17" s="844"/>
      <c r="Z17" s="844"/>
      <c r="AA17" s="844"/>
      <c r="AB17" s="844"/>
      <c r="AC17" s="844"/>
      <c r="AD17" s="844"/>
      <c r="AE17" s="844"/>
      <c r="AF17" s="844"/>
      <c r="AG17" s="844"/>
      <c r="AH17" s="844"/>
    </row>
    <row r="18" spans="2:34" s="365" customFormat="1" ht="26.1" customHeight="1" x14ac:dyDescent="0.2">
      <c r="B18" s="454" t="s">
        <v>180</v>
      </c>
      <c r="C18" s="875">
        <v>382310.93904728792</v>
      </c>
      <c r="D18" s="875">
        <v>377669.54496174084</v>
      </c>
      <c r="E18" s="875">
        <v>476938.94201071421</v>
      </c>
      <c r="F18" s="875">
        <v>548364.86563621019</v>
      </c>
      <c r="G18" s="875">
        <v>642809.48455738451</v>
      </c>
      <c r="H18" s="875">
        <v>829002.30573511869</v>
      </c>
      <c r="I18" s="787">
        <v>639387.47993150167</v>
      </c>
      <c r="J18" s="785">
        <v>676965.91196951666</v>
      </c>
      <c r="K18" s="785">
        <v>746229.8860131345</v>
      </c>
      <c r="L18" s="785">
        <v>787471.77760502102</v>
      </c>
      <c r="M18" s="785">
        <v>801410.78048998048</v>
      </c>
      <c r="N18" s="785">
        <v>743437.58503670106</v>
      </c>
      <c r="O18" s="785">
        <v>766845.22744632757</v>
      </c>
      <c r="P18" s="785">
        <v>798653.16110581253</v>
      </c>
      <c r="Q18" s="785">
        <v>820402.0516400754</v>
      </c>
      <c r="R18" s="785">
        <v>820304.06295840023</v>
      </c>
      <c r="S18" s="785">
        <v>824324.1490098862</v>
      </c>
      <c r="T18" s="786">
        <v>829002.30573511869</v>
      </c>
      <c r="U18" s="616" t="s">
        <v>1203</v>
      </c>
      <c r="V18" s="844"/>
      <c r="W18" s="844"/>
      <c r="X18" s="844"/>
      <c r="Y18" s="844"/>
      <c r="Z18" s="844"/>
      <c r="AA18" s="844"/>
      <c r="AB18" s="844"/>
      <c r="AC18" s="844"/>
      <c r="AD18" s="844"/>
      <c r="AE18" s="844"/>
      <c r="AF18" s="844"/>
      <c r="AG18" s="844"/>
      <c r="AH18" s="844"/>
    </row>
    <row r="19" spans="2:34" s="365" customFormat="1" ht="26.1" customHeight="1" x14ac:dyDescent="0.2">
      <c r="B19" s="617" t="s">
        <v>957</v>
      </c>
      <c r="C19" s="879">
        <v>372675.24622939492</v>
      </c>
      <c r="D19" s="879">
        <v>368700.17828504083</v>
      </c>
      <c r="E19" s="879">
        <v>461510.31287460384</v>
      </c>
      <c r="F19" s="879">
        <v>532157.53516188567</v>
      </c>
      <c r="G19" s="879">
        <v>621407.87118308304</v>
      </c>
      <c r="H19" s="879">
        <v>788819.83690029418</v>
      </c>
      <c r="I19" s="784">
        <v>617853.74729772878</v>
      </c>
      <c r="J19" s="782">
        <v>656758.79999253911</v>
      </c>
      <c r="K19" s="782">
        <v>718912.09456230851</v>
      </c>
      <c r="L19" s="782">
        <v>762507.33745332679</v>
      </c>
      <c r="M19" s="782">
        <v>773729.23566728609</v>
      </c>
      <c r="N19" s="782">
        <v>713312.24004334211</v>
      </c>
      <c r="O19" s="782">
        <v>732792.83841333597</v>
      </c>
      <c r="P19" s="782">
        <v>764978.22700104862</v>
      </c>
      <c r="Q19" s="782">
        <v>783743.53535513929</v>
      </c>
      <c r="R19" s="782">
        <v>784552.21120243648</v>
      </c>
      <c r="S19" s="782">
        <v>789363.03641845903</v>
      </c>
      <c r="T19" s="783">
        <v>788819.83690029418</v>
      </c>
      <c r="U19" s="618" t="s">
        <v>1283</v>
      </c>
      <c r="V19" s="844"/>
      <c r="W19" s="844"/>
      <c r="X19" s="844"/>
      <c r="Y19" s="844"/>
      <c r="Z19" s="844"/>
      <c r="AA19" s="844"/>
      <c r="AB19" s="844"/>
      <c r="AC19" s="844"/>
      <c r="AD19" s="844"/>
      <c r="AE19" s="844"/>
      <c r="AF19" s="844"/>
      <c r="AG19" s="844"/>
      <c r="AH19" s="844"/>
    </row>
    <row r="20" spans="2:34" s="365" customFormat="1" ht="26.1" customHeight="1" x14ac:dyDescent="0.2">
      <c r="B20" s="617" t="s">
        <v>962</v>
      </c>
      <c r="C20" s="879">
        <v>112726.31616447365</v>
      </c>
      <c r="D20" s="879">
        <v>124339.47155127779</v>
      </c>
      <c r="E20" s="879">
        <v>155362.09708727073</v>
      </c>
      <c r="F20" s="879">
        <v>162076.75315842859</v>
      </c>
      <c r="G20" s="879">
        <v>204623.7889850341</v>
      </c>
      <c r="H20" s="879">
        <v>251889.67126556649</v>
      </c>
      <c r="I20" s="784">
        <v>199886.84417916753</v>
      </c>
      <c r="J20" s="782">
        <v>211207.39998371014</v>
      </c>
      <c r="K20" s="782">
        <v>228811.5478571472</v>
      </c>
      <c r="L20" s="782">
        <v>251110.78015283775</v>
      </c>
      <c r="M20" s="782">
        <v>241924.63453223262</v>
      </c>
      <c r="N20" s="782">
        <v>225682.26249633485</v>
      </c>
      <c r="O20" s="782">
        <v>191000.44141052582</v>
      </c>
      <c r="P20" s="782">
        <v>247948.56094373867</v>
      </c>
      <c r="Q20" s="782">
        <v>260744.95158700662</v>
      </c>
      <c r="R20" s="782">
        <v>256930.62744537357</v>
      </c>
      <c r="S20" s="782">
        <v>260925.53561453061</v>
      </c>
      <c r="T20" s="783">
        <v>251889.67126556649</v>
      </c>
      <c r="U20" s="618" t="s">
        <v>1204</v>
      </c>
      <c r="V20" s="844"/>
      <c r="W20" s="844"/>
      <c r="X20" s="844"/>
      <c r="Y20" s="844"/>
      <c r="Z20" s="844"/>
      <c r="AA20" s="844"/>
      <c r="AB20" s="844"/>
      <c r="AC20" s="844"/>
      <c r="AD20" s="844"/>
      <c r="AE20" s="844"/>
      <c r="AF20" s="844"/>
      <c r="AG20" s="844"/>
      <c r="AH20" s="844"/>
    </row>
    <row r="21" spans="2:34" s="365" customFormat="1" ht="26.1" customHeight="1" x14ac:dyDescent="0.2">
      <c r="B21" s="617" t="s">
        <v>963</v>
      </c>
      <c r="C21" s="879">
        <v>239257.32426090911</v>
      </c>
      <c r="D21" s="879">
        <v>221191.49392190782</v>
      </c>
      <c r="E21" s="879">
        <v>280866.45686938654</v>
      </c>
      <c r="F21" s="879">
        <v>340201.86944805697</v>
      </c>
      <c r="G21" s="879">
        <v>387438.71905723313</v>
      </c>
      <c r="H21" s="879">
        <v>501396.47185234167</v>
      </c>
      <c r="I21" s="784">
        <v>388097.63582132699</v>
      </c>
      <c r="J21" s="782">
        <v>414341.19641907228</v>
      </c>
      <c r="K21" s="782">
        <v>456759.13533467409</v>
      </c>
      <c r="L21" s="782">
        <v>479115.59111861011</v>
      </c>
      <c r="M21" s="782">
        <v>496420.82205897378</v>
      </c>
      <c r="N21" s="782">
        <v>453722.43579763314</v>
      </c>
      <c r="O21" s="782">
        <v>510181.47256163362</v>
      </c>
      <c r="P21" s="782">
        <v>484389.91328772827</v>
      </c>
      <c r="Q21" s="782">
        <v>491226.45305549027</v>
      </c>
      <c r="R21" s="782">
        <v>493034.98322539887</v>
      </c>
      <c r="S21" s="782">
        <v>493816.27858188638</v>
      </c>
      <c r="T21" s="783">
        <v>501396.47185234167</v>
      </c>
      <c r="U21" s="618" t="s">
        <v>1205</v>
      </c>
      <c r="V21" s="844"/>
      <c r="W21" s="844"/>
      <c r="X21" s="844"/>
      <c r="Y21" s="844"/>
      <c r="Z21" s="844"/>
      <c r="AA21" s="844"/>
      <c r="AB21" s="844"/>
      <c r="AC21" s="844"/>
      <c r="AD21" s="844"/>
      <c r="AE21" s="844"/>
      <c r="AF21" s="844"/>
      <c r="AG21" s="844"/>
      <c r="AH21" s="844"/>
    </row>
    <row r="22" spans="2:34" s="365" customFormat="1" ht="26.1" customHeight="1" x14ac:dyDescent="0.2">
      <c r="B22" s="617" t="s">
        <v>964</v>
      </c>
      <c r="C22" s="879">
        <v>20691.605804012153</v>
      </c>
      <c r="D22" s="879">
        <v>23169.212811855214</v>
      </c>
      <c r="E22" s="879">
        <v>25281.758917946558</v>
      </c>
      <c r="F22" s="879">
        <v>29878.912555400071</v>
      </c>
      <c r="G22" s="879">
        <v>29345.363140815789</v>
      </c>
      <c r="H22" s="879">
        <v>35533.693782385977</v>
      </c>
      <c r="I22" s="784">
        <v>29869.267297234266</v>
      </c>
      <c r="J22" s="782">
        <v>31210.203589756671</v>
      </c>
      <c r="K22" s="782">
        <v>33341.411370487192</v>
      </c>
      <c r="L22" s="782">
        <v>32280.966181878932</v>
      </c>
      <c r="M22" s="782">
        <v>35383.779076079722</v>
      </c>
      <c r="N22" s="782">
        <v>33907.541749374141</v>
      </c>
      <c r="O22" s="782">
        <v>31610.924441176536</v>
      </c>
      <c r="P22" s="782">
        <v>32639.752769581683</v>
      </c>
      <c r="Q22" s="782">
        <v>31772.130712642364</v>
      </c>
      <c r="R22" s="782">
        <v>34586.600531664124</v>
      </c>
      <c r="S22" s="782">
        <v>34621.222222041986</v>
      </c>
      <c r="T22" s="783">
        <v>35533.693782385977</v>
      </c>
      <c r="U22" s="618" t="s">
        <v>1281</v>
      </c>
      <c r="V22" s="844"/>
      <c r="W22" s="844"/>
      <c r="X22" s="844"/>
      <c r="Y22" s="844"/>
      <c r="Z22" s="844"/>
      <c r="AA22" s="844"/>
      <c r="AB22" s="844"/>
      <c r="AC22" s="844"/>
      <c r="AD22" s="844"/>
      <c r="AE22" s="844"/>
      <c r="AF22" s="844"/>
      <c r="AG22" s="844"/>
      <c r="AH22" s="844"/>
    </row>
    <row r="23" spans="2:34" s="365" customFormat="1" ht="26.1" customHeight="1" x14ac:dyDescent="0.2">
      <c r="B23" s="617" t="s">
        <v>961</v>
      </c>
      <c r="C23" s="879">
        <v>9635.6928178929993</v>
      </c>
      <c r="D23" s="879">
        <v>8969.3666766999995</v>
      </c>
      <c r="E23" s="879">
        <v>15428.62913611039</v>
      </c>
      <c r="F23" s="879">
        <v>16207.330474324526</v>
      </c>
      <c r="G23" s="879">
        <v>21401.613374301473</v>
      </c>
      <c r="H23" s="879">
        <v>40182.468834824474</v>
      </c>
      <c r="I23" s="784">
        <v>21533.732633772906</v>
      </c>
      <c r="J23" s="782">
        <v>20207.111976977576</v>
      </c>
      <c r="K23" s="782">
        <v>27317.791450826004</v>
      </c>
      <c r="L23" s="782">
        <v>24964.44015169426</v>
      </c>
      <c r="M23" s="782">
        <v>27681.544822694435</v>
      </c>
      <c r="N23" s="782">
        <v>30125.344993358925</v>
      </c>
      <c r="O23" s="782">
        <v>34052.389032991654</v>
      </c>
      <c r="P23" s="782">
        <v>33674.934104763917</v>
      </c>
      <c r="Q23" s="782">
        <v>36658.516284936115</v>
      </c>
      <c r="R23" s="782">
        <v>35751.851755963711</v>
      </c>
      <c r="S23" s="782">
        <v>34961.112591427198</v>
      </c>
      <c r="T23" s="783">
        <v>40182.468834824474</v>
      </c>
      <c r="U23" s="618" t="s">
        <v>1282</v>
      </c>
      <c r="V23" s="844"/>
      <c r="W23" s="844"/>
      <c r="X23" s="844"/>
      <c r="Y23" s="844"/>
      <c r="Z23" s="844"/>
      <c r="AA23" s="844"/>
      <c r="AB23" s="844"/>
      <c r="AC23" s="844"/>
      <c r="AD23" s="844"/>
      <c r="AE23" s="844"/>
      <c r="AF23" s="844"/>
      <c r="AG23" s="844"/>
      <c r="AH23" s="844"/>
    </row>
    <row r="24" spans="2:34" s="365" customFormat="1" ht="26.1" customHeight="1" x14ac:dyDescent="0.2">
      <c r="B24" s="454" t="s">
        <v>331</v>
      </c>
      <c r="C24" s="875">
        <v>384366.728975926</v>
      </c>
      <c r="D24" s="875">
        <v>382538.83564809005</v>
      </c>
      <c r="E24" s="875">
        <v>485718.58324638789</v>
      </c>
      <c r="F24" s="875">
        <v>553109.91182816739</v>
      </c>
      <c r="G24" s="875">
        <v>660591.24702304334</v>
      </c>
      <c r="H24" s="875">
        <v>859549.9385341556</v>
      </c>
      <c r="I24" s="787">
        <v>656809.34668244643</v>
      </c>
      <c r="J24" s="785">
        <v>695012.70787995029</v>
      </c>
      <c r="K24" s="785">
        <v>764702.06287451147</v>
      </c>
      <c r="L24" s="785">
        <v>806560.09650362923</v>
      </c>
      <c r="M24" s="785">
        <v>822729.51819561399</v>
      </c>
      <c r="N24" s="785">
        <v>765473.13827602763</v>
      </c>
      <c r="O24" s="785">
        <v>788027.04165026476</v>
      </c>
      <c r="P24" s="785">
        <v>819427.59133970807</v>
      </c>
      <c r="Q24" s="785">
        <v>841872.74735916324</v>
      </c>
      <c r="R24" s="785">
        <v>842720.42967456789</v>
      </c>
      <c r="S24" s="785">
        <v>848415.65351517138</v>
      </c>
      <c r="T24" s="786">
        <v>859549.9385341556</v>
      </c>
      <c r="U24" s="616" t="s">
        <v>1164</v>
      </c>
      <c r="V24" s="844"/>
      <c r="W24" s="844"/>
      <c r="X24" s="844"/>
      <c r="Y24" s="844"/>
      <c r="Z24" s="844"/>
      <c r="AA24" s="844"/>
      <c r="AB24" s="844"/>
      <c r="AC24" s="844"/>
      <c r="AD24" s="844"/>
      <c r="AE24" s="844"/>
      <c r="AF24" s="844"/>
      <c r="AG24" s="844"/>
      <c r="AH24" s="844"/>
    </row>
    <row r="25" spans="2:34" s="365" customFormat="1" ht="24.95" customHeight="1" thickBot="1" x14ac:dyDescent="0.25">
      <c r="B25" s="454"/>
      <c r="C25" s="879"/>
      <c r="D25" s="879"/>
      <c r="E25" s="879"/>
      <c r="F25" s="879"/>
      <c r="G25" s="879"/>
      <c r="H25" s="879"/>
      <c r="I25" s="784"/>
      <c r="J25" s="782"/>
      <c r="K25" s="782"/>
      <c r="L25" s="782"/>
      <c r="M25" s="782"/>
      <c r="N25" s="782"/>
      <c r="O25" s="782"/>
      <c r="P25" s="782"/>
      <c r="Q25" s="782"/>
      <c r="R25" s="782"/>
      <c r="S25" s="782"/>
      <c r="T25" s="783"/>
      <c r="U25" s="1058"/>
      <c r="V25" s="844"/>
      <c r="W25" s="844"/>
      <c r="X25" s="844"/>
      <c r="Y25" s="844"/>
      <c r="Z25" s="844"/>
      <c r="AA25" s="844"/>
      <c r="AB25" s="844"/>
      <c r="AC25" s="844"/>
      <c r="AD25" s="844"/>
      <c r="AE25" s="844"/>
      <c r="AF25" s="844"/>
      <c r="AG25" s="844"/>
      <c r="AH25" s="844"/>
    </row>
    <row r="26" spans="2:34" s="365" customFormat="1" ht="12" customHeight="1" thickTop="1" x14ac:dyDescent="0.2">
      <c r="B26" s="633"/>
      <c r="C26" s="1066"/>
      <c r="D26" s="1066"/>
      <c r="E26" s="1066"/>
      <c r="F26" s="1066"/>
      <c r="G26" s="1066"/>
      <c r="H26" s="1066"/>
      <c r="I26" s="1067"/>
      <c r="J26" s="1068"/>
      <c r="K26" s="1068"/>
      <c r="L26" s="1068"/>
      <c r="M26" s="1068"/>
      <c r="N26" s="1068"/>
      <c r="O26" s="1068"/>
      <c r="P26" s="1068"/>
      <c r="Q26" s="1068"/>
      <c r="R26" s="1068"/>
      <c r="S26" s="1068"/>
      <c r="T26" s="1070"/>
      <c r="U26" s="1108"/>
      <c r="V26" s="844"/>
      <c r="W26" s="844"/>
      <c r="X26" s="844"/>
      <c r="Y26" s="844"/>
      <c r="Z26" s="844"/>
      <c r="AA26" s="844"/>
      <c r="AB26" s="844"/>
      <c r="AC26" s="844"/>
      <c r="AD26" s="844"/>
      <c r="AE26" s="844"/>
      <c r="AF26" s="844"/>
      <c r="AG26" s="844"/>
      <c r="AH26" s="844"/>
    </row>
    <row r="27" spans="2:34" s="365" customFormat="1" ht="26.1" customHeight="1" x14ac:dyDescent="0.2">
      <c r="B27" s="455" t="s">
        <v>970</v>
      </c>
      <c r="C27" s="879"/>
      <c r="D27" s="879"/>
      <c r="E27" s="879"/>
      <c r="F27" s="879"/>
      <c r="G27" s="879"/>
      <c r="H27" s="879"/>
      <c r="I27" s="784"/>
      <c r="J27" s="782"/>
      <c r="K27" s="782"/>
      <c r="L27" s="782"/>
      <c r="M27" s="782"/>
      <c r="N27" s="782"/>
      <c r="O27" s="782"/>
      <c r="P27" s="782"/>
      <c r="Q27" s="782"/>
      <c r="R27" s="782"/>
      <c r="S27" s="782"/>
      <c r="T27" s="783"/>
      <c r="U27" s="1107" t="s">
        <v>1007</v>
      </c>
      <c r="V27" s="844"/>
      <c r="W27" s="844"/>
      <c r="X27" s="844"/>
      <c r="Y27" s="844"/>
      <c r="Z27" s="844"/>
      <c r="AA27" s="844"/>
      <c r="AB27" s="844"/>
      <c r="AC27" s="844"/>
      <c r="AD27" s="844"/>
      <c r="AE27" s="844"/>
      <c r="AF27" s="844"/>
      <c r="AG27" s="844"/>
      <c r="AH27" s="844"/>
    </row>
    <row r="28" spans="2:34" s="365" customFormat="1" ht="12" customHeight="1" x14ac:dyDescent="0.2">
      <c r="B28" s="617"/>
      <c r="C28" s="879"/>
      <c r="D28" s="879"/>
      <c r="E28" s="879"/>
      <c r="F28" s="879"/>
      <c r="G28" s="879"/>
      <c r="H28" s="879"/>
      <c r="I28" s="784"/>
      <c r="J28" s="782"/>
      <c r="K28" s="782"/>
      <c r="L28" s="782"/>
      <c r="M28" s="782"/>
      <c r="N28" s="782"/>
      <c r="O28" s="782"/>
      <c r="P28" s="782"/>
      <c r="Q28" s="782"/>
      <c r="R28" s="782"/>
      <c r="S28" s="782"/>
      <c r="T28" s="783"/>
      <c r="U28" s="1058"/>
      <c r="V28" s="844"/>
      <c r="W28" s="844"/>
      <c r="X28" s="844"/>
      <c r="Y28" s="844"/>
      <c r="Z28" s="844"/>
      <c r="AA28" s="844"/>
      <c r="AB28" s="844"/>
      <c r="AC28" s="844"/>
      <c r="AD28" s="844"/>
      <c r="AE28" s="844"/>
      <c r="AF28" s="844"/>
      <c r="AG28" s="844"/>
      <c r="AH28" s="844"/>
    </row>
    <row r="29" spans="2:34" s="365" customFormat="1" ht="26.1" customHeight="1" x14ac:dyDescent="0.2">
      <c r="B29" s="617" t="s">
        <v>965</v>
      </c>
      <c r="C29" s="879">
        <v>247683.2458799961</v>
      </c>
      <c r="D29" s="879">
        <v>224193.66287975627</v>
      </c>
      <c r="E29" s="879">
        <v>248106.53032206197</v>
      </c>
      <c r="F29" s="879">
        <v>292200.60989423422</v>
      </c>
      <c r="G29" s="879">
        <v>276224.42920887936</v>
      </c>
      <c r="H29" s="879">
        <v>327705.38102540636</v>
      </c>
      <c r="I29" s="784">
        <v>274915.02056483866</v>
      </c>
      <c r="J29" s="782">
        <v>274211.45662890945</v>
      </c>
      <c r="K29" s="782">
        <v>272474.18105979118</v>
      </c>
      <c r="L29" s="782">
        <v>273105.54395313619</v>
      </c>
      <c r="M29" s="782">
        <v>271394.37331262685</v>
      </c>
      <c r="N29" s="782">
        <v>262597.18808699405</v>
      </c>
      <c r="O29" s="782">
        <v>269828.297283436</v>
      </c>
      <c r="P29" s="782">
        <v>278485.26356906659</v>
      </c>
      <c r="Q29" s="782">
        <v>292627.45256401767</v>
      </c>
      <c r="R29" s="782">
        <v>296544.67636721092</v>
      </c>
      <c r="S29" s="782">
        <v>309984.93949854095</v>
      </c>
      <c r="T29" s="783">
        <v>327705.38102540636</v>
      </c>
      <c r="U29" s="618" t="s">
        <v>1305</v>
      </c>
      <c r="V29" s="844"/>
      <c r="W29" s="844"/>
      <c r="X29" s="844"/>
      <c r="Y29" s="844"/>
      <c r="Z29" s="844"/>
      <c r="AA29" s="844"/>
      <c r="AB29" s="844"/>
      <c r="AC29" s="844"/>
      <c r="AD29" s="844"/>
      <c r="AE29" s="844"/>
      <c r="AF29" s="844"/>
      <c r="AG29" s="844"/>
      <c r="AH29" s="844"/>
    </row>
    <row r="30" spans="2:34" s="365" customFormat="1" ht="26.1" customHeight="1" x14ac:dyDescent="0.2">
      <c r="B30" s="617" t="s">
        <v>966</v>
      </c>
      <c r="C30" s="879">
        <v>136683.4830959299</v>
      </c>
      <c r="D30" s="879">
        <v>158345.17276833378</v>
      </c>
      <c r="E30" s="879">
        <v>237612.05292432598</v>
      </c>
      <c r="F30" s="879">
        <v>260909.30193393311</v>
      </c>
      <c r="G30" s="879">
        <v>384366.81781416386</v>
      </c>
      <c r="H30" s="879">
        <v>531844.55750874919</v>
      </c>
      <c r="I30" s="784">
        <v>381894.32611760776</v>
      </c>
      <c r="J30" s="782">
        <v>420801.25125104078</v>
      </c>
      <c r="K30" s="782">
        <v>492227.88181472023</v>
      </c>
      <c r="L30" s="782">
        <v>533454.55255049292</v>
      </c>
      <c r="M30" s="782">
        <v>551335.14488298714</v>
      </c>
      <c r="N30" s="782">
        <v>502875.95018903364</v>
      </c>
      <c r="O30" s="782">
        <v>518198.74436682893</v>
      </c>
      <c r="P30" s="782">
        <v>540942.32777064154</v>
      </c>
      <c r="Q30" s="782">
        <v>549245.29479514563</v>
      </c>
      <c r="R30" s="782">
        <v>546175.7533073572</v>
      </c>
      <c r="S30" s="782">
        <v>538430.71401663055</v>
      </c>
      <c r="T30" s="783">
        <v>531844.55750874919</v>
      </c>
      <c r="U30" s="618" t="s">
        <v>1306</v>
      </c>
      <c r="V30" s="844"/>
      <c r="W30" s="844"/>
      <c r="X30" s="844"/>
      <c r="Y30" s="844"/>
      <c r="Z30" s="844"/>
      <c r="AA30" s="844"/>
      <c r="AB30" s="844"/>
      <c r="AC30" s="844"/>
      <c r="AD30" s="844"/>
      <c r="AE30" s="844"/>
      <c r="AF30" s="844"/>
      <c r="AG30" s="844"/>
      <c r="AH30" s="844"/>
    </row>
    <row r="31" spans="2:34" s="365" customFormat="1" ht="26.1" customHeight="1" x14ac:dyDescent="0.2">
      <c r="B31" s="454" t="s">
        <v>331</v>
      </c>
      <c r="C31" s="875">
        <v>384366.728975926</v>
      </c>
      <c r="D31" s="875">
        <v>382538.83564809005</v>
      </c>
      <c r="E31" s="875">
        <v>485718.58324638795</v>
      </c>
      <c r="F31" s="875">
        <v>553109.91182816727</v>
      </c>
      <c r="G31" s="875">
        <v>660591.24702304322</v>
      </c>
      <c r="H31" s="875">
        <v>859549.93853415549</v>
      </c>
      <c r="I31" s="787">
        <v>656809.34668244643</v>
      </c>
      <c r="J31" s="785">
        <v>695012.70787995029</v>
      </c>
      <c r="K31" s="785">
        <v>764702.06287451135</v>
      </c>
      <c r="L31" s="785">
        <v>806560.09650362912</v>
      </c>
      <c r="M31" s="785">
        <v>822729.51819561399</v>
      </c>
      <c r="N31" s="785">
        <v>765473.13827602775</v>
      </c>
      <c r="O31" s="785">
        <v>788027.04165026499</v>
      </c>
      <c r="P31" s="785">
        <v>819427.59133970807</v>
      </c>
      <c r="Q31" s="785">
        <v>841872.74735916336</v>
      </c>
      <c r="R31" s="785">
        <v>842720.42967456812</v>
      </c>
      <c r="S31" s="785">
        <v>848415.65351517149</v>
      </c>
      <c r="T31" s="786">
        <v>859549.93853415549</v>
      </c>
      <c r="U31" s="616" t="s">
        <v>1005</v>
      </c>
      <c r="V31" s="844"/>
      <c r="W31" s="844"/>
      <c r="X31" s="844"/>
      <c r="Y31" s="844"/>
      <c r="Z31" s="844"/>
      <c r="AA31" s="844"/>
      <c r="AB31" s="844"/>
      <c r="AC31" s="844"/>
      <c r="AD31" s="844"/>
      <c r="AE31" s="844"/>
      <c r="AF31" s="844"/>
      <c r="AG31" s="844"/>
      <c r="AH31" s="844"/>
    </row>
    <row r="32" spans="2:34" s="365" customFormat="1" ht="24.95" customHeight="1" thickBot="1" x14ac:dyDescent="0.25">
      <c r="B32" s="637"/>
      <c r="C32" s="1071"/>
      <c r="D32" s="1071"/>
      <c r="E32" s="1071"/>
      <c r="F32" s="1072"/>
      <c r="G32" s="1072"/>
      <c r="H32" s="1072"/>
      <c r="I32" s="1073"/>
      <c r="J32" s="1074"/>
      <c r="K32" s="1074"/>
      <c r="L32" s="1074"/>
      <c r="M32" s="1074"/>
      <c r="N32" s="1074"/>
      <c r="O32" s="1074"/>
      <c r="P32" s="1074"/>
      <c r="Q32" s="1074"/>
      <c r="R32" s="1074"/>
      <c r="S32" s="1074"/>
      <c r="T32" s="1075"/>
      <c r="U32" s="1109"/>
      <c r="V32" s="844"/>
      <c r="W32" s="844"/>
      <c r="X32" s="844"/>
      <c r="Y32" s="844"/>
      <c r="Z32" s="844"/>
      <c r="AA32" s="844"/>
      <c r="AB32" s="844"/>
      <c r="AC32" s="844"/>
      <c r="AD32" s="844"/>
      <c r="AE32" s="844"/>
      <c r="AF32" s="844"/>
      <c r="AG32" s="844"/>
      <c r="AH32" s="844"/>
    </row>
    <row r="33" spans="2:34" s="365" customFormat="1" ht="12" customHeight="1" thickTop="1" x14ac:dyDescent="0.2">
      <c r="B33" s="617"/>
      <c r="C33" s="879"/>
      <c r="D33" s="879"/>
      <c r="E33" s="879"/>
      <c r="F33" s="879"/>
      <c r="G33" s="879"/>
      <c r="H33" s="879"/>
      <c r="I33" s="784"/>
      <c r="J33" s="782"/>
      <c r="K33" s="782"/>
      <c r="L33" s="782"/>
      <c r="M33" s="782"/>
      <c r="N33" s="782"/>
      <c r="O33" s="782"/>
      <c r="P33" s="782"/>
      <c r="Q33" s="782"/>
      <c r="R33" s="782"/>
      <c r="S33" s="782"/>
      <c r="T33" s="783"/>
      <c r="U33" s="1058"/>
      <c r="V33" s="844"/>
      <c r="W33" s="844"/>
      <c r="X33" s="844"/>
      <c r="Y33" s="844"/>
      <c r="Z33" s="844"/>
      <c r="AA33" s="844"/>
      <c r="AB33" s="844"/>
      <c r="AC33" s="844"/>
      <c r="AD33" s="844"/>
      <c r="AE33" s="844"/>
      <c r="AF33" s="844"/>
      <c r="AG33" s="844"/>
      <c r="AH33" s="844"/>
    </row>
    <row r="34" spans="2:34" s="365" customFormat="1" ht="26.1" customHeight="1" x14ac:dyDescent="0.2">
      <c r="B34" s="455" t="s">
        <v>971</v>
      </c>
      <c r="C34" s="879"/>
      <c r="D34" s="879"/>
      <c r="E34" s="879"/>
      <c r="F34" s="879"/>
      <c r="G34" s="879"/>
      <c r="H34" s="879"/>
      <c r="I34" s="784"/>
      <c r="J34" s="782"/>
      <c r="K34" s="782"/>
      <c r="L34" s="782"/>
      <c r="M34" s="782"/>
      <c r="N34" s="782"/>
      <c r="O34" s="782"/>
      <c r="P34" s="782"/>
      <c r="Q34" s="782"/>
      <c r="R34" s="782"/>
      <c r="S34" s="782"/>
      <c r="T34" s="783"/>
      <c r="U34" s="1107" t="s">
        <v>1055</v>
      </c>
      <c r="V34" s="844"/>
      <c r="W34" s="844"/>
      <c r="X34" s="844"/>
      <c r="Y34" s="844"/>
      <c r="Z34" s="844"/>
      <c r="AA34" s="844"/>
      <c r="AB34" s="844"/>
      <c r="AC34" s="844"/>
      <c r="AD34" s="844"/>
      <c r="AE34" s="844"/>
      <c r="AF34" s="844"/>
      <c r="AG34" s="844"/>
      <c r="AH34" s="844"/>
    </row>
    <row r="35" spans="2:34" s="365" customFormat="1" ht="12" customHeight="1" x14ac:dyDescent="0.2">
      <c r="B35" s="617"/>
      <c r="C35" s="879"/>
      <c r="D35" s="879"/>
      <c r="E35" s="879"/>
      <c r="F35" s="879"/>
      <c r="G35" s="879"/>
      <c r="H35" s="879"/>
      <c r="I35" s="784"/>
      <c r="J35" s="782"/>
      <c r="K35" s="782"/>
      <c r="L35" s="782"/>
      <c r="M35" s="782"/>
      <c r="N35" s="782"/>
      <c r="O35" s="782"/>
      <c r="P35" s="782"/>
      <c r="Q35" s="782"/>
      <c r="R35" s="782"/>
      <c r="S35" s="782"/>
      <c r="T35" s="783"/>
      <c r="U35" s="1058"/>
      <c r="V35" s="844"/>
      <c r="W35" s="844"/>
      <c r="X35" s="844"/>
      <c r="Y35" s="844"/>
      <c r="Z35" s="844"/>
      <c r="AA35" s="844"/>
      <c r="AB35" s="844"/>
      <c r="AC35" s="844"/>
      <c r="AD35" s="844"/>
      <c r="AE35" s="844"/>
      <c r="AF35" s="844"/>
      <c r="AG35" s="844"/>
      <c r="AH35" s="844"/>
    </row>
    <row r="36" spans="2:34" s="365" customFormat="1" ht="26.1" customHeight="1" x14ac:dyDescent="0.2">
      <c r="B36" s="617" t="s">
        <v>972</v>
      </c>
      <c r="C36" s="879">
        <v>125051.61654785583</v>
      </c>
      <c r="D36" s="879">
        <v>156369.14565008215</v>
      </c>
      <c r="E36" s="879">
        <v>223335.68969312293</v>
      </c>
      <c r="F36" s="879">
        <v>279379.74558653333</v>
      </c>
      <c r="G36" s="879">
        <v>344486.08008339233</v>
      </c>
      <c r="H36" s="879">
        <v>467667.48570782848</v>
      </c>
      <c r="I36" s="784">
        <v>336857.5405837209</v>
      </c>
      <c r="J36" s="782">
        <v>363644.40908399504</v>
      </c>
      <c r="K36" s="782">
        <v>408719.85707898572</v>
      </c>
      <c r="L36" s="782">
        <v>436624.51269509824</v>
      </c>
      <c r="M36" s="782">
        <v>454290.82388080424</v>
      </c>
      <c r="N36" s="782">
        <v>421794.78484822088</v>
      </c>
      <c r="O36" s="782">
        <v>436998.52047952393</v>
      </c>
      <c r="P36" s="782">
        <v>452119.54185357981</v>
      </c>
      <c r="Q36" s="782">
        <v>471327.92658644757</v>
      </c>
      <c r="R36" s="782">
        <v>466121.37042454549</v>
      </c>
      <c r="S36" s="782">
        <v>466029.94851937442</v>
      </c>
      <c r="T36" s="783">
        <v>467667.48570782848</v>
      </c>
      <c r="U36" s="618" t="s">
        <v>789</v>
      </c>
      <c r="V36" s="844"/>
      <c r="W36" s="844"/>
      <c r="X36" s="844"/>
      <c r="Y36" s="844"/>
      <c r="Z36" s="844"/>
      <c r="AA36" s="844"/>
      <c r="AB36" s="844"/>
      <c r="AC36" s="844"/>
      <c r="AD36" s="844"/>
      <c r="AE36" s="844"/>
      <c r="AF36" s="844"/>
      <c r="AG36" s="844"/>
      <c r="AH36" s="844"/>
    </row>
    <row r="37" spans="2:34" s="365" customFormat="1" ht="26.1" customHeight="1" x14ac:dyDescent="0.2">
      <c r="B37" s="617" t="s">
        <v>973</v>
      </c>
      <c r="C37" s="879">
        <v>232123.13149832422</v>
      </c>
      <c r="D37" s="879">
        <v>200892.04154098593</v>
      </c>
      <c r="E37" s="879">
        <v>232314.844394196</v>
      </c>
      <c r="F37" s="879">
        <v>231814.60152072899</v>
      </c>
      <c r="G37" s="879">
        <v>276102.93759246788</v>
      </c>
      <c r="H37" s="879">
        <v>343805.14750957303</v>
      </c>
      <c r="I37" s="784">
        <v>279468.67109521251</v>
      </c>
      <c r="J37" s="782">
        <v>290286.08230346721</v>
      </c>
      <c r="K37" s="782">
        <v>311660.65718743263</v>
      </c>
      <c r="L37" s="782">
        <v>321935.90575527487</v>
      </c>
      <c r="M37" s="782">
        <v>322429.60147100972</v>
      </c>
      <c r="N37" s="782">
        <v>300406.5416877098</v>
      </c>
      <c r="O37" s="782">
        <v>306907.74927773292</v>
      </c>
      <c r="P37" s="782">
        <v>322796.5753496784</v>
      </c>
      <c r="Q37" s="782">
        <v>326171.31352433073</v>
      </c>
      <c r="R37" s="782">
        <v>329748.75286836957</v>
      </c>
      <c r="S37" s="782">
        <v>335982.88568863604</v>
      </c>
      <c r="T37" s="783">
        <v>343805.14750957303</v>
      </c>
      <c r="U37" s="618" t="s">
        <v>826</v>
      </c>
      <c r="V37" s="844"/>
      <c r="W37" s="844"/>
      <c r="X37" s="844"/>
      <c r="Y37" s="844"/>
      <c r="Z37" s="844"/>
      <c r="AA37" s="844"/>
      <c r="AB37" s="844"/>
      <c r="AC37" s="844"/>
      <c r="AD37" s="844"/>
      <c r="AE37" s="844"/>
      <c r="AF37" s="844"/>
      <c r="AG37" s="844"/>
      <c r="AH37" s="844"/>
    </row>
    <row r="38" spans="2:34" s="365" customFormat="1" ht="26.1" customHeight="1" x14ac:dyDescent="0.2">
      <c r="B38" s="617" t="s">
        <v>967</v>
      </c>
      <c r="C38" s="879">
        <v>27191.980929745965</v>
      </c>
      <c r="D38" s="879">
        <v>25277.648457021998</v>
      </c>
      <c r="E38" s="879">
        <v>30068.049159069011</v>
      </c>
      <c r="F38" s="879">
        <v>41915.564720904986</v>
      </c>
      <c r="G38" s="879">
        <v>40002.229347183027</v>
      </c>
      <c r="H38" s="879">
        <v>48077.305316753998</v>
      </c>
      <c r="I38" s="784">
        <v>40483.135003513024</v>
      </c>
      <c r="J38" s="782">
        <v>41082.216492488049</v>
      </c>
      <c r="K38" s="782">
        <v>44321.548608093035</v>
      </c>
      <c r="L38" s="782">
        <v>47999.678053256051</v>
      </c>
      <c r="M38" s="782">
        <v>46009.092843799997</v>
      </c>
      <c r="N38" s="782">
        <v>43271.811740096986</v>
      </c>
      <c r="O38" s="782">
        <v>44120.771893008008</v>
      </c>
      <c r="P38" s="782">
        <v>44511.474136450015</v>
      </c>
      <c r="Q38" s="782">
        <v>44373.507248385002</v>
      </c>
      <c r="R38" s="782">
        <v>46850.30638165299</v>
      </c>
      <c r="S38" s="782">
        <v>46402.819307161008</v>
      </c>
      <c r="T38" s="783">
        <v>48077.305316753998</v>
      </c>
      <c r="U38" s="618" t="s">
        <v>827</v>
      </c>
      <c r="V38" s="844"/>
      <c r="W38" s="844"/>
      <c r="X38" s="844"/>
      <c r="Y38" s="844"/>
      <c r="Z38" s="844"/>
      <c r="AA38" s="844"/>
      <c r="AB38" s="844"/>
      <c r="AC38" s="844"/>
      <c r="AD38" s="844"/>
      <c r="AE38" s="844"/>
      <c r="AF38" s="844"/>
      <c r="AG38" s="844"/>
      <c r="AH38" s="844"/>
    </row>
    <row r="39" spans="2:34" s="365" customFormat="1" ht="26.1" customHeight="1" x14ac:dyDescent="0.2">
      <c r="B39" s="454" t="s">
        <v>331</v>
      </c>
      <c r="C39" s="875">
        <v>384366.728975926</v>
      </c>
      <c r="D39" s="875">
        <v>382538.83564809005</v>
      </c>
      <c r="E39" s="875">
        <v>485718.58324638795</v>
      </c>
      <c r="F39" s="875">
        <v>553109.91182816739</v>
      </c>
      <c r="G39" s="875">
        <v>660591.24702304322</v>
      </c>
      <c r="H39" s="875">
        <v>859549.9385341556</v>
      </c>
      <c r="I39" s="787">
        <v>656809.34668244643</v>
      </c>
      <c r="J39" s="785">
        <v>695012.70787995029</v>
      </c>
      <c r="K39" s="785">
        <v>764702.06287451135</v>
      </c>
      <c r="L39" s="785">
        <v>806560.09650362912</v>
      </c>
      <c r="M39" s="785">
        <v>822729.51819561387</v>
      </c>
      <c r="N39" s="785">
        <v>765473.13827602763</v>
      </c>
      <c r="O39" s="785">
        <v>788027.04165026487</v>
      </c>
      <c r="P39" s="785">
        <v>819427.59133970819</v>
      </c>
      <c r="Q39" s="785">
        <v>841872.74735916324</v>
      </c>
      <c r="R39" s="785">
        <v>842720.429674568</v>
      </c>
      <c r="S39" s="785">
        <v>848415.65351517149</v>
      </c>
      <c r="T39" s="786">
        <v>859549.9385341556</v>
      </c>
      <c r="U39" s="616" t="s">
        <v>1005</v>
      </c>
      <c r="V39" s="844"/>
      <c r="W39" s="844"/>
      <c r="X39" s="844"/>
      <c r="Y39" s="844"/>
      <c r="Z39" s="844"/>
      <c r="AA39" s="844"/>
      <c r="AB39" s="844"/>
      <c r="AC39" s="844"/>
      <c r="AD39" s="844"/>
      <c r="AE39" s="844"/>
      <c r="AF39" s="844"/>
      <c r="AG39" s="844"/>
      <c r="AH39" s="844"/>
    </row>
    <row r="40" spans="2:34" s="365" customFormat="1" ht="24.95" customHeight="1" thickBot="1" x14ac:dyDescent="0.25">
      <c r="B40" s="617"/>
      <c r="C40" s="1079"/>
      <c r="D40" s="1079"/>
      <c r="E40" s="1079"/>
      <c r="F40" s="1079"/>
      <c r="G40" s="1079"/>
      <c r="H40" s="1079"/>
      <c r="I40" s="1080"/>
      <c r="J40" s="1081"/>
      <c r="K40" s="1081"/>
      <c r="L40" s="1081"/>
      <c r="M40" s="1081"/>
      <c r="N40" s="1081"/>
      <c r="O40" s="1081"/>
      <c r="P40" s="1081"/>
      <c r="Q40" s="1081"/>
      <c r="R40" s="1081"/>
      <c r="S40" s="1081"/>
      <c r="T40" s="1082"/>
      <c r="U40" s="1058"/>
      <c r="V40" s="844"/>
      <c r="W40" s="844"/>
      <c r="X40" s="844"/>
      <c r="Y40" s="844"/>
      <c r="Z40" s="844"/>
      <c r="AA40" s="844"/>
      <c r="AB40" s="844"/>
      <c r="AC40" s="844"/>
      <c r="AD40" s="844"/>
      <c r="AE40" s="844"/>
      <c r="AF40" s="844"/>
      <c r="AG40" s="844"/>
      <c r="AH40" s="844"/>
    </row>
    <row r="41" spans="2:34" s="365" customFormat="1" ht="24.95" customHeight="1" thickTop="1" x14ac:dyDescent="0.2">
      <c r="B41" s="633"/>
      <c r="C41" s="1065"/>
      <c r="D41" s="1065"/>
      <c r="E41" s="1065"/>
      <c r="F41" s="1065"/>
      <c r="G41" s="1065"/>
      <c r="H41" s="1065"/>
      <c r="I41" s="1083"/>
      <c r="J41" s="1084"/>
      <c r="K41" s="1084"/>
      <c r="L41" s="1084"/>
      <c r="M41" s="1084"/>
      <c r="N41" s="1084"/>
      <c r="O41" s="1084"/>
      <c r="P41" s="1084"/>
      <c r="Q41" s="1084"/>
      <c r="R41" s="1084"/>
      <c r="S41" s="1084"/>
      <c r="T41" s="1085"/>
      <c r="U41" s="1108"/>
      <c r="V41" s="844"/>
      <c r="W41" s="844"/>
      <c r="X41" s="844"/>
      <c r="Y41" s="844"/>
      <c r="Z41" s="844"/>
      <c r="AA41" s="844"/>
      <c r="AB41" s="844"/>
      <c r="AC41" s="844"/>
      <c r="AD41" s="844"/>
      <c r="AE41" s="844"/>
      <c r="AF41" s="844"/>
      <c r="AG41" s="844"/>
      <c r="AH41" s="844"/>
    </row>
    <row r="42" spans="2:34" s="365" customFormat="1" ht="26.1" customHeight="1" x14ac:dyDescent="0.2">
      <c r="B42" s="455" t="s">
        <v>968</v>
      </c>
      <c r="C42" s="1064"/>
      <c r="D42" s="1064"/>
      <c r="E42" s="1064"/>
      <c r="F42" s="1064"/>
      <c r="G42" s="1064"/>
      <c r="H42" s="1064"/>
      <c r="I42" s="1076"/>
      <c r="J42" s="1077"/>
      <c r="K42" s="1077"/>
      <c r="L42" s="1077"/>
      <c r="M42" s="1077"/>
      <c r="N42" s="1077"/>
      <c r="O42" s="1077"/>
      <c r="P42" s="1077"/>
      <c r="Q42" s="1077"/>
      <c r="R42" s="1077"/>
      <c r="S42" s="1077"/>
      <c r="T42" s="1078"/>
      <c r="U42" s="379" t="s">
        <v>1231</v>
      </c>
      <c r="V42" s="844"/>
      <c r="W42" s="844"/>
      <c r="X42" s="844"/>
      <c r="Y42" s="844"/>
      <c r="Z42" s="844"/>
      <c r="AA42" s="844"/>
      <c r="AB42" s="844"/>
      <c r="AC42" s="844"/>
      <c r="AD42" s="844"/>
      <c r="AE42" s="844"/>
      <c r="AF42" s="844"/>
      <c r="AG42" s="844"/>
      <c r="AH42" s="844"/>
    </row>
    <row r="43" spans="2:34" s="365" customFormat="1" ht="12" customHeight="1" x14ac:dyDescent="0.2">
      <c r="B43" s="617"/>
      <c r="C43" s="1064"/>
      <c r="D43" s="1064"/>
      <c r="E43" s="1064"/>
      <c r="F43" s="1064"/>
      <c r="G43" s="1064"/>
      <c r="H43" s="1064"/>
      <c r="I43" s="1076"/>
      <c r="J43" s="1077"/>
      <c r="K43" s="1077"/>
      <c r="L43" s="1077"/>
      <c r="M43" s="1077"/>
      <c r="N43" s="1077"/>
      <c r="O43" s="1077"/>
      <c r="P43" s="1077"/>
      <c r="Q43" s="1077"/>
      <c r="R43" s="1077"/>
      <c r="S43" s="1077"/>
      <c r="T43" s="1078"/>
      <c r="U43" s="1058"/>
      <c r="V43" s="844"/>
      <c r="W43" s="844"/>
      <c r="X43" s="844"/>
      <c r="Y43" s="844"/>
      <c r="Z43" s="844"/>
      <c r="AA43" s="844"/>
      <c r="AB43" s="844"/>
      <c r="AC43" s="844"/>
      <c r="AD43" s="844"/>
      <c r="AE43" s="844"/>
      <c r="AF43" s="844"/>
      <c r="AG43" s="844"/>
      <c r="AH43" s="844"/>
    </row>
    <row r="44" spans="2:34" s="365" customFormat="1" ht="26.1" customHeight="1" x14ac:dyDescent="0.2">
      <c r="B44" s="455" t="s">
        <v>969</v>
      </c>
      <c r="C44" s="1064"/>
      <c r="D44" s="1064"/>
      <c r="E44" s="1064"/>
      <c r="F44" s="1064"/>
      <c r="G44" s="1064"/>
      <c r="H44" s="1064"/>
      <c r="I44" s="1076"/>
      <c r="J44" s="1077"/>
      <c r="K44" s="1077"/>
      <c r="L44" s="1077"/>
      <c r="M44" s="1077"/>
      <c r="N44" s="1077"/>
      <c r="O44" s="1077"/>
      <c r="P44" s="1077"/>
      <c r="Q44" s="1077"/>
      <c r="R44" s="1077"/>
      <c r="S44" s="1077"/>
      <c r="T44" s="1078"/>
      <c r="U44" s="1107" t="s">
        <v>1006</v>
      </c>
      <c r="V44" s="844"/>
      <c r="W44" s="844"/>
      <c r="X44" s="844"/>
      <c r="Y44" s="844"/>
      <c r="Z44" s="844"/>
      <c r="AA44" s="844"/>
      <c r="AB44" s="844"/>
      <c r="AC44" s="844"/>
      <c r="AD44" s="844"/>
      <c r="AE44" s="844"/>
      <c r="AF44" s="844"/>
      <c r="AG44" s="844"/>
      <c r="AH44" s="844"/>
    </row>
    <row r="45" spans="2:34" s="365" customFormat="1" ht="26.1" customHeight="1" x14ac:dyDescent="0.2">
      <c r="B45" s="617" t="s">
        <v>935</v>
      </c>
      <c r="C45" s="1634">
        <v>1.0706962100920444E-7</v>
      </c>
      <c r="D45" s="1634">
        <v>2.8270654660926303E-4</v>
      </c>
      <c r="E45" s="1634">
        <v>2.0452325148039051E-4</v>
      </c>
      <c r="F45" s="1634">
        <v>6.3373775610243787E-5</v>
      </c>
      <c r="G45" s="1634">
        <v>5.6724806026218617E-5</v>
      </c>
      <c r="H45" s="1634">
        <v>1.3683964494324275E-5</v>
      </c>
      <c r="I45" s="1714">
        <v>5.9316938677543367E-5</v>
      </c>
      <c r="J45" s="1715">
        <v>4.9720689417910548E-5</v>
      </c>
      <c r="K45" s="1715">
        <v>4.5570428055349141E-5</v>
      </c>
      <c r="L45" s="1715">
        <v>4.3899073452167343E-5</v>
      </c>
      <c r="M45" s="1715">
        <v>4.3133762111550302E-5</v>
      </c>
      <c r="N45" s="1715">
        <v>4.6169456722668113E-5</v>
      </c>
      <c r="O45" s="1715">
        <v>4.2307130286014094E-5</v>
      </c>
      <c r="P45" s="1715">
        <v>1.5706538376329047E-5</v>
      </c>
      <c r="Q45" s="1715">
        <v>1.5294465072530481E-5</v>
      </c>
      <c r="R45" s="1715">
        <v>1.5371577493383425E-5</v>
      </c>
      <c r="S45" s="1715">
        <v>1.3897990803382965E-5</v>
      </c>
      <c r="T45" s="1716">
        <v>1.3683964494324275E-5</v>
      </c>
      <c r="U45" s="618" t="s">
        <v>938</v>
      </c>
      <c r="V45" s="844"/>
      <c r="W45" s="844"/>
      <c r="X45" s="844"/>
      <c r="Y45" s="844"/>
      <c r="Z45" s="844"/>
      <c r="AA45" s="844"/>
      <c r="AB45" s="844"/>
      <c r="AC45" s="844"/>
      <c r="AD45" s="844"/>
      <c r="AE45" s="844"/>
      <c r="AF45" s="844"/>
      <c r="AG45" s="844"/>
      <c r="AH45" s="844"/>
    </row>
    <row r="46" spans="2:34" s="365" customFormat="1" ht="26.1" customHeight="1" x14ac:dyDescent="0.2">
      <c r="B46" s="617" t="s">
        <v>954</v>
      </c>
      <c r="C46" s="1634">
        <v>1.6884486786023245E-3</v>
      </c>
      <c r="D46" s="1634">
        <v>1.1616515278091053E-2</v>
      </c>
      <c r="E46" s="1634">
        <v>1.7696798722982816E-2</v>
      </c>
      <c r="F46" s="1634">
        <v>8.5056538888761569E-3</v>
      </c>
      <c r="G46" s="1634">
        <v>2.6838588363388281E-2</v>
      </c>
      <c r="H46" s="1634">
        <v>3.5525417871905891E-2</v>
      </c>
      <c r="I46" s="1714">
        <v>2.6444483914557237E-2</v>
      </c>
      <c r="J46" s="1715">
        <v>2.5916417347803172E-2</v>
      </c>
      <c r="K46" s="1715">
        <v>2.4110473812155246E-2</v>
      </c>
      <c r="L46" s="1715">
        <v>2.3622432773801962E-2</v>
      </c>
      <c r="M46" s="1715">
        <v>2.586907338999006E-2</v>
      </c>
      <c r="N46" s="1715">
        <v>2.874067117488241E-2</v>
      </c>
      <c r="O46" s="1715">
        <v>2.6837245327176386E-2</v>
      </c>
      <c r="P46" s="1715">
        <v>2.5336040551237362E-2</v>
      </c>
      <c r="Q46" s="1715">
        <v>2.5488069322908518E-2</v>
      </c>
      <c r="R46" s="1715">
        <v>2.6584632322761169E-2</v>
      </c>
      <c r="S46" s="1715">
        <v>2.8381976608479211E-2</v>
      </c>
      <c r="T46" s="1716">
        <v>3.5525417871905891E-2</v>
      </c>
      <c r="U46" s="618" t="s">
        <v>1273</v>
      </c>
      <c r="V46" s="844"/>
      <c r="W46" s="844"/>
      <c r="X46" s="844"/>
      <c r="Y46" s="844"/>
      <c r="Z46" s="844"/>
      <c r="AA46" s="844"/>
      <c r="AB46" s="844"/>
      <c r="AC46" s="844"/>
      <c r="AD46" s="844"/>
      <c r="AE46" s="844"/>
      <c r="AF46" s="844"/>
      <c r="AG46" s="844"/>
      <c r="AH46" s="844"/>
    </row>
    <row r="47" spans="2:34" s="365" customFormat="1" ht="26.1" customHeight="1" x14ac:dyDescent="0.2">
      <c r="B47" s="617" t="s">
        <v>955</v>
      </c>
      <c r="C47" s="1634">
        <v>0.91574950142843536</v>
      </c>
      <c r="D47" s="1634">
        <v>0.90325722063694169</v>
      </c>
      <c r="E47" s="1634">
        <v>0.89810966473846843</v>
      </c>
      <c r="F47" s="1634">
        <v>0.90809911712905012</v>
      </c>
      <c r="G47" s="1634">
        <v>0.89626150923191761</v>
      </c>
      <c r="H47" s="1634">
        <v>0.87637274967703938</v>
      </c>
      <c r="I47" s="1714">
        <v>0.89521332631822714</v>
      </c>
      <c r="J47" s="1715">
        <v>0.90005346565667921</v>
      </c>
      <c r="K47" s="1715">
        <v>0.89651998663997889</v>
      </c>
      <c r="L47" s="1715">
        <v>0.90535891179952777</v>
      </c>
      <c r="M47" s="1715">
        <v>0.89743401720959737</v>
      </c>
      <c r="N47" s="1715">
        <v>0.8875617762683351</v>
      </c>
      <c r="O47" s="1715">
        <v>0.88979422902006422</v>
      </c>
      <c r="P47" s="1715">
        <v>0.89371956957678655</v>
      </c>
      <c r="Q47" s="1715">
        <v>0.89321267020618711</v>
      </c>
      <c r="R47" s="1715">
        <v>0.88993405673146608</v>
      </c>
      <c r="S47" s="1715">
        <v>0.88958968527909266</v>
      </c>
      <c r="T47" s="1716">
        <v>0.87637274967703938</v>
      </c>
      <c r="U47" s="618" t="s">
        <v>295</v>
      </c>
      <c r="V47" s="844"/>
      <c r="W47" s="844"/>
      <c r="X47" s="844"/>
      <c r="Y47" s="844"/>
      <c r="Z47" s="844"/>
      <c r="AA47" s="844"/>
      <c r="AB47" s="844"/>
      <c r="AC47" s="844"/>
      <c r="AD47" s="844"/>
      <c r="AE47" s="844"/>
      <c r="AF47" s="844"/>
      <c r="AG47" s="844"/>
      <c r="AH47" s="844"/>
    </row>
    <row r="48" spans="2:34" s="365" customFormat="1" ht="26.1" customHeight="1" x14ac:dyDescent="0.2">
      <c r="B48" s="617" t="s">
        <v>961</v>
      </c>
      <c r="C48" s="1634">
        <v>2.5069008557440754E-2</v>
      </c>
      <c r="D48" s="1634">
        <v>2.3446944050802759E-2</v>
      </c>
      <c r="E48" s="1634">
        <v>3.1764543643750177E-2</v>
      </c>
      <c r="F48" s="1634">
        <v>2.9302187734722058E-2</v>
      </c>
      <c r="G48" s="1634">
        <v>3.239766416940569E-2</v>
      </c>
      <c r="H48" s="1634">
        <v>4.6748265613688667E-2</v>
      </c>
      <c r="I48" s="1714">
        <v>3.27853626665639E-2</v>
      </c>
      <c r="J48" s="1715">
        <v>2.9074449643686162E-2</v>
      </c>
      <c r="K48" s="1715">
        <v>3.5723444171365977E-2</v>
      </c>
      <c r="L48" s="1715">
        <v>3.0951742170128457E-2</v>
      </c>
      <c r="M48" s="1715">
        <v>3.3645984750133653E-2</v>
      </c>
      <c r="N48" s="1715">
        <v>3.9355195482373422E-2</v>
      </c>
      <c r="O48" s="1715">
        <v>4.3212208760856824E-2</v>
      </c>
      <c r="P48" s="1715">
        <v>4.1095680034043888E-2</v>
      </c>
      <c r="Q48" s="1715">
        <v>4.354401113461475E-2</v>
      </c>
      <c r="R48" s="1715">
        <v>4.2424332550914844E-2</v>
      </c>
      <c r="S48" s="1715">
        <v>4.1207528935346335E-2</v>
      </c>
      <c r="T48" s="1716">
        <v>4.6748265613688667E-2</v>
      </c>
      <c r="U48" s="618" t="s">
        <v>1286</v>
      </c>
      <c r="V48" s="844"/>
      <c r="W48" s="844"/>
      <c r="X48" s="844"/>
      <c r="Y48" s="844"/>
      <c r="Z48" s="844"/>
      <c r="AA48" s="844"/>
      <c r="AB48" s="844"/>
      <c r="AC48" s="844"/>
      <c r="AD48" s="844"/>
      <c r="AE48" s="844"/>
      <c r="AF48" s="844"/>
      <c r="AG48" s="844"/>
      <c r="AH48" s="844"/>
    </row>
    <row r="49" spans="2:34" s="365" customFormat="1" ht="26.1" customHeight="1" x14ac:dyDescent="0.2">
      <c r="B49" s="617" t="s">
        <v>936</v>
      </c>
      <c r="C49" s="1634">
        <v>5.7492934265900617E-2</v>
      </c>
      <c r="D49" s="1634">
        <v>6.139661348755527E-2</v>
      </c>
      <c r="E49" s="1634">
        <v>5.2224469643318304E-2</v>
      </c>
      <c r="F49" s="1634">
        <v>5.4029667471741372E-2</v>
      </c>
      <c r="G49" s="1634">
        <v>4.4445513429262284E-2</v>
      </c>
      <c r="H49" s="1634">
        <v>4.1339882872871603E-2</v>
      </c>
      <c r="I49" s="1714">
        <v>4.5497510161974238E-2</v>
      </c>
      <c r="J49" s="1715">
        <v>4.4905946662413571E-2</v>
      </c>
      <c r="K49" s="1715">
        <v>4.3600524948444602E-2</v>
      </c>
      <c r="L49" s="1715">
        <v>4.0023014183089678E-2</v>
      </c>
      <c r="M49" s="1715">
        <v>4.3007790888167446E-2</v>
      </c>
      <c r="N49" s="1715">
        <v>4.4296187617686424E-2</v>
      </c>
      <c r="O49" s="1715">
        <v>4.0114009761616554E-2</v>
      </c>
      <c r="P49" s="1715">
        <v>3.9833003299555837E-2</v>
      </c>
      <c r="Q49" s="1715">
        <v>3.7739954871217084E-2</v>
      </c>
      <c r="R49" s="1715">
        <v>4.1041606817364545E-2</v>
      </c>
      <c r="S49" s="1715">
        <v>4.0806911186278445E-2</v>
      </c>
      <c r="T49" s="1716">
        <v>4.1339882872871603E-2</v>
      </c>
      <c r="U49" s="618" t="s">
        <v>1229</v>
      </c>
      <c r="V49" s="844"/>
      <c r="W49" s="844"/>
      <c r="X49" s="844"/>
      <c r="Y49" s="844"/>
      <c r="Z49" s="844"/>
      <c r="AA49" s="844"/>
      <c r="AB49" s="844"/>
      <c r="AC49" s="844"/>
      <c r="AD49" s="844"/>
      <c r="AE49" s="844"/>
      <c r="AF49" s="844"/>
      <c r="AG49" s="844"/>
      <c r="AH49" s="844"/>
    </row>
    <row r="50" spans="2:34" s="365" customFormat="1" ht="26.1" customHeight="1" x14ac:dyDescent="0.2">
      <c r="B50" s="454" t="s">
        <v>331</v>
      </c>
      <c r="C50" s="1087">
        <v>1</v>
      </c>
      <c r="D50" s="1087">
        <v>1</v>
      </c>
      <c r="E50" s="1087">
        <v>1.0000000000000002</v>
      </c>
      <c r="F50" s="1087">
        <v>1</v>
      </c>
      <c r="G50" s="1087">
        <v>1</v>
      </c>
      <c r="H50" s="1087">
        <v>0.99999999999999989</v>
      </c>
      <c r="I50" s="1717">
        <v>1.0000000000000002</v>
      </c>
      <c r="J50" s="1718">
        <v>1</v>
      </c>
      <c r="K50" s="1718">
        <v>1</v>
      </c>
      <c r="L50" s="1718">
        <v>1</v>
      </c>
      <c r="M50" s="1718">
        <v>1.0000000000000002</v>
      </c>
      <c r="N50" s="1718">
        <v>1</v>
      </c>
      <c r="O50" s="1718">
        <v>1</v>
      </c>
      <c r="P50" s="1718">
        <v>1</v>
      </c>
      <c r="Q50" s="1718">
        <v>0.99999999999999989</v>
      </c>
      <c r="R50" s="1718">
        <v>1</v>
      </c>
      <c r="S50" s="1718">
        <v>1</v>
      </c>
      <c r="T50" s="1719">
        <v>0.99999999999999989</v>
      </c>
      <c r="U50" s="616" t="s">
        <v>1005</v>
      </c>
      <c r="V50" s="844"/>
      <c r="W50" s="844"/>
      <c r="X50" s="844"/>
      <c r="Y50" s="844"/>
      <c r="Z50" s="844"/>
      <c r="AA50" s="844"/>
      <c r="AB50" s="844"/>
      <c r="AC50" s="844"/>
      <c r="AD50" s="844"/>
      <c r="AE50" s="844"/>
      <c r="AF50" s="844"/>
      <c r="AG50" s="844"/>
      <c r="AH50" s="844"/>
    </row>
    <row r="51" spans="2:34" s="365" customFormat="1" ht="12" customHeight="1" x14ac:dyDescent="0.2">
      <c r="B51" s="617"/>
      <c r="C51" s="1086"/>
      <c r="D51" s="1086"/>
      <c r="E51" s="1086"/>
      <c r="F51" s="1086"/>
      <c r="G51" s="1086"/>
      <c r="H51" s="1086"/>
      <c r="I51" s="1720"/>
      <c r="J51" s="1721"/>
      <c r="K51" s="1721"/>
      <c r="L51" s="1721"/>
      <c r="M51" s="1721"/>
      <c r="N51" s="1721"/>
      <c r="O51" s="1721"/>
      <c r="P51" s="1721"/>
      <c r="Q51" s="1721"/>
      <c r="R51" s="1721"/>
      <c r="S51" s="1721"/>
      <c r="T51" s="1722"/>
      <c r="U51" s="1058"/>
      <c r="V51" s="844"/>
      <c r="W51" s="844"/>
      <c r="X51" s="844"/>
      <c r="Y51" s="844"/>
      <c r="Z51" s="844"/>
      <c r="AA51" s="844"/>
      <c r="AB51" s="844"/>
      <c r="AC51" s="844"/>
      <c r="AD51" s="844"/>
      <c r="AE51" s="844"/>
      <c r="AF51" s="844"/>
      <c r="AG51" s="844"/>
      <c r="AH51" s="844"/>
    </row>
    <row r="52" spans="2:34" s="365" customFormat="1" ht="26.1" customHeight="1" x14ac:dyDescent="0.2">
      <c r="B52" s="455" t="s">
        <v>970</v>
      </c>
      <c r="C52" s="1086"/>
      <c r="D52" s="1086"/>
      <c r="E52" s="1086"/>
      <c r="F52" s="1086"/>
      <c r="G52" s="1086"/>
      <c r="H52" s="1086"/>
      <c r="I52" s="1720"/>
      <c r="J52" s="1721"/>
      <c r="K52" s="1721"/>
      <c r="L52" s="1721"/>
      <c r="M52" s="1721"/>
      <c r="N52" s="1721"/>
      <c r="O52" s="1721"/>
      <c r="P52" s="1721"/>
      <c r="Q52" s="1721"/>
      <c r="R52" s="1721"/>
      <c r="S52" s="1721"/>
      <c r="T52" s="1722"/>
      <c r="U52" s="1107" t="s">
        <v>1007</v>
      </c>
      <c r="V52" s="844"/>
      <c r="W52" s="844"/>
      <c r="X52" s="844"/>
      <c r="Y52" s="844"/>
      <c r="Z52" s="844"/>
      <c r="AA52" s="844"/>
      <c r="AB52" s="844"/>
      <c r="AC52" s="844"/>
      <c r="AD52" s="844"/>
      <c r="AE52" s="844"/>
      <c r="AF52" s="844"/>
      <c r="AG52" s="844"/>
      <c r="AH52" s="844"/>
    </row>
    <row r="53" spans="2:34" s="365" customFormat="1" ht="26.1" customHeight="1" x14ac:dyDescent="0.2">
      <c r="B53" s="617" t="s">
        <v>965</v>
      </c>
      <c r="C53" s="1086">
        <v>0.64439304239443995</v>
      </c>
      <c r="D53" s="1086">
        <v>0.58606771911126776</v>
      </c>
      <c r="E53" s="1086">
        <v>0.51080304291385581</v>
      </c>
      <c r="F53" s="1086">
        <v>0.52828669970573794</v>
      </c>
      <c r="G53" s="1086">
        <v>0.41814727405742314</v>
      </c>
      <c r="H53" s="1086">
        <v>0.38125228835949071</v>
      </c>
      <c r="I53" s="1720">
        <v>0.4185613708961945</v>
      </c>
      <c r="J53" s="1721">
        <v>0.39454164437562206</v>
      </c>
      <c r="K53" s="1721">
        <v>0.35631417029994933</v>
      </c>
      <c r="L53" s="1721">
        <v>0.33860532542711447</v>
      </c>
      <c r="M53" s="1721">
        <v>0.3298707136554927</v>
      </c>
      <c r="N53" s="1721">
        <v>0.34305212679102809</v>
      </c>
      <c r="O53" s="1721">
        <v>0.34240994664138535</v>
      </c>
      <c r="P53" s="1721">
        <v>0.33985341293397531</v>
      </c>
      <c r="Q53" s="1721">
        <v>0.34759107416405738</v>
      </c>
      <c r="R53" s="1721">
        <v>0.35188974412513896</v>
      </c>
      <c r="S53" s="1721">
        <v>0.36536918928146317</v>
      </c>
      <c r="T53" s="1722">
        <v>0.38125228835949071</v>
      </c>
      <c r="U53" s="1058" t="s">
        <v>1009</v>
      </c>
      <c r="V53" s="844"/>
      <c r="W53" s="844"/>
      <c r="X53" s="844"/>
      <c r="Y53" s="844"/>
      <c r="Z53" s="844"/>
      <c r="AA53" s="844"/>
      <c r="AB53" s="844"/>
      <c r="AC53" s="844"/>
      <c r="AD53" s="844"/>
      <c r="AE53" s="844"/>
      <c r="AF53" s="844"/>
      <c r="AG53" s="844"/>
      <c r="AH53" s="844"/>
    </row>
    <row r="54" spans="2:34" s="365" customFormat="1" ht="26.1" customHeight="1" x14ac:dyDescent="0.2">
      <c r="B54" s="617" t="s">
        <v>966</v>
      </c>
      <c r="C54" s="1086">
        <v>0.35560695760556005</v>
      </c>
      <c r="D54" s="1086">
        <v>0.41393228088873224</v>
      </c>
      <c r="E54" s="1086">
        <v>0.48919695708614414</v>
      </c>
      <c r="F54" s="1086">
        <v>0.47171330029426212</v>
      </c>
      <c r="G54" s="1086">
        <v>0.58185272594257686</v>
      </c>
      <c r="H54" s="1086">
        <v>0.61874771164050935</v>
      </c>
      <c r="I54" s="1720">
        <v>0.5814386291038055</v>
      </c>
      <c r="J54" s="1721">
        <v>0.60545835562437789</v>
      </c>
      <c r="K54" s="1721">
        <v>0.64368582970005073</v>
      </c>
      <c r="L54" s="1721">
        <v>0.66139467457288548</v>
      </c>
      <c r="M54" s="1721">
        <v>0.6701292863445073</v>
      </c>
      <c r="N54" s="1721">
        <v>0.65694787320897186</v>
      </c>
      <c r="O54" s="1721">
        <v>0.65759005335861453</v>
      </c>
      <c r="P54" s="1721">
        <v>0.66014658706602469</v>
      </c>
      <c r="Q54" s="1721">
        <v>0.65240892583594257</v>
      </c>
      <c r="R54" s="1721">
        <v>0.64811025587486104</v>
      </c>
      <c r="S54" s="1721">
        <v>0.63463081071853689</v>
      </c>
      <c r="T54" s="1722">
        <v>0.61874771164050935</v>
      </c>
      <c r="U54" s="1058" t="s">
        <v>1008</v>
      </c>
      <c r="V54" s="844"/>
      <c r="W54" s="844"/>
      <c r="X54" s="844"/>
      <c r="Y54" s="844"/>
      <c r="Z54" s="844"/>
      <c r="AA54" s="844"/>
      <c r="AB54" s="844"/>
      <c r="AC54" s="844"/>
      <c r="AD54" s="844"/>
      <c r="AE54" s="844"/>
      <c r="AF54" s="844"/>
      <c r="AG54" s="844"/>
      <c r="AH54" s="844"/>
    </row>
    <row r="55" spans="2:34" s="365" customFormat="1" ht="26.1" customHeight="1" x14ac:dyDescent="0.2">
      <c r="B55" s="454" t="s">
        <v>331</v>
      </c>
      <c r="C55" s="1087">
        <v>1</v>
      </c>
      <c r="D55" s="1087">
        <v>1</v>
      </c>
      <c r="E55" s="1087">
        <v>1</v>
      </c>
      <c r="F55" s="1087">
        <v>1</v>
      </c>
      <c r="G55" s="1087">
        <v>1</v>
      </c>
      <c r="H55" s="1087">
        <v>1</v>
      </c>
      <c r="I55" s="1717">
        <v>1</v>
      </c>
      <c r="J55" s="1718">
        <v>1</v>
      </c>
      <c r="K55" s="1718">
        <v>1</v>
      </c>
      <c r="L55" s="1718">
        <v>1</v>
      </c>
      <c r="M55" s="1718">
        <v>1</v>
      </c>
      <c r="N55" s="1718">
        <v>1</v>
      </c>
      <c r="O55" s="1718">
        <v>0.99999999999999989</v>
      </c>
      <c r="P55" s="1718">
        <v>1</v>
      </c>
      <c r="Q55" s="1718">
        <v>1</v>
      </c>
      <c r="R55" s="1718">
        <v>1</v>
      </c>
      <c r="S55" s="1718">
        <v>1</v>
      </c>
      <c r="T55" s="1719">
        <v>1</v>
      </c>
      <c r="U55" s="616" t="s">
        <v>1005</v>
      </c>
      <c r="V55" s="844"/>
      <c r="W55" s="844"/>
      <c r="X55" s="844"/>
      <c r="Y55" s="844"/>
      <c r="Z55" s="844"/>
      <c r="AA55" s="844"/>
      <c r="AB55" s="844"/>
      <c r="AC55" s="844"/>
      <c r="AD55" s="844"/>
      <c r="AE55" s="844"/>
      <c r="AF55" s="844"/>
      <c r="AG55" s="844"/>
      <c r="AH55" s="844"/>
    </row>
    <row r="56" spans="2:34" s="365" customFormat="1" ht="12" customHeight="1" x14ac:dyDescent="0.2">
      <c r="B56" s="617"/>
      <c r="C56" s="1086"/>
      <c r="D56" s="1086"/>
      <c r="E56" s="1086"/>
      <c r="F56" s="1086"/>
      <c r="G56" s="1086"/>
      <c r="H56" s="1086"/>
      <c r="I56" s="1720"/>
      <c r="J56" s="1721"/>
      <c r="K56" s="1721"/>
      <c r="L56" s="1721"/>
      <c r="M56" s="1721"/>
      <c r="N56" s="1721"/>
      <c r="O56" s="1721"/>
      <c r="P56" s="1721"/>
      <c r="Q56" s="1721"/>
      <c r="R56" s="1721"/>
      <c r="S56" s="1721"/>
      <c r="T56" s="1722"/>
      <c r="U56" s="618"/>
      <c r="V56" s="844"/>
      <c r="W56" s="844"/>
      <c r="X56" s="844"/>
      <c r="Y56" s="844"/>
      <c r="Z56" s="844"/>
      <c r="AA56" s="844"/>
      <c r="AB56" s="844"/>
      <c r="AC56" s="844"/>
      <c r="AD56" s="844"/>
      <c r="AE56" s="844"/>
      <c r="AF56" s="844"/>
      <c r="AG56" s="844"/>
      <c r="AH56" s="844"/>
    </row>
    <row r="57" spans="2:34" s="365" customFormat="1" ht="26.1" customHeight="1" x14ac:dyDescent="0.2">
      <c r="B57" s="455" t="s">
        <v>971</v>
      </c>
      <c r="C57" s="1086"/>
      <c r="D57" s="1086"/>
      <c r="E57" s="1086"/>
      <c r="F57" s="1086"/>
      <c r="G57" s="1086"/>
      <c r="H57" s="1086"/>
      <c r="I57" s="1720"/>
      <c r="J57" s="1721"/>
      <c r="K57" s="1721"/>
      <c r="L57" s="1721"/>
      <c r="M57" s="1721"/>
      <c r="N57" s="1721"/>
      <c r="O57" s="1721"/>
      <c r="P57" s="1721"/>
      <c r="Q57" s="1721"/>
      <c r="R57" s="1721"/>
      <c r="S57" s="1721"/>
      <c r="T57" s="1722"/>
      <c r="U57" s="1107" t="s">
        <v>1055</v>
      </c>
      <c r="V57" s="844"/>
      <c r="W57" s="844"/>
      <c r="X57" s="844"/>
      <c r="Y57" s="844"/>
      <c r="Z57" s="844"/>
      <c r="AA57" s="844"/>
      <c r="AB57" s="844"/>
      <c r="AC57" s="844"/>
      <c r="AD57" s="844"/>
      <c r="AE57" s="844"/>
      <c r="AF57" s="844"/>
      <c r="AG57" s="844"/>
      <c r="AH57" s="844"/>
    </row>
    <row r="58" spans="2:34" s="365" customFormat="1" ht="26.1" customHeight="1" x14ac:dyDescent="0.2">
      <c r="B58" s="617" t="s">
        <v>972</v>
      </c>
      <c r="C58" s="1086">
        <v>0.32534453978634598</v>
      </c>
      <c r="D58" s="1086">
        <v>0.40876672138441711</v>
      </c>
      <c r="E58" s="1086">
        <v>0.45980470460985551</v>
      </c>
      <c r="F58" s="1086">
        <v>0.50510710369140377</v>
      </c>
      <c r="G58" s="1086">
        <v>0.52148144807522057</v>
      </c>
      <c r="H58" s="1086">
        <v>0.5440841360600539</v>
      </c>
      <c r="I58" s="1720">
        <v>0.51286959036924984</v>
      </c>
      <c r="J58" s="1721">
        <v>0.52321979866130364</v>
      </c>
      <c r="K58" s="1721">
        <v>0.53448248268431464</v>
      </c>
      <c r="L58" s="1721">
        <v>0.54134157465491928</v>
      </c>
      <c r="M58" s="1721">
        <v>0.55217518495889328</v>
      </c>
      <c r="N58" s="1721">
        <v>0.55102493315202761</v>
      </c>
      <c r="O58" s="1721">
        <v>0.5545476200466084</v>
      </c>
      <c r="P58" s="1721">
        <v>0.55175044949901575</v>
      </c>
      <c r="Q58" s="1721">
        <v>0.55985649620436961</v>
      </c>
      <c r="R58" s="1721">
        <v>0.55311507115657188</v>
      </c>
      <c r="S58" s="1721">
        <v>0.54929437780704593</v>
      </c>
      <c r="T58" s="1722">
        <v>0.5440841360600539</v>
      </c>
      <c r="U58" s="618" t="s">
        <v>789</v>
      </c>
      <c r="V58" s="844"/>
      <c r="W58" s="844"/>
      <c r="X58" s="844"/>
      <c r="Y58" s="844"/>
      <c r="Z58" s="844"/>
      <c r="AA58" s="844"/>
      <c r="AB58" s="844"/>
      <c r="AC58" s="844"/>
      <c r="AD58" s="844"/>
      <c r="AE58" s="844"/>
      <c r="AF58" s="844"/>
      <c r="AG58" s="844"/>
      <c r="AH58" s="844"/>
    </row>
    <row r="59" spans="2:34" s="365" customFormat="1" ht="26.1" customHeight="1" x14ac:dyDescent="0.2">
      <c r="B59" s="617" t="s">
        <v>973</v>
      </c>
      <c r="C59" s="1086">
        <v>0.60391057289680961</v>
      </c>
      <c r="D59" s="1086">
        <v>0.52515463221044845</v>
      </c>
      <c r="E59" s="1086">
        <v>0.47829103601817691</v>
      </c>
      <c r="F59" s="1086">
        <v>0.41911127709594542</v>
      </c>
      <c r="G59" s="1086">
        <v>0.41796336060570999</v>
      </c>
      <c r="H59" s="1086">
        <v>0.39998274922325688</v>
      </c>
      <c r="I59" s="1720">
        <v>0.42549435769574967</v>
      </c>
      <c r="J59" s="1721">
        <v>0.41767017928197131</v>
      </c>
      <c r="K59" s="1721">
        <v>0.40755827964671854</v>
      </c>
      <c r="L59" s="1721">
        <v>0.39914683003887774</v>
      </c>
      <c r="M59" s="1721">
        <v>0.39190231338502696</v>
      </c>
      <c r="N59" s="1721">
        <v>0.39244556950002862</v>
      </c>
      <c r="O59" s="1721">
        <v>0.38946347403893022</v>
      </c>
      <c r="P59" s="1721">
        <v>0.3939293462426961</v>
      </c>
      <c r="Q59" s="1721">
        <v>0.38743541057420422</v>
      </c>
      <c r="R59" s="1721">
        <v>0.39129080209400896</v>
      </c>
      <c r="S59" s="1721">
        <v>0.39601212483124931</v>
      </c>
      <c r="T59" s="1722">
        <v>0.39998274922325688</v>
      </c>
      <c r="U59" s="618" t="s">
        <v>826</v>
      </c>
      <c r="V59" s="844"/>
      <c r="W59" s="844"/>
      <c r="X59" s="844"/>
      <c r="Y59" s="844"/>
      <c r="Z59" s="844"/>
      <c r="AA59" s="844"/>
      <c r="AB59" s="844"/>
      <c r="AC59" s="844"/>
      <c r="AD59" s="844"/>
      <c r="AE59" s="844"/>
      <c r="AF59" s="844"/>
      <c r="AG59" s="844"/>
      <c r="AH59" s="844"/>
    </row>
    <row r="60" spans="2:34" s="365" customFormat="1" ht="26.1" customHeight="1" x14ac:dyDescent="0.2">
      <c r="B60" s="617" t="s">
        <v>974</v>
      </c>
      <c r="C60" s="1086">
        <v>7.0744887316844418E-2</v>
      </c>
      <c r="D60" s="1086">
        <v>6.6078646405134486E-2</v>
      </c>
      <c r="E60" s="1086">
        <v>6.190425937196755E-2</v>
      </c>
      <c r="F60" s="1086">
        <v>7.5781619212650697E-2</v>
      </c>
      <c r="G60" s="1086">
        <v>6.0555191319069418E-2</v>
      </c>
      <c r="H60" s="1086">
        <v>5.593311471668911E-2</v>
      </c>
      <c r="I60" s="1720">
        <v>6.1636051935000512E-2</v>
      </c>
      <c r="J60" s="1721">
        <v>5.9110022056725026E-2</v>
      </c>
      <c r="K60" s="1721">
        <v>5.7959237668966851E-2</v>
      </c>
      <c r="L60" s="1721">
        <v>5.9511595306203049E-2</v>
      </c>
      <c r="M60" s="1721">
        <v>5.5922501656079857E-2</v>
      </c>
      <c r="N60" s="1721">
        <v>5.6529497347943887E-2</v>
      </c>
      <c r="O60" s="1721">
        <v>5.5988905914461366E-2</v>
      </c>
      <c r="P60" s="1721">
        <v>5.4320204258288145E-2</v>
      </c>
      <c r="Q60" s="1721">
        <v>5.2708093221426243E-2</v>
      </c>
      <c r="R60" s="1721">
        <v>5.5594126749419256E-2</v>
      </c>
      <c r="S60" s="1721">
        <v>5.4693497361704708E-2</v>
      </c>
      <c r="T60" s="1722">
        <v>5.593311471668911E-2</v>
      </c>
      <c r="U60" s="618" t="s">
        <v>827</v>
      </c>
      <c r="V60" s="844"/>
      <c r="W60" s="844"/>
      <c r="X60" s="844"/>
      <c r="Y60" s="844"/>
      <c r="Z60" s="844"/>
      <c r="AA60" s="844"/>
      <c r="AB60" s="844"/>
      <c r="AC60" s="844"/>
      <c r="AD60" s="844"/>
      <c r="AE60" s="844"/>
      <c r="AF60" s="844"/>
      <c r="AG60" s="844"/>
      <c r="AH60" s="844"/>
    </row>
    <row r="61" spans="2:34" s="365" customFormat="1" ht="26.1" customHeight="1" x14ac:dyDescent="0.2">
      <c r="B61" s="454" t="s">
        <v>331</v>
      </c>
      <c r="C61" s="1087">
        <v>1</v>
      </c>
      <c r="D61" s="1087">
        <v>1</v>
      </c>
      <c r="E61" s="1087">
        <v>0.99999999999999989</v>
      </c>
      <c r="F61" s="1087">
        <v>0.99999999999999989</v>
      </c>
      <c r="G61" s="1087">
        <v>1</v>
      </c>
      <c r="H61" s="1087">
        <v>0.99999999999999989</v>
      </c>
      <c r="I61" s="1717">
        <v>1</v>
      </c>
      <c r="J61" s="1718">
        <v>0.99999999999999989</v>
      </c>
      <c r="K61" s="1718">
        <v>1</v>
      </c>
      <c r="L61" s="1718">
        <v>1</v>
      </c>
      <c r="M61" s="1718">
        <v>1</v>
      </c>
      <c r="N61" s="1718">
        <v>1.0000000000000002</v>
      </c>
      <c r="O61" s="1718">
        <v>1</v>
      </c>
      <c r="P61" s="1718">
        <v>0.99999999999999989</v>
      </c>
      <c r="Q61" s="1718">
        <v>1.0000000000000002</v>
      </c>
      <c r="R61" s="1718">
        <v>1.0000000000000002</v>
      </c>
      <c r="S61" s="1718">
        <v>0.99999999999999989</v>
      </c>
      <c r="T61" s="1719">
        <v>0.99999999999999989</v>
      </c>
      <c r="U61" s="616" t="s">
        <v>1005</v>
      </c>
      <c r="V61" s="844"/>
      <c r="W61" s="844"/>
      <c r="X61" s="844"/>
      <c r="Y61" s="844"/>
      <c r="Z61" s="844"/>
      <c r="AA61" s="844"/>
      <c r="AB61" s="844"/>
      <c r="AC61" s="844"/>
      <c r="AD61" s="844"/>
      <c r="AE61" s="844"/>
      <c r="AF61" s="844"/>
      <c r="AG61" s="844"/>
      <c r="AH61" s="844"/>
    </row>
    <row r="62" spans="2:34" s="365" customFormat="1" ht="12" customHeight="1" x14ac:dyDescent="0.2">
      <c r="B62" s="1106"/>
      <c r="C62" s="1089"/>
      <c r="D62" s="1089"/>
      <c r="E62" s="1089"/>
      <c r="F62" s="1089"/>
      <c r="G62" s="1089"/>
      <c r="H62" s="1089"/>
      <c r="I62" s="1092"/>
      <c r="J62" s="1090"/>
      <c r="K62" s="1090"/>
      <c r="L62" s="1090"/>
      <c r="M62" s="1090"/>
      <c r="N62" s="1090"/>
      <c r="O62" s="1090"/>
      <c r="P62" s="1090"/>
      <c r="Q62" s="1090"/>
      <c r="R62" s="1090"/>
      <c r="S62" s="1090"/>
      <c r="T62" s="1091"/>
      <c r="U62" s="1110"/>
      <c r="V62" s="844"/>
      <c r="W62" s="844"/>
      <c r="X62" s="844"/>
      <c r="Y62" s="844"/>
      <c r="Z62" s="844"/>
      <c r="AA62" s="844"/>
      <c r="AB62" s="844"/>
      <c r="AC62" s="844"/>
      <c r="AD62" s="844"/>
      <c r="AE62" s="844"/>
      <c r="AF62" s="844"/>
      <c r="AG62" s="844"/>
      <c r="AH62" s="844"/>
    </row>
    <row r="63" spans="2:34" s="365" customFormat="1" ht="26.1" customHeight="1" x14ac:dyDescent="0.2">
      <c r="B63" s="454" t="s">
        <v>977</v>
      </c>
      <c r="C63" s="1093">
        <v>-0.26517888324804728</v>
      </c>
      <c r="D63" s="1093">
        <v>-4.7555971681160214E-3</v>
      </c>
      <c r="E63" s="1093">
        <v>0.26972358877888225</v>
      </c>
      <c r="F63" s="1093">
        <v>0.13874562536058899</v>
      </c>
      <c r="G63" s="1093">
        <v>0.19432183892641341</v>
      </c>
      <c r="H63" s="1093">
        <v>0.30118275470303368</v>
      </c>
      <c r="I63" s="1723">
        <v>-5.7250233902431669E-3</v>
      </c>
      <c r="J63" s="1724">
        <v>5.8165069346941545E-2</v>
      </c>
      <c r="K63" s="1724">
        <v>0.10027061980944163</v>
      </c>
      <c r="L63" s="1724">
        <v>5.4737701990463572E-2</v>
      </c>
      <c r="M63" s="1724">
        <v>2.0047386130404687E-2</v>
      </c>
      <c r="N63" s="1724">
        <v>-6.9593200016889178E-2</v>
      </c>
      <c r="O63" s="1724">
        <v>2.9464003694541718E-2</v>
      </c>
      <c r="P63" s="1724">
        <v>3.9847045887771992E-2</v>
      </c>
      <c r="Q63" s="1724">
        <v>2.7391262213612766E-2</v>
      </c>
      <c r="R63" s="1724">
        <v>1.0069007674424757E-3</v>
      </c>
      <c r="S63" s="1724">
        <v>6.7581414192163791E-3</v>
      </c>
      <c r="T63" s="1725">
        <v>1.3123620448128648E-2</v>
      </c>
      <c r="U63" s="616" t="s">
        <v>1010</v>
      </c>
      <c r="V63" s="844"/>
      <c r="W63" s="844"/>
      <c r="X63" s="844"/>
      <c r="Y63" s="844"/>
      <c r="Z63" s="844"/>
      <c r="AA63" s="844"/>
      <c r="AB63" s="844"/>
      <c r="AC63" s="844"/>
      <c r="AD63" s="844"/>
      <c r="AE63" s="844"/>
      <c r="AF63" s="844"/>
      <c r="AG63" s="844"/>
      <c r="AH63" s="844"/>
    </row>
    <row r="64" spans="2:34" s="360" customFormat="1" ht="24.95" customHeight="1" thickBot="1" x14ac:dyDescent="0.25">
      <c r="B64" s="590"/>
      <c r="C64" s="1094"/>
      <c r="D64" s="1094"/>
      <c r="E64" s="1094"/>
      <c r="F64" s="1098"/>
      <c r="G64" s="1098"/>
      <c r="H64" s="1098"/>
      <c r="I64" s="1095"/>
      <c r="J64" s="1096"/>
      <c r="K64" s="1096"/>
      <c r="L64" s="1096"/>
      <c r="M64" s="1096"/>
      <c r="N64" s="1096"/>
      <c r="O64" s="1096"/>
      <c r="P64" s="1096"/>
      <c r="Q64" s="1096"/>
      <c r="R64" s="1096"/>
      <c r="S64" s="1096"/>
      <c r="T64" s="1097"/>
      <c r="U64" s="931"/>
      <c r="V64" s="844"/>
      <c r="W64" s="844"/>
      <c r="X64" s="844"/>
      <c r="Y64" s="844"/>
      <c r="Z64" s="844"/>
      <c r="AA64" s="844"/>
      <c r="AB64" s="844"/>
      <c r="AC64" s="844"/>
      <c r="AD64" s="844"/>
      <c r="AE64" s="844"/>
      <c r="AF64" s="844"/>
      <c r="AG64" s="844"/>
      <c r="AH64" s="844"/>
    </row>
    <row r="65" spans="2:33" s="1099" customFormat="1" ht="8.25" customHeight="1" thickTop="1" x14ac:dyDescent="0.2">
      <c r="C65" s="1100"/>
      <c r="D65" s="1100"/>
      <c r="E65" s="1100"/>
      <c r="F65" s="1100"/>
      <c r="G65" s="1100"/>
      <c r="H65" s="1100"/>
      <c r="I65" s="1100"/>
      <c r="J65" s="1100"/>
      <c r="K65" s="1100"/>
      <c r="L65" s="1100"/>
      <c r="M65" s="1100"/>
      <c r="N65" s="1100"/>
      <c r="O65" s="1100"/>
      <c r="P65" s="1100"/>
      <c r="Q65" s="1100"/>
      <c r="R65" s="1100"/>
      <c r="S65" s="1100"/>
      <c r="T65" s="1100"/>
      <c r="V65" s="844"/>
      <c r="W65" s="844"/>
      <c r="X65" s="844"/>
      <c r="Y65" s="844"/>
      <c r="Z65" s="844"/>
      <c r="AA65" s="844"/>
      <c r="AB65" s="844"/>
      <c r="AC65" s="844"/>
      <c r="AD65" s="844"/>
      <c r="AE65" s="844"/>
      <c r="AF65" s="844"/>
      <c r="AG65" s="844"/>
    </row>
    <row r="66" spans="2:33" s="417" customFormat="1" ht="24.75" customHeight="1" x14ac:dyDescent="0.5">
      <c r="B66" s="334" t="s">
        <v>1749</v>
      </c>
      <c r="C66" s="465"/>
      <c r="D66" s="465"/>
      <c r="E66" s="465"/>
      <c r="F66" s="465"/>
      <c r="G66" s="465"/>
      <c r="H66" s="465"/>
      <c r="I66" s="465"/>
      <c r="J66" s="465"/>
      <c r="K66" s="465"/>
      <c r="L66" s="465"/>
      <c r="M66" s="465"/>
      <c r="N66" s="465"/>
      <c r="O66" s="465"/>
      <c r="P66" s="465"/>
      <c r="Q66" s="465"/>
      <c r="R66" s="465"/>
      <c r="S66" s="465"/>
      <c r="T66" s="465"/>
      <c r="U66" s="334" t="s">
        <v>1751</v>
      </c>
      <c r="V66" s="472"/>
    </row>
    <row r="67" spans="2:33" s="805" customFormat="1" ht="23.25" x14ac:dyDescent="0.5">
      <c r="B67" s="357" t="s">
        <v>1917</v>
      </c>
      <c r="C67" s="806"/>
      <c r="D67" s="806"/>
      <c r="E67" s="806"/>
      <c r="F67" s="806"/>
      <c r="G67" s="806"/>
      <c r="H67" s="806"/>
      <c r="I67" s="806"/>
      <c r="J67" s="806"/>
      <c r="K67" s="806"/>
      <c r="L67" s="806"/>
      <c r="M67" s="806"/>
      <c r="N67" s="806"/>
      <c r="O67" s="806"/>
      <c r="P67" s="806"/>
      <c r="Q67" s="806"/>
      <c r="R67" s="806"/>
      <c r="S67" s="806"/>
      <c r="T67" s="806"/>
      <c r="U67" s="356" t="s">
        <v>1918</v>
      </c>
    </row>
    <row r="68" spans="2:33" ht="24.95" customHeight="1" x14ac:dyDescent="0.5">
      <c r="C68" s="92"/>
      <c r="D68" s="92"/>
      <c r="E68" s="92"/>
      <c r="F68" s="92"/>
      <c r="G68" s="92"/>
      <c r="H68" s="92"/>
      <c r="I68" s="92"/>
      <c r="J68" s="92"/>
      <c r="K68" s="92"/>
      <c r="L68" s="92"/>
      <c r="M68" s="92"/>
      <c r="N68" s="92"/>
      <c r="O68" s="92"/>
      <c r="P68" s="92"/>
      <c r="Q68" s="92"/>
      <c r="R68" s="92"/>
      <c r="S68" s="92"/>
      <c r="T68" s="92"/>
      <c r="U68" s="92"/>
    </row>
    <row r="69" spans="2:33" ht="24.95" customHeight="1" x14ac:dyDescent="0.5">
      <c r="C69" s="1593"/>
      <c r="D69" s="1593"/>
      <c r="E69" s="1593"/>
      <c r="F69" s="1593"/>
      <c r="G69" s="1593"/>
      <c r="H69" s="1593"/>
      <c r="I69" s="1593"/>
      <c r="J69" s="1593"/>
      <c r="K69" s="1593"/>
      <c r="L69" s="1593"/>
      <c r="M69" s="1593"/>
      <c r="N69" s="1593"/>
      <c r="O69" s="1593"/>
      <c r="P69" s="1593"/>
      <c r="Q69" s="1593"/>
      <c r="R69" s="1593"/>
      <c r="S69" s="1593"/>
      <c r="T69" s="1593"/>
      <c r="U69" s="92"/>
    </row>
    <row r="70" spans="2:33" ht="24.75" customHeight="1" x14ac:dyDescent="0.5">
      <c r="C70" s="1593"/>
      <c r="D70" s="1593"/>
      <c r="E70" s="1593"/>
      <c r="F70" s="1593"/>
      <c r="G70" s="1593"/>
      <c r="H70" s="1593"/>
      <c r="I70" s="1593"/>
      <c r="J70" s="1593"/>
      <c r="K70" s="1593"/>
      <c r="L70" s="1593"/>
      <c r="M70" s="1593"/>
      <c r="N70" s="1593"/>
      <c r="O70" s="1593"/>
      <c r="P70" s="1593"/>
      <c r="Q70" s="1593"/>
      <c r="R70" s="1593"/>
      <c r="S70" s="1593"/>
      <c r="T70" s="1593"/>
      <c r="U70" s="92"/>
    </row>
    <row r="71" spans="2:33" ht="21.75" x14ac:dyDescent="0.5">
      <c r="C71" s="1593"/>
      <c r="D71" s="1593"/>
      <c r="E71" s="1593"/>
      <c r="F71" s="1593"/>
      <c r="G71" s="1593"/>
      <c r="H71" s="1593"/>
      <c r="I71" s="1593"/>
      <c r="J71" s="1593"/>
      <c r="K71" s="1593"/>
      <c r="L71" s="1593"/>
      <c r="M71" s="1593"/>
      <c r="N71" s="1593"/>
      <c r="O71" s="1593"/>
      <c r="P71" s="1593"/>
      <c r="Q71" s="1593"/>
      <c r="R71" s="1593"/>
      <c r="S71" s="1593"/>
      <c r="T71" s="1593"/>
      <c r="U71" s="92"/>
    </row>
    <row r="72" spans="2:33" ht="21.75" x14ac:dyDescent="0.5">
      <c r="C72" s="1593"/>
      <c r="D72" s="1593"/>
      <c r="E72" s="1593"/>
      <c r="F72" s="1593"/>
      <c r="G72" s="1593"/>
      <c r="H72" s="1593"/>
      <c r="I72" s="1593"/>
      <c r="J72" s="1593"/>
      <c r="K72" s="1593"/>
      <c r="L72" s="1593"/>
      <c r="M72" s="1593"/>
      <c r="N72" s="1593"/>
      <c r="O72" s="1593"/>
      <c r="P72" s="1593"/>
      <c r="Q72" s="1593"/>
      <c r="R72" s="1593"/>
      <c r="S72" s="1593"/>
      <c r="T72" s="1593"/>
      <c r="U72" s="92"/>
    </row>
    <row r="73" spans="2:33" ht="21.75" x14ac:dyDescent="0.5">
      <c r="C73" s="92"/>
      <c r="D73" s="92"/>
      <c r="E73" s="92"/>
      <c r="F73" s="92"/>
      <c r="G73" s="9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c r="U88" s="92"/>
    </row>
    <row r="89" spans="3:21" ht="21.75" x14ac:dyDescent="0.5">
      <c r="C89" s="92"/>
      <c r="D89" s="92"/>
      <c r="E89" s="92"/>
      <c r="F89" s="92"/>
      <c r="G89" s="92"/>
      <c r="H89" s="92"/>
      <c r="I89" s="92"/>
      <c r="J89" s="92"/>
      <c r="K89" s="92"/>
      <c r="L89" s="92"/>
      <c r="M89" s="92"/>
      <c r="N89" s="92"/>
      <c r="O89" s="92"/>
      <c r="P89" s="92"/>
      <c r="Q89" s="92"/>
      <c r="R89" s="92"/>
      <c r="S89" s="92"/>
      <c r="T89" s="92"/>
      <c r="U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92"/>
      <c r="J92" s="92"/>
      <c r="K92" s="92"/>
      <c r="L92" s="92"/>
      <c r="M92" s="92"/>
      <c r="N92" s="92"/>
      <c r="O92" s="92"/>
      <c r="P92" s="92"/>
      <c r="Q92" s="92"/>
      <c r="R92" s="92"/>
      <c r="S92" s="92"/>
      <c r="T92" s="92"/>
    </row>
    <row r="93" spans="3:21" ht="21.75" x14ac:dyDescent="0.5">
      <c r="C93" s="92"/>
      <c r="D93" s="92"/>
      <c r="E93" s="92"/>
      <c r="F93" s="92"/>
      <c r="G93" s="92"/>
      <c r="H93" s="92"/>
      <c r="I93" s="92"/>
      <c r="J93" s="92"/>
      <c r="K93" s="92"/>
      <c r="L93" s="92"/>
      <c r="M93" s="92"/>
      <c r="N93" s="92"/>
      <c r="O93" s="92"/>
      <c r="P93" s="92"/>
      <c r="Q93" s="92"/>
      <c r="R93" s="92"/>
      <c r="S93" s="92"/>
      <c r="T93" s="92"/>
    </row>
    <row r="94" spans="3:21" ht="21.75" x14ac:dyDescent="0.5">
      <c r="C94" s="92"/>
      <c r="D94" s="92"/>
      <c r="E94" s="92"/>
      <c r="F94" s="92"/>
      <c r="G94" s="92"/>
      <c r="H94" s="92"/>
      <c r="I94" s="1593"/>
      <c r="J94" s="1593"/>
      <c r="K94" s="1593"/>
      <c r="L94" s="1593"/>
      <c r="M94" s="1593"/>
      <c r="N94" s="1593"/>
      <c r="O94" s="1593"/>
      <c r="P94" s="1593"/>
      <c r="Q94" s="1593"/>
      <c r="R94" s="1593"/>
      <c r="S94" s="1593"/>
      <c r="T94" s="1593"/>
    </row>
    <row r="95" spans="3:21" ht="21.75" x14ac:dyDescent="0.5">
      <c r="C95" s="92"/>
      <c r="D95" s="92"/>
      <c r="E95" s="92"/>
      <c r="F95" s="92"/>
      <c r="G95" s="92"/>
      <c r="H95" s="92"/>
      <c r="I95" s="1593"/>
      <c r="J95" s="1593"/>
      <c r="K95" s="1593"/>
      <c r="L95" s="1593"/>
      <c r="M95" s="1593"/>
      <c r="N95" s="1593"/>
      <c r="O95" s="1593"/>
      <c r="P95" s="1593"/>
      <c r="Q95" s="1593"/>
      <c r="R95" s="1593"/>
      <c r="S95" s="1593"/>
      <c r="T95" s="1593"/>
    </row>
    <row r="96" spans="3:21" ht="21.75" x14ac:dyDescent="0.5">
      <c r="C96" s="92"/>
      <c r="D96" s="92"/>
      <c r="E96" s="92"/>
      <c r="F96" s="92"/>
      <c r="G96" s="92"/>
      <c r="H96" s="92"/>
      <c r="I96" s="1593"/>
      <c r="J96" s="1593"/>
      <c r="K96" s="1593"/>
      <c r="L96" s="1593"/>
      <c r="M96" s="1593"/>
      <c r="N96" s="1593"/>
      <c r="O96" s="1593"/>
      <c r="P96" s="1593"/>
      <c r="Q96" s="1593"/>
      <c r="R96" s="1593"/>
      <c r="S96" s="1593"/>
      <c r="T96" s="1593"/>
    </row>
    <row r="97" spans="3:20" ht="21.75" x14ac:dyDescent="0.5">
      <c r="C97" s="92"/>
      <c r="D97" s="92"/>
      <c r="E97" s="92"/>
      <c r="F97" s="92"/>
      <c r="G97" s="92"/>
      <c r="H97" s="92"/>
      <c r="I97" s="1593"/>
      <c r="J97" s="1593"/>
      <c r="K97" s="1593"/>
      <c r="L97" s="1593"/>
      <c r="M97" s="1593"/>
      <c r="N97" s="1593"/>
      <c r="O97" s="1593"/>
      <c r="P97" s="1593"/>
      <c r="Q97" s="1593"/>
      <c r="R97" s="1593"/>
      <c r="S97" s="1593"/>
      <c r="T97" s="1593"/>
    </row>
    <row r="98" spans="3:20" ht="21.75" x14ac:dyDescent="0.5">
      <c r="C98" s="92"/>
      <c r="D98" s="92"/>
      <c r="E98" s="92"/>
      <c r="F98" s="92"/>
      <c r="G98" s="92"/>
      <c r="H98" s="92"/>
      <c r="I98" s="1593"/>
      <c r="J98" s="1593"/>
      <c r="K98" s="1593"/>
      <c r="L98" s="1593"/>
      <c r="M98" s="1593"/>
      <c r="N98" s="1593"/>
      <c r="O98" s="1593"/>
      <c r="P98" s="1593"/>
      <c r="Q98" s="1593"/>
      <c r="R98" s="1593"/>
      <c r="S98" s="1593"/>
      <c r="T98" s="1593"/>
    </row>
    <row r="99" spans="3:20" ht="21.75" x14ac:dyDescent="0.5">
      <c r="C99" s="92"/>
      <c r="D99" s="92"/>
      <c r="E99" s="92"/>
      <c r="F99" s="92"/>
      <c r="G99" s="92"/>
      <c r="H99" s="92"/>
      <c r="I99" s="1593"/>
      <c r="J99" s="1593"/>
      <c r="K99" s="1593"/>
      <c r="L99" s="1593"/>
      <c r="M99" s="1593"/>
      <c r="N99" s="1593"/>
      <c r="O99" s="1593"/>
      <c r="P99" s="1593"/>
      <c r="Q99" s="1593"/>
      <c r="R99" s="1593"/>
      <c r="S99" s="1593"/>
      <c r="T99" s="1593"/>
    </row>
    <row r="100" spans="3:20" ht="21.75" x14ac:dyDescent="0.5">
      <c r="C100" s="92"/>
      <c r="D100" s="92"/>
      <c r="E100" s="92"/>
      <c r="F100" s="92"/>
      <c r="G100" s="92"/>
      <c r="H100" s="92"/>
      <c r="I100" s="1593"/>
      <c r="J100" s="1593"/>
      <c r="K100" s="1593"/>
      <c r="L100" s="1593"/>
      <c r="M100" s="1593"/>
      <c r="N100" s="1593"/>
      <c r="O100" s="1593"/>
      <c r="P100" s="1593"/>
      <c r="Q100" s="1593"/>
      <c r="R100" s="1593"/>
      <c r="S100" s="1593"/>
      <c r="T100" s="1593"/>
    </row>
    <row r="101" spans="3:20" ht="21.75" x14ac:dyDescent="0.5">
      <c r="C101" s="92"/>
      <c r="D101" s="92"/>
      <c r="E101" s="92"/>
      <c r="F101" s="92"/>
      <c r="G101" s="92"/>
      <c r="H101" s="92"/>
      <c r="I101" s="1593"/>
      <c r="J101" s="1593"/>
      <c r="K101" s="1593"/>
      <c r="L101" s="1593"/>
      <c r="M101" s="1593"/>
      <c r="N101" s="1593"/>
      <c r="O101" s="1593"/>
      <c r="P101" s="1593"/>
      <c r="Q101" s="1593"/>
      <c r="R101" s="1593"/>
      <c r="S101" s="1593"/>
      <c r="T101" s="1593"/>
    </row>
    <row r="102" spans="3:20" ht="21.75" x14ac:dyDescent="0.5">
      <c r="C102" s="92"/>
      <c r="D102" s="92"/>
      <c r="E102" s="92"/>
      <c r="F102" s="92"/>
      <c r="G102" s="92"/>
      <c r="H102" s="92"/>
      <c r="I102" s="1593"/>
      <c r="J102" s="1593"/>
      <c r="K102" s="1593"/>
      <c r="L102" s="1593"/>
      <c r="M102" s="1593"/>
      <c r="N102" s="1593"/>
      <c r="O102" s="1593"/>
      <c r="P102" s="1593"/>
      <c r="Q102" s="1593"/>
      <c r="R102" s="1593"/>
      <c r="S102" s="1593"/>
      <c r="T102" s="1593"/>
    </row>
    <row r="103" spans="3:20" ht="21.75" x14ac:dyDescent="0.5">
      <c r="C103" s="92"/>
      <c r="D103" s="92"/>
      <c r="E103" s="92"/>
      <c r="F103" s="92"/>
      <c r="G103" s="92"/>
      <c r="H103" s="92"/>
      <c r="I103" s="1593"/>
      <c r="J103" s="1593"/>
      <c r="K103" s="1593"/>
      <c r="L103" s="1593"/>
      <c r="M103" s="1593"/>
      <c r="N103" s="1593"/>
      <c r="O103" s="1593"/>
      <c r="P103" s="1593"/>
      <c r="Q103" s="1593"/>
      <c r="R103" s="1593"/>
      <c r="S103" s="1593"/>
      <c r="T103" s="1593"/>
    </row>
    <row r="104" spans="3:20" ht="21.75" x14ac:dyDescent="0.5">
      <c r="C104" s="92"/>
      <c r="D104" s="92"/>
      <c r="E104" s="92"/>
      <c r="F104" s="92"/>
      <c r="G104" s="92"/>
      <c r="H104" s="92"/>
      <c r="I104" s="1593"/>
      <c r="J104" s="1593"/>
      <c r="K104" s="1593"/>
      <c r="L104" s="1593"/>
      <c r="M104" s="1593"/>
      <c r="N104" s="1593"/>
      <c r="O104" s="1593"/>
      <c r="P104" s="1593"/>
      <c r="Q104" s="1593"/>
      <c r="R104" s="1593"/>
      <c r="S104" s="1593"/>
      <c r="T104" s="1593"/>
    </row>
    <row r="105" spans="3:20" ht="21.75" x14ac:dyDescent="0.5">
      <c r="C105" s="92"/>
      <c r="D105" s="92"/>
      <c r="E105" s="92"/>
      <c r="F105" s="92"/>
      <c r="G105" s="92"/>
      <c r="H105" s="92"/>
      <c r="I105" s="1593"/>
      <c r="J105" s="1593"/>
      <c r="K105" s="1593"/>
      <c r="L105" s="1593"/>
      <c r="M105" s="1593"/>
      <c r="N105" s="1593"/>
      <c r="O105" s="1593"/>
      <c r="P105" s="1593"/>
      <c r="Q105" s="1593"/>
      <c r="R105" s="1593"/>
      <c r="S105" s="1593"/>
      <c r="T105" s="1593"/>
    </row>
    <row r="106" spans="3:20" ht="21.75" x14ac:dyDescent="0.5">
      <c r="C106" s="92"/>
      <c r="D106" s="92"/>
      <c r="E106" s="92"/>
      <c r="F106" s="92"/>
      <c r="G106" s="92"/>
      <c r="H106" s="92"/>
      <c r="I106" s="1593"/>
      <c r="J106" s="1593"/>
      <c r="K106" s="1593"/>
      <c r="L106" s="1593"/>
      <c r="M106" s="1593"/>
      <c r="N106" s="1593"/>
      <c r="O106" s="1593"/>
      <c r="P106" s="1593"/>
      <c r="Q106" s="1593"/>
      <c r="R106" s="1593"/>
      <c r="S106" s="1593"/>
      <c r="T106" s="1593"/>
    </row>
    <row r="107" spans="3:20" ht="21.75" x14ac:dyDescent="0.5">
      <c r="C107" s="92"/>
      <c r="D107" s="92"/>
      <c r="E107" s="92"/>
      <c r="F107" s="92"/>
      <c r="G107" s="92"/>
      <c r="H107" s="92"/>
      <c r="I107" s="1593"/>
      <c r="J107" s="1593"/>
      <c r="K107" s="1593"/>
      <c r="L107" s="1593"/>
      <c r="M107" s="1593"/>
      <c r="N107" s="1593"/>
      <c r="O107" s="1593"/>
      <c r="P107" s="1593"/>
      <c r="Q107" s="1593"/>
      <c r="R107" s="1593"/>
      <c r="S107" s="1593"/>
      <c r="T107" s="1593"/>
    </row>
    <row r="108" spans="3:20" ht="21.75" x14ac:dyDescent="0.5">
      <c r="C108" s="92"/>
      <c r="D108" s="92"/>
      <c r="E108" s="92"/>
      <c r="F108" s="92"/>
      <c r="G108" s="92"/>
      <c r="H108" s="92"/>
      <c r="I108" s="1593"/>
      <c r="J108" s="1593"/>
      <c r="K108" s="1593"/>
      <c r="L108" s="1593"/>
      <c r="M108" s="1593"/>
      <c r="N108" s="1593"/>
      <c r="O108" s="1593"/>
      <c r="P108" s="1593"/>
      <c r="Q108" s="1593"/>
      <c r="R108" s="1593"/>
      <c r="S108" s="1593"/>
      <c r="T108" s="1593"/>
    </row>
    <row r="109" spans="3:20" ht="21.75" x14ac:dyDescent="0.5">
      <c r="C109" s="92"/>
      <c r="D109" s="92"/>
      <c r="E109" s="92"/>
      <c r="F109" s="92"/>
      <c r="G109" s="92"/>
      <c r="H109" s="92"/>
      <c r="I109" s="1593"/>
      <c r="J109" s="1593"/>
      <c r="K109" s="1593"/>
      <c r="L109" s="1593"/>
      <c r="M109" s="1593"/>
      <c r="N109" s="1593"/>
      <c r="O109" s="1593"/>
      <c r="P109" s="1593"/>
      <c r="Q109" s="1593"/>
      <c r="R109" s="1593"/>
      <c r="S109" s="1593"/>
      <c r="T109" s="1593"/>
    </row>
    <row r="110" spans="3:20" ht="21.75" x14ac:dyDescent="0.5">
      <c r="C110" s="92"/>
      <c r="D110" s="92"/>
      <c r="E110" s="92"/>
      <c r="F110" s="92"/>
      <c r="G110" s="92"/>
      <c r="H110" s="92"/>
      <c r="I110" s="1593"/>
      <c r="J110" s="1593"/>
      <c r="K110" s="1593"/>
      <c r="L110" s="1593"/>
      <c r="M110" s="1593"/>
      <c r="N110" s="1593"/>
      <c r="O110" s="1593"/>
      <c r="P110" s="1593"/>
      <c r="Q110" s="1593"/>
      <c r="R110" s="1593"/>
      <c r="S110" s="1593"/>
      <c r="T110" s="1593"/>
    </row>
    <row r="111" spans="3:20" ht="21.75" x14ac:dyDescent="0.5">
      <c r="C111" s="92"/>
      <c r="D111" s="92"/>
      <c r="E111" s="92"/>
      <c r="F111" s="92"/>
      <c r="G111" s="92"/>
      <c r="H111" s="92"/>
      <c r="I111" s="1593"/>
      <c r="J111" s="1593"/>
      <c r="K111" s="1593"/>
      <c r="L111" s="1593"/>
      <c r="M111" s="1593"/>
      <c r="N111" s="1593"/>
      <c r="O111" s="1593"/>
      <c r="P111" s="1593"/>
      <c r="Q111" s="1593"/>
      <c r="R111" s="1593"/>
      <c r="S111" s="1593"/>
      <c r="T111" s="1593"/>
    </row>
    <row r="112" spans="3:20" ht="21.75" x14ac:dyDescent="0.5">
      <c r="C112" s="92"/>
      <c r="D112" s="92"/>
      <c r="E112" s="92"/>
      <c r="F112" s="92"/>
      <c r="G112" s="92"/>
      <c r="H112" s="92"/>
      <c r="I112" s="1593"/>
      <c r="J112" s="1593"/>
      <c r="K112" s="1593"/>
      <c r="L112" s="1593"/>
      <c r="M112" s="1593"/>
      <c r="N112" s="1593"/>
      <c r="O112" s="1593"/>
      <c r="P112" s="1593"/>
      <c r="Q112" s="1593"/>
      <c r="R112" s="1593"/>
      <c r="S112" s="1593"/>
      <c r="T112" s="1593"/>
    </row>
    <row r="113" spans="3:20" ht="21.75" x14ac:dyDescent="0.5">
      <c r="C113" s="92"/>
      <c r="D113" s="92"/>
      <c r="E113" s="92"/>
      <c r="F113" s="92"/>
      <c r="G113" s="92"/>
      <c r="H113" s="92"/>
      <c r="I113" s="1593"/>
      <c r="J113" s="1593"/>
      <c r="K113" s="1593"/>
      <c r="L113" s="1593"/>
      <c r="M113" s="1593"/>
      <c r="N113" s="1593"/>
      <c r="O113" s="1593"/>
      <c r="P113" s="1593"/>
      <c r="Q113" s="1593"/>
      <c r="R113" s="1593"/>
      <c r="S113" s="1593"/>
      <c r="T113" s="1593"/>
    </row>
    <row r="114" spans="3:20" ht="21.75" x14ac:dyDescent="0.5">
      <c r="C114" s="92"/>
      <c r="D114" s="92"/>
      <c r="E114" s="92"/>
      <c r="F114" s="92"/>
      <c r="G114" s="92"/>
      <c r="H114" s="92"/>
      <c r="I114" s="1593"/>
      <c r="J114" s="1593"/>
      <c r="K114" s="1593"/>
      <c r="L114" s="1593"/>
      <c r="M114" s="1593"/>
      <c r="N114" s="1593"/>
      <c r="O114" s="1593"/>
      <c r="P114" s="1593"/>
      <c r="Q114" s="1593"/>
      <c r="R114" s="1593"/>
      <c r="S114" s="1593"/>
      <c r="T114" s="1593"/>
    </row>
    <row r="115" spans="3:20" ht="21.75" x14ac:dyDescent="0.5">
      <c r="C115" s="92"/>
      <c r="D115" s="92"/>
      <c r="E115" s="92"/>
      <c r="F115" s="92"/>
      <c r="G115" s="92"/>
      <c r="H115" s="92"/>
      <c r="I115" s="1593"/>
      <c r="J115" s="1593"/>
      <c r="K115" s="1593"/>
      <c r="L115" s="1593"/>
      <c r="M115" s="1593"/>
      <c r="N115" s="1593"/>
      <c r="O115" s="1593"/>
      <c r="P115" s="1593"/>
      <c r="Q115" s="1593"/>
      <c r="R115" s="1593"/>
      <c r="S115" s="1593"/>
      <c r="T115" s="1593"/>
    </row>
    <row r="116" spans="3:20" ht="21.75" x14ac:dyDescent="0.5">
      <c r="C116" s="92"/>
      <c r="D116" s="92"/>
      <c r="E116" s="92"/>
      <c r="F116" s="92"/>
      <c r="G116" s="92"/>
      <c r="H116" s="92"/>
      <c r="I116" s="1593"/>
      <c r="J116" s="1593"/>
      <c r="K116" s="1593"/>
      <c r="L116" s="1593"/>
      <c r="M116" s="1593"/>
      <c r="N116" s="1593"/>
      <c r="O116" s="1593"/>
      <c r="P116" s="1593"/>
      <c r="Q116" s="1593"/>
      <c r="R116" s="1593"/>
      <c r="S116" s="1593"/>
      <c r="T116" s="1593"/>
    </row>
    <row r="117" spans="3:20" ht="21.75" x14ac:dyDescent="0.5">
      <c r="C117" s="92"/>
      <c r="D117" s="92"/>
      <c r="E117" s="92"/>
      <c r="F117" s="92"/>
      <c r="G117" s="92"/>
      <c r="H117" s="92"/>
      <c r="I117" s="1593"/>
      <c r="J117" s="1593"/>
      <c r="K117" s="1593"/>
      <c r="L117" s="1593"/>
      <c r="M117" s="1593"/>
      <c r="N117" s="1593"/>
      <c r="O117" s="1593"/>
      <c r="P117" s="1593"/>
      <c r="Q117" s="1593"/>
      <c r="R117" s="1593"/>
      <c r="S117" s="1593"/>
      <c r="T117" s="1593"/>
    </row>
    <row r="118" spans="3:20" ht="21.75" x14ac:dyDescent="0.5">
      <c r="C118" s="92"/>
      <c r="D118" s="92"/>
      <c r="E118" s="92"/>
      <c r="F118" s="92"/>
      <c r="G118" s="92"/>
      <c r="H118" s="92"/>
      <c r="I118" s="1593"/>
      <c r="J118" s="1593"/>
      <c r="K118" s="1593"/>
      <c r="L118" s="1593"/>
      <c r="M118" s="1593"/>
      <c r="N118" s="1593"/>
      <c r="O118" s="1593"/>
      <c r="P118" s="1593"/>
      <c r="Q118" s="1593"/>
      <c r="R118" s="1593"/>
      <c r="S118" s="1593"/>
      <c r="T118" s="1593"/>
    </row>
    <row r="119" spans="3:20" ht="21.75" x14ac:dyDescent="0.5">
      <c r="C119" s="92"/>
      <c r="D119" s="92"/>
      <c r="E119" s="92"/>
      <c r="F119" s="92"/>
      <c r="G119" s="92"/>
      <c r="H119" s="92"/>
      <c r="I119" s="1593"/>
      <c r="J119" s="1593"/>
      <c r="K119" s="1593"/>
      <c r="L119" s="1593"/>
      <c r="M119" s="1593"/>
      <c r="N119" s="1593"/>
      <c r="O119" s="1593"/>
      <c r="P119" s="1593"/>
      <c r="Q119" s="1593"/>
      <c r="R119" s="1593"/>
      <c r="S119" s="1593"/>
      <c r="T119" s="1593"/>
    </row>
    <row r="120" spans="3:20" ht="21.75" x14ac:dyDescent="0.5">
      <c r="C120" s="92"/>
      <c r="D120" s="92"/>
      <c r="E120" s="92"/>
      <c r="F120" s="92"/>
      <c r="G120" s="92"/>
      <c r="H120" s="92"/>
      <c r="I120" s="1593"/>
      <c r="J120" s="1593"/>
      <c r="K120" s="1593"/>
      <c r="L120" s="1593"/>
      <c r="M120" s="1593"/>
      <c r="N120" s="1593"/>
      <c r="O120" s="1593"/>
      <c r="P120" s="1593"/>
      <c r="Q120" s="1593"/>
      <c r="R120" s="1593"/>
      <c r="S120" s="1593"/>
      <c r="T120" s="1593"/>
    </row>
    <row r="121" spans="3:20" ht="21.75" x14ac:dyDescent="0.5">
      <c r="C121" s="92"/>
      <c r="D121" s="92"/>
      <c r="E121" s="92"/>
      <c r="F121" s="92"/>
      <c r="G121" s="92"/>
      <c r="H121" s="92"/>
      <c r="I121" s="1593"/>
      <c r="J121" s="1593"/>
      <c r="K121" s="1593"/>
      <c r="L121" s="1593"/>
      <c r="M121" s="1593"/>
      <c r="N121" s="1593"/>
      <c r="O121" s="1593"/>
      <c r="P121" s="1593"/>
      <c r="Q121" s="1593"/>
      <c r="R121" s="1593"/>
      <c r="S121" s="1593"/>
      <c r="T121" s="1593"/>
    </row>
    <row r="122" spans="3:20" ht="21.75" x14ac:dyDescent="0.5">
      <c r="C122" s="92"/>
      <c r="D122" s="92"/>
      <c r="E122" s="92"/>
      <c r="F122" s="92"/>
      <c r="G122" s="92"/>
      <c r="H122" s="92"/>
      <c r="I122" s="1593"/>
      <c r="J122" s="1593"/>
      <c r="K122" s="1593"/>
      <c r="L122" s="1593"/>
      <c r="M122" s="1593"/>
      <c r="N122" s="1593"/>
      <c r="O122" s="1593"/>
      <c r="P122" s="1593"/>
      <c r="Q122" s="1593"/>
      <c r="R122" s="1593"/>
      <c r="S122" s="1593"/>
      <c r="T122" s="1593"/>
    </row>
    <row r="123" spans="3:20" ht="21.75" x14ac:dyDescent="0.5">
      <c r="C123" s="92"/>
      <c r="D123" s="92"/>
      <c r="E123" s="92"/>
      <c r="F123" s="92"/>
      <c r="G123" s="92"/>
      <c r="H123" s="92"/>
      <c r="I123" s="1593"/>
      <c r="J123" s="1593"/>
      <c r="K123" s="1593"/>
      <c r="L123" s="1593"/>
      <c r="M123" s="1593"/>
      <c r="N123" s="1593"/>
      <c r="O123" s="1593"/>
      <c r="P123" s="1593"/>
      <c r="Q123" s="1593"/>
      <c r="R123" s="1593"/>
      <c r="S123" s="1593"/>
      <c r="T123" s="1593"/>
    </row>
    <row r="124" spans="3:20" ht="21.75" x14ac:dyDescent="0.5">
      <c r="C124" s="92"/>
      <c r="D124" s="92"/>
      <c r="E124" s="92"/>
      <c r="F124" s="92"/>
      <c r="G124" s="92"/>
      <c r="H124" s="92"/>
      <c r="I124" s="1593"/>
      <c r="J124" s="1593"/>
      <c r="K124" s="1593"/>
      <c r="L124" s="1593"/>
      <c r="M124" s="1593"/>
      <c r="N124" s="1593"/>
      <c r="O124" s="1593"/>
      <c r="P124" s="1593"/>
      <c r="Q124" s="1593"/>
      <c r="R124" s="1593"/>
      <c r="S124" s="1593"/>
      <c r="T124" s="1593"/>
    </row>
    <row r="125" spans="3:20" ht="21.75" x14ac:dyDescent="0.5">
      <c r="C125" s="92"/>
      <c r="D125" s="92"/>
      <c r="E125" s="92"/>
      <c r="F125" s="92"/>
      <c r="G125" s="92"/>
      <c r="H125" s="92"/>
      <c r="I125" s="1593"/>
      <c r="J125" s="1593"/>
      <c r="K125" s="1593"/>
      <c r="L125" s="1593"/>
      <c r="M125" s="1593"/>
      <c r="N125" s="1593"/>
      <c r="O125" s="1593"/>
      <c r="P125" s="1593"/>
      <c r="Q125" s="1593"/>
      <c r="R125" s="1593"/>
      <c r="S125" s="1593"/>
      <c r="T125" s="1593"/>
    </row>
    <row r="126" spans="3:20" ht="21.75" x14ac:dyDescent="0.5">
      <c r="C126" s="92"/>
      <c r="D126" s="92"/>
      <c r="E126" s="92"/>
      <c r="F126" s="92"/>
      <c r="G126" s="92"/>
      <c r="H126" s="92"/>
      <c r="I126" s="1593"/>
      <c r="J126" s="1593"/>
      <c r="K126" s="1593"/>
      <c r="L126" s="1593"/>
      <c r="M126" s="1593"/>
      <c r="N126" s="1593"/>
      <c r="O126" s="1593"/>
      <c r="P126" s="1593"/>
      <c r="Q126" s="1593"/>
      <c r="R126" s="1593"/>
      <c r="S126" s="1593"/>
      <c r="T126" s="1593"/>
    </row>
    <row r="127" spans="3:20" ht="21.75" x14ac:dyDescent="0.5">
      <c r="C127" s="92"/>
      <c r="D127" s="92"/>
      <c r="E127" s="92"/>
      <c r="F127" s="92"/>
      <c r="G127" s="92"/>
      <c r="H127" s="92"/>
      <c r="I127" s="1593"/>
      <c r="J127" s="1593"/>
      <c r="K127" s="1593"/>
      <c r="L127" s="1593"/>
      <c r="M127" s="1593"/>
      <c r="N127" s="1593"/>
      <c r="O127" s="1593"/>
      <c r="P127" s="1593"/>
      <c r="Q127" s="1593"/>
      <c r="R127" s="1593"/>
      <c r="S127" s="1593"/>
      <c r="T127" s="1593"/>
    </row>
    <row r="128" spans="3:20" ht="21.75" x14ac:dyDescent="0.5">
      <c r="C128" s="92"/>
      <c r="D128" s="92"/>
      <c r="E128" s="92"/>
      <c r="F128" s="92"/>
      <c r="G128" s="92"/>
      <c r="H128" s="92"/>
      <c r="I128" s="1593"/>
      <c r="J128" s="1593"/>
      <c r="K128" s="1593"/>
      <c r="L128" s="1593"/>
      <c r="M128" s="1593"/>
      <c r="N128" s="1593"/>
      <c r="O128" s="1593"/>
      <c r="P128" s="1593"/>
      <c r="Q128" s="1593"/>
      <c r="R128" s="1593"/>
      <c r="S128" s="1593"/>
      <c r="T128" s="1593"/>
    </row>
    <row r="129" spans="3:20" ht="21.75" x14ac:dyDescent="0.5">
      <c r="C129" s="92"/>
      <c r="D129" s="92"/>
      <c r="E129" s="92"/>
      <c r="F129" s="92"/>
      <c r="G129" s="92"/>
      <c r="H129" s="92"/>
      <c r="I129" s="1593"/>
      <c r="J129" s="1593"/>
      <c r="K129" s="1593"/>
      <c r="L129" s="1593"/>
      <c r="M129" s="1593"/>
      <c r="N129" s="1593"/>
      <c r="O129" s="1593"/>
      <c r="P129" s="1593"/>
      <c r="Q129" s="1593"/>
      <c r="R129" s="1593"/>
      <c r="S129" s="1593"/>
      <c r="T129" s="1593"/>
    </row>
    <row r="130" spans="3:20" ht="21.75" x14ac:dyDescent="0.5">
      <c r="C130" s="92"/>
      <c r="D130" s="92"/>
      <c r="E130" s="92"/>
      <c r="F130" s="92"/>
      <c r="G130" s="92"/>
      <c r="H130" s="92"/>
      <c r="I130" s="1593"/>
      <c r="J130" s="1593"/>
      <c r="K130" s="1593"/>
      <c r="L130" s="1593"/>
      <c r="M130" s="1593"/>
      <c r="N130" s="1593"/>
      <c r="O130" s="1593"/>
      <c r="P130" s="1593"/>
      <c r="Q130" s="1593"/>
      <c r="R130" s="1593"/>
      <c r="S130" s="1593"/>
      <c r="T130" s="1593"/>
    </row>
    <row r="131" spans="3:20" ht="21.75" x14ac:dyDescent="0.5">
      <c r="C131" s="92"/>
      <c r="D131" s="92"/>
      <c r="E131" s="92"/>
      <c r="F131" s="92"/>
      <c r="G131" s="92"/>
      <c r="H131" s="92"/>
      <c r="I131" s="1593"/>
      <c r="J131" s="1593"/>
      <c r="K131" s="1593"/>
      <c r="L131" s="1593"/>
      <c r="M131" s="1593"/>
      <c r="N131" s="1593"/>
      <c r="O131" s="1593"/>
      <c r="P131" s="1593"/>
      <c r="Q131" s="1593"/>
      <c r="R131" s="1593"/>
      <c r="S131" s="1593"/>
      <c r="T131" s="1593"/>
    </row>
    <row r="132" spans="3:20" ht="21.75" x14ac:dyDescent="0.5">
      <c r="C132" s="92"/>
      <c r="D132" s="92"/>
      <c r="E132" s="92"/>
      <c r="F132" s="92"/>
      <c r="G132" s="92"/>
      <c r="H132" s="92"/>
      <c r="I132" s="1593"/>
      <c r="J132" s="1593"/>
      <c r="K132" s="1593"/>
      <c r="L132" s="1593"/>
      <c r="M132" s="1593"/>
      <c r="N132" s="1593"/>
      <c r="O132" s="1593"/>
      <c r="P132" s="1593"/>
      <c r="Q132" s="1593"/>
      <c r="R132" s="1593"/>
      <c r="S132" s="1593"/>
      <c r="T132" s="1593"/>
    </row>
    <row r="133" spans="3:20" ht="21.75" x14ac:dyDescent="0.5">
      <c r="C133" s="92"/>
      <c r="D133" s="92"/>
      <c r="E133" s="92"/>
      <c r="F133" s="92"/>
      <c r="G133" s="92"/>
      <c r="H133" s="92"/>
      <c r="I133" s="1593"/>
      <c r="J133" s="1593"/>
      <c r="K133" s="1593"/>
      <c r="L133" s="1593"/>
      <c r="M133" s="1593"/>
      <c r="N133" s="1593"/>
      <c r="O133" s="1593"/>
      <c r="P133" s="1593"/>
      <c r="Q133" s="1593"/>
      <c r="R133" s="1593"/>
      <c r="S133" s="1593"/>
      <c r="T133" s="1593"/>
    </row>
    <row r="134" spans="3:20" ht="21.75" x14ac:dyDescent="0.5">
      <c r="C134" s="92"/>
      <c r="D134" s="92"/>
      <c r="E134" s="92"/>
      <c r="F134" s="92"/>
      <c r="G134" s="92"/>
      <c r="H134" s="92"/>
      <c r="I134" s="92"/>
      <c r="J134" s="92"/>
      <c r="K134" s="92"/>
      <c r="L134" s="92"/>
      <c r="M134" s="92"/>
      <c r="N134" s="92"/>
      <c r="O134" s="92"/>
      <c r="P134" s="92"/>
      <c r="Q134" s="92"/>
      <c r="R134" s="92"/>
      <c r="S134" s="92"/>
      <c r="T134" s="92"/>
    </row>
    <row r="135" spans="3:20" ht="21.75" x14ac:dyDescent="0.5">
      <c r="C135" s="92"/>
      <c r="D135" s="92"/>
      <c r="E135" s="92"/>
      <c r="F135" s="92"/>
      <c r="G135" s="92"/>
      <c r="H135" s="92"/>
      <c r="I135" s="92"/>
      <c r="J135" s="92"/>
      <c r="K135" s="92"/>
      <c r="L135" s="92"/>
      <c r="M135" s="92"/>
      <c r="N135" s="92"/>
      <c r="O135" s="92"/>
      <c r="P135" s="92"/>
      <c r="Q135" s="92"/>
      <c r="R135" s="92"/>
      <c r="S135" s="92"/>
      <c r="T135" s="92"/>
    </row>
    <row r="136" spans="3:20" ht="21.75" x14ac:dyDescent="0.5">
      <c r="C136" s="92"/>
      <c r="D136" s="92"/>
      <c r="E136" s="92"/>
      <c r="F136" s="92"/>
      <c r="G136" s="92"/>
      <c r="H136" s="92"/>
      <c r="I136" s="92"/>
      <c r="J136" s="92"/>
      <c r="K136" s="92"/>
      <c r="L136" s="92"/>
      <c r="M136" s="92"/>
      <c r="N136" s="92"/>
      <c r="O136" s="92"/>
      <c r="P136" s="92"/>
      <c r="Q136" s="92"/>
      <c r="R136" s="92"/>
      <c r="S136" s="92"/>
      <c r="T136" s="92"/>
    </row>
    <row r="137" spans="3:20" ht="21.75" x14ac:dyDescent="0.5">
      <c r="C137" s="92"/>
      <c r="D137" s="92"/>
      <c r="E137" s="92"/>
      <c r="F137" s="92"/>
      <c r="G137" s="92"/>
      <c r="H137" s="92"/>
      <c r="I137" s="92"/>
      <c r="J137" s="92"/>
      <c r="K137" s="92"/>
      <c r="L137" s="92"/>
      <c r="M137" s="92"/>
      <c r="N137" s="92"/>
      <c r="O137" s="92"/>
      <c r="P137" s="92"/>
      <c r="Q137" s="92"/>
      <c r="R137" s="92"/>
      <c r="S137" s="92"/>
      <c r="T137" s="92"/>
    </row>
    <row r="138" spans="3:20" ht="21.75" x14ac:dyDescent="0.5">
      <c r="C138" s="92"/>
      <c r="D138" s="92"/>
      <c r="E138" s="92"/>
      <c r="F138" s="92"/>
      <c r="G138" s="92"/>
      <c r="H138" s="92"/>
      <c r="I138" s="92"/>
      <c r="J138" s="92"/>
      <c r="K138" s="92"/>
      <c r="L138" s="92"/>
      <c r="M138" s="92"/>
      <c r="N138" s="92"/>
      <c r="O138" s="92"/>
      <c r="P138" s="92"/>
      <c r="Q138" s="92"/>
      <c r="R138" s="92"/>
      <c r="S138" s="92"/>
      <c r="T138" s="92"/>
    </row>
    <row r="139" spans="3:20" ht="21.75" x14ac:dyDescent="0.5">
      <c r="C139" s="92"/>
      <c r="D139" s="92"/>
      <c r="E139" s="92"/>
      <c r="F139" s="92"/>
      <c r="G139" s="92"/>
      <c r="H139" s="92"/>
      <c r="I139" s="92"/>
      <c r="J139" s="92"/>
      <c r="K139" s="92"/>
      <c r="L139" s="92"/>
      <c r="M139" s="92"/>
      <c r="N139" s="92"/>
      <c r="O139" s="92"/>
      <c r="P139" s="92"/>
      <c r="Q139" s="92"/>
      <c r="R139" s="92"/>
      <c r="S139" s="92"/>
      <c r="T139" s="92"/>
    </row>
    <row r="140" spans="3:20" ht="21.75" x14ac:dyDescent="0.5">
      <c r="C140" s="92"/>
      <c r="D140" s="92"/>
      <c r="E140" s="92"/>
      <c r="F140" s="92"/>
      <c r="G140" s="92"/>
      <c r="H140" s="92"/>
      <c r="I140" s="92"/>
      <c r="J140" s="92"/>
      <c r="K140" s="92"/>
      <c r="L140" s="92"/>
      <c r="M140" s="92"/>
      <c r="N140" s="92"/>
      <c r="O140" s="92"/>
      <c r="P140" s="92"/>
      <c r="Q140" s="92"/>
      <c r="R140" s="92"/>
      <c r="S140" s="92"/>
      <c r="T140"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10"/>
  <sheetViews>
    <sheetView rightToLeft="1" view="pageBreakPreview" zoomScale="50" zoomScaleNormal="50" zoomScaleSheetLayoutView="50" workbookViewId="0"/>
  </sheetViews>
  <sheetFormatPr defaultRowHeight="15" x14ac:dyDescent="0.35"/>
  <cols>
    <col min="1" max="1" width="2.85546875" style="248" customWidth="1"/>
    <col min="2" max="2" width="66.5703125" style="248" customWidth="1"/>
    <col min="3" max="3" width="16.28515625" style="248" customWidth="1"/>
    <col min="4" max="11" width="16.85546875" style="248" customWidth="1"/>
    <col min="12" max="20" width="16.28515625" style="248" customWidth="1"/>
    <col min="21" max="21" width="67.28515625" style="248" customWidth="1"/>
    <col min="22" max="23" width="9.140625" style="248"/>
    <col min="24" max="24" width="14.42578125" style="248" customWidth="1"/>
    <col min="25" max="25" width="17.42578125" style="248" customWidth="1"/>
    <col min="26" max="26" width="14.5703125" style="248" customWidth="1"/>
    <col min="27" max="32" width="9.140625" style="248"/>
    <col min="33" max="34" width="12.28515625" style="248" bestFit="1" customWidth="1"/>
    <col min="35" max="35" width="15.28515625" style="248" customWidth="1"/>
    <col min="36" max="16384" width="9.140625" style="248"/>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70" customFormat="1" ht="36.75" x14ac:dyDescent="0.85">
      <c r="B4" s="1801" t="s">
        <v>1846</v>
      </c>
      <c r="C4" s="1801"/>
      <c r="D4" s="1801"/>
      <c r="E4" s="1801"/>
      <c r="F4" s="1801"/>
      <c r="G4" s="1801"/>
      <c r="H4" s="1801"/>
      <c r="I4" s="1801"/>
      <c r="J4" s="1801"/>
      <c r="K4" s="1801"/>
      <c r="L4" s="1801" t="s">
        <v>1847</v>
      </c>
      <c r="M4" s="1801"/>
      <c r="N4" s="1801"/>
      <c r="O4" s="1801"/>
      <c r="P4" s="1801"/>
      <c r="Q4" s="1801"/>
      <c r="R4" s="1801"/>
      <c r="S4" s="1801"/>
      <c r="T4" s="1801"/>
      <c r="U4" s="1801"/>
      <c r="V4" s="471"/>
      <c r="W4" s="471"/>
      <c r="X4" s="471"/>
      <c r="Y4" s="471"/>
      <c r="Z4" s="471"/>
      <c r="AA4" s="471"/>
      <c r="AB4" s="471"/>
      <c r="AC4" s="471"/>
      <c r="AD4" s="471"/>
      <c r="AE4" s="471"/>
      <c r="AF4" s="471"/>
      <c r="AG4" s="471"/>
    </row>
    <row r="5" spans="1:35" s="244" customFormat="1" ht="13.5" customHeight="1" x14ac:dyDescent="0.65">
      <c r="C5" s="245"/>
      <c r="D5" s="245"/>
      <c r="E5" s="245"/>
      <c r="F5" s="245"/>
      <c r="G5" s="245"/>
      <c r="H5" s="245"/>
      <c r="I5" s="245"/>
      <c r="J5" s="245"/>
      <c r="K5" s="245"/>
      <c r="L5" s="245"/>
      <c r="M5" s="245"/>
      <c r="N5" s="245"/>
      <c r="O5" s="245"/>
      <c r="P5" s="245"/>
      <c r="Q5" s="245"/>
      <c r="R5" s="245"/>
      <c r="S5" s="245"/>
      <c r="T5" s="245"/>
      <c r="U5" s="245"/>
    </row>
    <row r="6" spans="1:35" s="244" customFormat="1" ht="13.5" customHeight="1" x14ac:dyDescent="0.65">
      <c r="C6" s="246"/>
      <c r="D6" s="246"/>
      <c r="E6" s="246"/>
      <c r="F6" s="246"/>
      <c r="G6" s="246"/>
      <c r="H6" s="246"/>
      <c r="I6" s="246"/>
      <c r="J6" s="246"/>
      <c r="K6" s="246"/>
      <c r="L6" s="246"/>
      <c r="M6" s="246"/>
      <c r="N6" s="246"/>
      <c r="O6" s="246"/>
      <c r="P6" s="246"/>
      <c r="Q6" s="246"/>
      <c r="R6" s="246"/>
      <c r="S6" s="246"/>
      <c r="T6" s="246"/>
      <c r="U6" s="245"/>
    </row>
    <row r="7" spans="1:35" s="473" customFormat="1" ht="22.5" x14ac:dyDescent="0.5">
      <c r="B7" s="474" t="s">
        <v>1748</v>
      </c>
      <c r="U7" s="475" t="s">
        <v>1752</v>
      </c>
    </row>
    <row r="8" spans="1:35" s="244" customFormat="1" ht="12" customHeight="1" thickBot="1" x14ac:dyDescent="0.7">
      <c r="C8" s="245"/>
      <c r="D8" s="245"/>
      <c r="E8" s="245"/>
      <c r="F8" s="245"/>
      <c r="G8" s="245"/>
      <c r="H8" s="245"/>
      <c r="I8" s="245"/>
      <c r="J8" s="245"/>
      <c r="K8" s="245"/>
      <c r="L8" s="245"/>
      <c r="M8" s="245"/>
      <c r="N8" s="245"/>
      <c r="O8" s="245"/>
      <c r="P8" s="245"/>
      <c r="Q8" s="245"/>
      <c r="R8" s="245"/>
      <c r="S8" s="245"/>
      <c r="T8" s="245"/>
      <c r="U8" s="245"/>
    </row>
    <row r="9" spans="1:35" s="440" customFormat="1" ht="25.5" customHeight="1" thickTop="1" x14ac:dyDescent="0.7">
      <c r="A9" s="439"/>
      <c r="B9" s="1802"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805" t="s">
        <v>886</v>
      </c>
    </row>
    <row r="10" spans="1:35" s="1111" customFormat="1" ht="23.25" customHeight="1" x14ac:dyDescent="0.2">
      <c r="B10" s="1803"/>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806"/>
    </row>
    <row r="11" spans="1:35" s="1142" customFormat="1" ht="23.25" customHeight="1" x14ac:dyDescent="0.2">
      <c r="A11" s="1111"/>
      <c r="B11" s="1804"/>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7"/>
    </row>
    <row r="12" spans="1:35" s="439" customFormat="1" ht="29.25" customHeight="1" x14ac:dyDescent="0.7">
      <c r="B12" s="441"/>
      <c r="C12" s="443"/>
      <c r="D12" s="443"/>
      <c r="E12" s="443"/>
      <c r="F12" s="443"/>
      <c r="G12" s="443"/>
      <c r="H12" s="443"/>
      <c r="I12" s="444"/>
      <c r="J12" s="445"/>
      <c r="K12" s="445"/>
      <c r="L12" s="445"/>
      <c r="M12" s="445"/>
      <c r="N12" s="445"/>
      <c r="O12" s="445"/>
      <c r="P12" s="445"/>
      <c r="Q12" s="445"/>
      <c r="R12" s="445"/>
      <c r="S12" s="446"/>
      <c r="T12" s="442"/>
      <c r="U12" s="1134"/>
    </row>
    <row r="13" spans="1:35" s="1111" customFormat="1" ht="26.1" customHeight="1" x14ac:dyDescent="0.2">
      <c r="B13" s="1127" t="s">
        <v>1664</v>
      </c>
      <c r="C13" s="1113"/>
      <c r="D13" s="1113"/>
      <c r="E13" s="1113"/>
      <c r="F13" s="1113"/>
      <c r="G13" s="1113"/>
      <c r="H13" s="1113"/>
      <c r="I13" s="1114"/>
      <c r="J13" s="1115"/>
      <c r="K13" s="1115"/>
      <c r="L13" s="1115"/>
      <c r="M13" s="1115"/>
      <c r="N13" s="1115"/>
      <c r="O13" s="1115"/>
      <c r="P13" s="1115"/>
      <c r="Q13" s="1115"/>
      <c r="R13" s="1115"/>
      <c r="S13" s="1116"/>
      <c r="T13" s="1112"/>
      <c r="U13" s="1135" t="s">
        <v>1665</v>
      </c>
    </row>
    <row r="14" spans="1:35" s="1111" customFormat="1" ht="12" customHeight="1" x14ac:dyDescent="0.2">
      <c r="B14" s="1127"/>
      <c r="C14" s="1113"/>
      <c r="D14" s="1113"/>
      <c r="E14" s="1113"/>
      <c r="F14" s="1113"/>
      <c r="G14" s="1113"/>
      <c r="H14" s="1113"/>
      <c r="I14" s="1114"/>
      <c r="J14" s="1115"/>
      <c r="K14" s="1115"/>
      <c r="L14" s="1115"/>
      <c r="M14" s="1115"/>
      <c r="N14" s="1115"/>
      <c r="O14" s="1115"/>
      <c r="P14" s="1115"/>
      <c r="Q14" s="1115"/>
      <c r="R14" s="1115"/>
      <c r="S14" s="1116"/>
      <c r="T14" s="1112"/>
      <c r="U14" s="1136"/>
    </row>
    <row r="15" spans="1:35" s="1111" customFormat="1" ht="26.1" customHeight="1" x14ac:dyDescent="0.2">
      <c r="B15" s="1128" t="s">
        <v>853</v>
      </c>
      <c r="C15" s="866">
        <v>1378.2913669423001</v>
      </c>
      <c r="D15" s="866">
        <v>1248.300922261956</v>
      </c>
      <c r="E15" s="866">
        <v>1253.5097412311688</v>
      </c>
      <c r="F15" s="866">
        <v>1445.0854948113224</v>
      </c>
      <c r="G15" s="866">
        <v>1788.5397096831141</v>
      </c>
      <c r="H15" s="866">
        <v>2425.5709121374925</v>
      </c>
      <c r="I15" s="784">
        <v>1782.6426834975071</v>
      </c>
      <c r="J15" s="782">
        <v>1752.2019641035613</v>
      </c>
      <c r="K15" s="782">
        <v>1830.3861359482828</v>
      </c>
      <c r="L15" s="782">
        <v>1870.5486542851299</v>
      </c>
      <c r="M15" s="782">
        <v>1887.0327219377994</v>
      </c>
      <c r="N15" s="782">
        <v>1533.8202974398112</v>
      </c>
      <c r="O15" s="782">
        <v>1500.2186460958683</v>
      </c>
      <c r="P15" s="782">
        <v>2282.5016409974269</v>
      </c>
      <c r="Q15" s="782">
        <v>2227.1527687621901</v>
      </c>
      <c r="R15" s="782">
        <v>2279.58006424822</v>
      </c>
      <c r="S15" s="880">
        <v>2411.3595820888922</v>
      </c>
      <c r="T15" s="974">
        <v>2425.5709121374925</v>
      </c>
      <c r="U15" s="1137" t="s">
        <v>855</v>
      </c>
      <c r="V15" s="1119"/>
      <c r="W15" s="1119"/>
      <c r="X15" s="1119"/>
      <c r="Y15" s="1119"/>
      <c r="Z15" s="1119"/>
      <c r="AA15" s="1119"/>
      <c r="AB15" s="1119"/>
      <c r="AC15" s="1119"/>
      <c r="AD15" s="1119"/>
      <c r="AE15" s="1119"/>
      <c r="AF15" s="1119"/>
      <c r="AG15" s="1119"/>
      <c r="AH15" s="1119"/>
      <c r="AI15" s="1119"/>
    </row>
    <row r="16" spans="1:35" s="1111" customFormat="1" ht="26.1" customHeight="1" x14ac:dyDescent="0.2">
      <c r="B16" s="1128" t="s">
        <v>177</v>
      </c>
      <c r="C16" s="866">
        <v>76443.961033575353</v>
      </c>
      <c r="D16" s="866">
        <v>74048.902082397617</v>
      </c>
      <c r="E16" s="866">
        <v>85661.765159740578</v>
      </c>
      <c r="F16" s="866">
        <v>92386.546411775882</v>
      </c>
      <c r="G16" s="866">
        <v>109039.5499999262</v>
      </c>
      <c r="H16" s="866">
        <v>98605.134611056856</v>
      </c>
      <c r="I16" s="784">
        <v>109430.94930594027</v>
      </c>
      <c r="J16" s="782">
        <v>103945.82572011097</v>
      </c>
      <c r="K16" s="782">
        <v>108713.29658840346</v>
      </c>
      <c r="L16" s="782">
        <v>110091.11212958682</v>
      </c>
      <c r="M16" s="782">
        <v>112746.37582221512</v>
      </c>
      <c r="N16" s="782">
        <v>104717.05873229014</v>
      </c>
      <c r="O16" s="782">
        <v>109500.84334519872</v>
      </c>
      <c r="P16" s="782">
        <v>109760.6731087347</v>
      </c>
      <c r="Q16" s="782">
        <v>109770.0366410001</v>
      </c>
      <c r="R16" s="782">
        <v>101011.60688353555</v>
      </c>
      <c r="S16" s="880">
        <v>98443.120868758051</v>
      </c>
      <c r="T16" s="974">
        <v>98605.134611056856</v>
      </c>
      <c r="U16" s="1137" t="s">
        <v>699</v>
      </c>
      <c r="V16" s="1119"/>
      <c r="W16" s="1119"/>
      <c r="X16" s="1119"/>
      <c r="Y16" s="1119"/>
      <c r="Z16" s="1119"/>
      <c r="AA16" s="1119"/>
      <c r="AB16" s="1119"/>
      <c r="AC16" s="1119"/>
      <c r="AD16" s="1119"/>
      <c r="AE16" s="1119"/>
      <c r="AF16" s="1119"/>
      <c r="AG16" s="1119"/>
      <c r="AH16" s="1119"/>
      <c r="AI16" s="1119"/>
    </row>
    <row r="17" spans="2:35" s="1111" customFormat="1" ht="26.1" customHeight="1" x14ac:dyDescent="0.2">
      <c r="B17" s="1128" t="s">
        <v>100</v>
      </c>
      <c r="C17" s="866">
        <v>9874.3554906416502</v>
      </c>
      <c r="D17" s="866">
        <v>10738.655664073176</v>
      </c>
      <c r="E17" s="866">
        <v>10778.511536729595</v>
      </c>
      <c r="F17" s="866">
        <v>10898.889671318126</v>
      </c>
      <c r="G17" s="866">
        <v>10922.554830740233</v>
      </c>
      <c r="H17" s="866">
        <v>14309.517092289238</v>
      </c>
      <c r="I17" s="784">
        <v>10977.294690597097</v>
      </c>
      <c r="J17" s="782">
        <v>10800.299998338436</v>
      </c>
      <c r="K17" s="782">
        <v>11221.469455023753</v>
      </c>
      <c r="L17" s="782">
        <v>11761.81265186478</v>
      </c>
      <c r="M17" s="782">
        <v>12437.315850314695</v>
      </c>
      <c r="N17" s="782">
        <v>12700.281787822296</v>
      </c>
      <c r="O17" s="782">
        <v>12916.485838673902</v>
      </c>
      <c r="P17" s="782">
        <v>13187.139539296084</v>
      </c>
      <c r="Q17" s="782">
        <v>13531.748087522583</v>
      </c>
      <c r="R17" s="782">
        <v>13914.257024748604</v>
      </c>
      <c r="S17" s="880">
        <v>13880.46651224681</v>
      </c>
      <c r="T17" s="974">
        <v>14309.517092289238</v>
      </c>
      <c r="U17" s="1137" t="s">
        <v>697</v>
      </c>
      <c r="V17" s="1119"/>
      <c r="W17" s="1119"/>
      <c r="X17" s="1119"/>
      <c r="Y17" s="1119"/>
      <c r="Z17" s="1119"/>
      <c r="AA17" s="1119"/>
      <c r="AB17" s="1119"/>
      <c r="AC17" s="1119"/>
      <c r="AD17" s="1119"/>
      <c r="AE17" s="1119"/>
      <c r="AF17" s="1119"/>
      <c r="AG17" s="1119"/>
      <c r="AH17" s="1119"/>
      <c r="AI17" s="1119"/>
    </row>
    <row r="18" spans="2:35" s="1111" customFormat="1" ht="26.1" customHeight="1" x14ac:dyDescent="0.2">
      <c r="B18" s="1128" t="s">
        <v>176</v>
      </c>
      <c r="C18" s="866">
        <v>88350.718190293541</v>
      </c>
      <c r="D18" s="866">
        <v>79846.590208661466</v>
      </c>
      <c r="E18" s="866">
        <v>85714.145331858948</v>
      </c>
      <c r="F18" s="866">
        <v>108872.13232056997</v>
      </c>
      <c r="G18" s="866">
        <v>207355.69505145724</v>
      </c>
      <c r="H18" s="866">
        <v>216018.15890979822</v>
      </c>
      <c r="I18" s="784">
        <v>201730.91411999796</v>
      </c>
      <c r="J18" s="782">
        <v>208344.81206669068</v>
      </c>
      <c r="K18" s="782">
        <v>220714.9129196367</v>
      </c>
      <c r="L18" s="782">
        <v>219842.57135388791</v>
      </c>
      <c r="M18" s="782">
        <v>222663.27619779555</v>
      </c>
      <c r="N18" s="782">
        <v>224525.30585131454</v>
      </c>
      <c r="O18" s="782">
        <v>228188.11987389182</v>
      </c>
      <c r="P18" s="782">
        <v>235449.40859716691</v>
      </c>
      <c r="Q18" s="782">
        <v>229290.68305140326</v>
      </c>
      <c r="R18" s="782">
        <v>204462.63598880632</v>
      </c>
      <c r="S18" s="880">
        <v>199759.39304685316</v>
      </c>
      <c r="T18" s="974">
        <v>216018.15890979822</v>
      </c>
      <c r="U18" s="1137" t="s">
        <v>698</v>
      </c>
      <c r="V18" s="1119"/>
      <c r="W18" s="1119"/>
      <c r="X18" s="1119"/>
      <c r="Y18" s="1119"/>
      <c r="Z18" s="1119"/>
      <c r="AA18" s="1119"/>
      <c r="AB18" s="1119"/>
      <c r="AC18" s="1119"/>
      <c r="AD18" s="1119"/>
      <c r="AE18" s="1119"/>
      <c r="AF18" s="1119"/>
      <c r="AG18" s="1119"/>
      <c r="AH18" s="1119"/>
      <c r="AI18" s="1119"/>
    </row>
    <row r="19" spans="2:35" s="1111" customFormat="1" ht="26.1" customHeight="1" x14ac:dyDescent="0.2">
      <c r="B19" s="1128" t="s">
        <v>258</v>
      </c>
      <c r="C19" s="866">
        <v>76095.374666503863</v>
      </c>
      <c r="D19" s="866">
        <v>58700.696474856304</v>
      </c>
      <c r="E19" s="866">
        <v>49468.115555783384</v>
      </c>
      <c r="F19" s="866">
        <v>55081.21731865999</v>
      </c>
      <c r="G19" s="866">
        <v>49984.557931111936</v>
      </c>
      <c r="H19" s="866">
        <v>48424.206887560227</v>
      </c>
      <c r="I19" s="784">
        <v>50618.278247495247</v>
      </c>
      <c r="J19" s="782">
        <v>49954.473631661975</v>
      </c>
      <c r="K19" s="782">
        <v>49034.787286438936</v>
      </c>
      <c r="L19" s="782">
        <v>48957.926993094821</v>
      </c>
      <c r="M19" s="782">
        <v>51063.579645665392</v>
      </c>
      <c r="N19" s="782">
        <v>48931.052920892311</v>
      </c>
      <c r="O19" s="782">
        <v>53674.912252109527</v>
      </c>
      <c r="P19" s="782">
        <v>51664.068823735906</v>
      </c>
      <c r="Q19" s="782">
        <v>49206.648576075</v>
      </c>
      <c r="R19" s="782">
        <v>48217.5722217906</v>
      </c>
      <c r="S19" s="880">
        <v>45856.808422327158</v>
      </c>
      <c r="T19" s="974">
        <v>48424.206887560227</v>
      </c>
      <c r="U19" s="1137" t="s">
        <v>605</v>
      </c>
      <c r="V19" s="1119"/>
      <c r="W19" s="1119"/>
      <c r="X19" s="1119"/>
      <c r="Y19" s="1119"/>
      <c r="Z19" s="1119"/>
      <c r="AA19" s="1119"/>
      <c r="AB19" s="1119"/>
      <c r="AC19" s="1119"/>
      <c r="AD19" s="1119"/>
      <c r="AE19" s="1119"/>
      <c r="AF19" s="1119"/>
      <c r="AG19" s="1119"/>
      <c r="AH19" s="1119"/>
      <c r="AI19" s="1119"/>
    </row>
    <row r="20" spans="2:35" s="1120" customFormat="1" ht="26.1" customHeight="1" x14ac:dyDescent="0.2">
      <c r="B20" s="1129" t="s">
        <v>1501</v>
      </c>
      <c r="C20" s="865">
        <v>252142.7007479567</v>
      </c>
      <c r="D20" s="865">
        <v>224583.14535225049</v>
      </c>
      <c r="E20" s="865">
        <v>232876.04732534368</v>
      </c>
      <c r="F20" s="865">
        <v>268683.87121713528</v>
      </c>
      <c r="G20" s="865">
        <v>379090.89752291871</v>
      </c>
      <c r="H20" s="865">
        <v>379782.58841284201</v>
      </c>
      <c r="I20" s="787">
        <v>374540.0790475281</v>
      </c>
      <c r="J20" s="785">
        <v>374797.61338090559</v>
      </c>
      <c r="K20" s="785">
        <v>391514.85238545114</v>
      </c>
      <c r="L20" s="785">
        <v>392523.97178271948</v>
      </c>
      <c r="M20" s="785">
        <v>400797.58023792855</v>
      </c>
      <c r="N20" s="785">
        <v>392407.51958975912</v>
      </c>
      <c r="O20" s="785">
        <v>405780.57995596982</v>
      </c>
      <c r="P20" s="785">
        <v>412343.79170993104</v>
      </c>
      <c r="Q20" s="785">
        <v>404026.26912476309</v>
      </c>
      <c r="R20" s="785">
        <v>369885.65218312928</v>
      </c>
      <c r="S20" s="876">
        <v>360351.14843227406</v>
      </c>
      <c r="T20" s="975">
        <v>379782.58841284201</v>
      </c>
      <c r="U20" s="1138" t="s">
        <v>1015</v>
      </c>
      <c r="V20" s="1119"/>
      <c r="W20" s="1119"/>
      <c r="X20" s="1119"/>
      <c r="Y20" s="1119"/>
      <c r="Z20" s="1119"/>
      <c r="AA20" s="1119"/>
      <c r="AB20" s="1119"/>
      <c r="AC20" s="1119"/>
      <c r="AD20" s="1119"/>
      <c r="AE20" s="1119"/>
      <c r="AF20" s="1119"/>
      <c r="AG20" s="1119"/>
      <c r="AH20" s="1119"/>
      <c r="AI20" s="1119"/>
    </row>
    <row r="21" spans="2:35" s="1120" customFormat="1" ht="24.75" customHeight="1" thickBot="1" x14ac:dyDescent="0.25">
      <c r="B21" s="1129"/>
      <c r="C21" s="865"/>
      <c r="D21" s="865"/>
      <c r="E21" s="865"/>
      <c r="F21" s="865"/>
      <c r="G21" s="865"/>
      <c r="H21" s="865"/>
      <c r="I21" s="787"/>
      <c r="J21" s="785"/>
      <c r="K21" s="785"/>
      <c r="L21" s="785"/>
      <c r="M21" s="785"/>
      <c r="N21" s="785"/>
      <c r="O21" s="785"/>
      <c r="P21" s="785"/>
      <c r="Q21" s="785"/>
      <c r="R21" s="785"/>
      <c r="S21" s="876"/>
      <c r="T21" s="975"/>
      <c r="U21" s="1139"/>
      <c r="V21" s="1119"/>
      <c r="W21" s="1119"/>
      <c r="X21" s="1119"/>
      <c r="Y21" s="1119"/>
      <c r="Z21" s="1119"/>
      <c r="AA21" s="1119"/>
      <c r="AB21" s="1119"/>
      <c r="AC21" s="1119"/>
      <c r="AD21" s="1119"/>
      <c r="AE21" s="1119"/>
      <c r="AF21" s="1119"/>
      <c r="AG21" s="1119"/>
      <c r="AH21" s="1119"/>
      <c r="AI21" s="1119"/>
    </row>
    <row r="22" spans="2:35" s="1111" customFormat="1" ht="24.75" customHeight="1" thickTop="1" x14ac:dyDescent="0.2">
      <c r="B22" s="1130"/>
      <c r="C22" s="1121"/>
      <c r="D22" s="1121"/>
      <c r="E22" s="1121"/>
      <c r="F22" s="1121"/>
      <c r="G22" s="1121"/>
      <c r="H22" s="1121"/>
      <c r="I22" s="1067"/>
      <c r="J22" s="1068"/>
      <c r="K22" s="1068"/>
      <c r="L22" s="1068"/>
      <c r="M22" s="1068"/>
      <c r="N22" s="1068"/>
      <c r="O22" s="1068"/>
      <c r="P22" s="1068"/>
      <c r="Q22" s="1068"/>
      <c r="R22" s="1068"/>
      <c r="S22" s="1069"/>
      <c r="T22" s="1538"/>
      <c r="U22" s="1140"/>
      <c r="V22" s="1119"/>
      <c r="W22" s="1119"/>
      <c r="X22" s="1119"/>
      <c r="Y22" s="1119"/>
      <c r="Z22" s="1119"/>
      <c r="AA22" s="1119"/>
      <c r="AB22" s="1119"/>
      <c r="AC22" s="1119"/>
      <c r="AD22" s="1119"/>
      <c r="AE22" s="1119"/>
      <c r="AF22" s="1119"/>
      <c r="AG22" s="1119"/>
      <c r="AH22" s="1119"/>
      <c r="AI22" s="1119"/>
    </row>
    <row r="23" spans="2:35" s="1111" customFormat="1" ht="24.75" customHeight="1" x14ac:dyDescent="0.2">
      <c r="B23" s="1131" t="s">
        <v>1669</v>
      </c>
      <c r="C23" s="865"/>
      <c r="D23" s="865"/>
      <c r="E23" s="865"/>
      <c r="F23" s="865"/>
      <c r="G23" s="865"/>
      <c r="H23" s="865"/>
      <c r="I23" s="787"/>
      <c r="J23" s="785"/>
      <c r="K23" s="785"/>
      <c r="L23" s="785"/>
      <c r="M23" s="785"/>
      <c r="N23" s="785"/>
      <c r="O23" s="785"/>
      <c r="P23" s="785"/>
      <c r="Q23" s="785"/>
      <c r="R23" s="785"/>
      <c r="S23" s="876"/>
      <c r="T23" s="975"/>
      <c r="U23" s="1135" t="s">
        <v>1668</v>
      </c>
      <c r="V23" s="1119"/>
      <c r="W23" s="1119"/>
      <c r="X23" s="1119"/>
      <c r="Y23" s="1119"/>
      <c r="Z23" s="1119"/>
      <c r="AA23" s="1119"/>
      <c r="AB23" s="1119"/>
      <c r="AC23" s="1119"/>
      <c r="AD23" s="1119"/>
      <c r="AE23" s="1119"/>
      <c r="AF23" s="1119"/>
      <c r="AG23" s="1119"/>
      <c r="AH23" s="1119"/>
      <c r="AI23" s="1119"/>
    </row>
    <row r="24" spans="2:35" s="1111" customFormat="1" ht="24.75" customHeight="1" x14ac:dyDescent="0.2">
      <c r="B24" s="1127"/>
      <c r="C24" s="866"/>
      <c r="D24" s="866"/>
      <c r="E24" s="866"/>
      <c r="F24" s="866"/>
      <c r="G24" s="866"/>
      <c r="H24" s="866"/>
      <c r="I24" s="784"/>
      <c r="J24" s="782"/>
      <c r="K24" s="782"/>
      <c r="L24" s="782"/>
      <c r="M24" s="782"/>
      <c r="N24" s="782"/>
      <c r="O24" s="782"/>
      <c r="P24" s="782"/>
      <c r="Q24" s="782"/>
      <c r="R24" s="782"/>
      <c r="S24" s="880"/>
      <c r="T24" s="974"/>
      <c r="U24" s="1136"/>
      <c r="V24" s="1119"/>
      <c r="W24" s="1119"/>
      <c r="X24" s="1119"/>
      <c r="Y24" s="1119"/>
      <c r="Z24" s="1119"/>
      <c r="AA24" s="1119"/>
      <c r="AB24" s="1119"/>
      <c r="AC24" s="1119"/>
      <c r="AD24" s="1119"/>
      <c r="AE24" s="1119"/>
      <c r="AF24" s="1119"/>
      <c r="AG24" s="1119"/>
      <c r="AH24" s="1119"/>
      <c r="AI24" s="1119"/>
    </row>
    <row r="25" spans="2:35" s="1120" customFormat="1" ht="26.1" customHeight="1" x14ac:dyDescent="0.2">
      <c r="B25" s="1131" t="s">
        <v>989</v>
      </c>
      <c r="C25" s="865">
        <v>212734.66613206849</v>
      </c>
      <c r="D25" s="865">
        <v>186538.21034034184</v>
      </c>
      <c r="E25" s="865">
        <v>194252.81502367777</v>
      </c>
      <c r="F25" s="865">
        <v>215811.74589871473</v>
      </c>
      <c r="G25" s="865">
        <v>253437.49901861008</v>
      </c>
      <c r="H25" s="865">
        <v>271197.75755128823</v>
      </c>
      <c r="I25" s="787">
        <v>248357.22995064696</v>
      </c>
      <c r="J25" s="785">
        <v>251331.38565558981</v>
      </c>
      <c r="K25" s="785">
        <v>264688.64635513036</v>
      </c>
      <c r="L25" s="785">
        <v>268410.23781082069</v>
      </c>
      <c r="M25" s="785">
        <v>272937.96735477808</v>
      </c>
      <c r="N25" s="785">
        <v>256805.3606701266</v>
      </c>
      <c r="O25" s="785">
        <v>257924.82350291632</v>
      </c>
      <c r="P25" s="785">
        <v>266281.73909800022</v>
      </c>
      <c r="Q25" s="785">
        <v>267907.87631094584</v>
      </c>
      <c r="R25" s="785">
        <v>265585.56235413329</v>
      </c>
      <c r="S25" s="876">
        <v>264897.03211016214</v>
      </c>
      <c r="T25" s="975">
        <v>271197.75755128823</v>
      </c>
      <c r="U25" s="1135" t="s">
        <v>1056</v>
      </c>
      <c r="V25" s="1119"/>
      <c r="W25" s="1119"/>
      <c r="X25" s="1119"/>
      <c r="Y25" s="1119"/>
      <c r="Z25" s="1119"/>
      <c r="AA25" s="1119"/>
      <c r="AB25" s="1119"/>
      <c r="AC25" s="1119"/>
      <c r="AD25" s="1119"/>
      <c r="AE25" s="1119"/>
      <c r="AF25" s="1119"/>
      <c r="AG25" s="1119"/>
      <c r="AH25" s="1119"/>
      <c r="AI25" s="1119"/>
    </row>
    <row r="26" spans="2:35" s="1120" customFormat="1" ht="26.1" customHeight="1" x14ac:dyDescent="0.2">
      <c r="B26" s="1128" t="s">
        <v>848</v>
      </c>
      <c r="C26" s="866">
        <v>21648.514787539996</v>
      </c>
      <c r="D26" s="866">
        <v>10155.202964788999</v>
      </c>
      <c r="E26" s="866">
        <v>3019.1568050599999</v>
      </c>
      <c r="F26" s="866">
        <v>1823.3949271720001</v>
      </c>
      <c r="G26" s="866">
        <v>1905.0799103940003</v>
      </c>
      <c r="H26" s="866">
        <v>2388.5165809729997</v>
      </c>
      <c r="I26" s="784">
        <v>1804.7479228939999</v>
      </c>
      <c r="J26" s="782">
        <v>1919.0178333930003</v>
      </c>
      <c r="K26" s="782">
        <v>2007.043185993</v>
      </c>
      <c r="L26" s="782">
        <v>1945.0512935329998</v>
      </c>
      <c r="M26" s="782">
        <v>2320.2865417030007</v>
      </c>
      <c r="N26" s="782">
        <v>2096.3624737529999</v>
      </c>
      <c r="O26" s="782">
        <v>2159.3234507729999</v>
      </c>
      <c r="P26" s="782">
        <v>2144.7320432830002</v>
      </c>
      <c r="Q26" s="782">
        <v>2205.028406683</v>
      </c>
      <c r="R26" s="782">
        <v>2014.971289973</v>
      </c>
      <c r="S26" s="880">
        <v>2146.3095459730002</v>
      </c>
      <c r="T26" s="974">
        <v>2388.5165809729997</v>
      </c>
      <c r="U26" s="1137" t="s">
        <v>292</v>
      </c>
      <c r="V26" s="1119"/>
      <c r="W26" s="1119"/>
      <c r="X26" s="1119"/>
      <c r="Y26" s="1119"/>
      <c r="Z26" s="1119"/>
      <c r="AA26" s="1119"/>
      <c r="AB26" s="1119"/>
      <c r="AC26" s="1119"/>
      <c r="AD26" s="1119"/>
      <c r="AE26" s="1119"/>
      <c r="AF26" s="1119"/>
      <c r="AG26" s="1119"/>
      <c r="AH26" s="1119"/>
      <c r="AI26" s="1119"/>
    </row>
    <row r="27" spans="2:35" s="1120" customFormat="1" ht="26.1" customHeight="1" x14ac:dyDescent="0.2">
      <c r="B27" s="1132" t="s">
        <v>1041</v>
      </c>
      <c r="C27" s="866">
        <v>130608.5611639174</v>
      </c>
      <c r="D27" s="866">
        <v>103211.22464621066</v>
      </c>
      <c r="E27" s="866">
        <v>93814.803278987994</v>
      </c>
      <c r="F27" s="866">
        <v>95216.250858643616</v>
      </c>
      <c r="G27" s="866">
        <v>115186.5701466593</v>
      </c>
      <c r="H27" s="866">
        <v>127318.74749288143</v>
      </c>
      <c r="I27" s="784">
        <v>112914.61920766906</v>
      </c>
      <c r="J27" s="782">
        <v>111831.36728872012</v>
      </c>
      <c r="K27" s="782">
        <v>109279.33335130206</v>
      </c>
      <c r="L27" s="782">
        <v>109887.74403841273</v>
      </c>
      <c r="M27" s="782">
        <v>111930.41180670181</v>
      </c>
      <c r="N27" s="782">
        <v>112363.25374752229</v>
      </c>
      <c r="O27" s="782">
        <v>112893.51946213815</v>
      </c>
      <c r="P27" s="782">
        <v>116798.0859355041</v>
      </c>
      <c r="Q27" s="782">
        <v>118340.21947662818</v>
      </c>
      <c r="R27" s="782">
        <v>119104.39176992141</v>
      </c>
      <c r="S27" s="880">
        <v>120093.87468807556</v>
      </c>
      <c r="T27" s="974">
        <v>127318.74749288143</v>
      </c>
      <c r="U27" s="1137" t="s">
        <v>36</v>
      </c>
      <c r="V27" s="1119"/>
      <c r="W27" s="1119"/>
      <c r="X27" s="1119"/>
      <c r="Y27" s="1119"/>
      <c r="Z27" s="1119"/>
      <c r="AA27" s="1119"/>
      <c r="AB27" s="1119"/>
      <c r="AC27" s="1119"/>
      <c r="AD27" s="1119"/>
      <c r="AE27" s="1119"/>
      <c r="AF27" s="1119"/>
      <c r="AG27" s="1119"/>
      <c r="AH27" s="1119"/>
      <c r="AI27" s="1119"/>
    </row>
    <row r="28" spans="2:35" s="1120" customFormat="1" ht="26.1" customHeight="1" x14ac:dyDescent="0.2">
      <c r="B28" s="1132" t="s">
        <v>472</v>
      </c>
      <c r="C28" s="866">
        <v>45198.6824413664</v>
      </c>
      <c r="D28" s="866">
        <v>31818.000809700578</v>
      </c>
      <c r="E28" s="866">
        <v>23613.690187075197</v>
      </c>
      <c r="F28" s="866">
        <v>28918.882745527899</v>
      </c>
      <c r="G28" s="866">
        <v>32027.463539484997</v>
      </c>
      <c r="H28" s="866">
        <v>23956.077078871404</v>
      </c>
      <c r="I28" s="784">
        <v>28671.527646613897</v>
      </c>
      <c r="J28" s="782">
        <v>26879.764020409999</v>
      </c>
      <c r="K28" s="782">
        <v>33037.888112135988</v>
      </c>
      <c r="L28" s="782">
        <v>33007.166665180994</v>
      </c>
      <c r="M28" s="782">
        <v>31111.505344549201</v>
      </c>
      <c r="N28" s="782">
        <v>26614.199505456701</v>
      </c>
      <c r="O28" s="782">
        <v>23819.0209506188</v>
      </c>
      <c r="P28" s="782">
        <v>24031.0499050619</v>
      </c>
      <c r="Q28" s="782">
        <v>23951.928265179602</v>
      </c>
      <c r="R28" s="782">
        <v>20403.098969177699</v>
      </c>
      <c r="S28" s="880">
        <v>18714.700595537302</v>
      </c>
      <c r="T28" s="974">
        <v>23956.077078871404</v>
      </c>
      <c r="U28" s="1137" t="s">
        <v>417</v>
      </c>
      <c r="V28" s="1119"/>
      <c r="W28" s="1119"/>
      <c r="X28" s="1119"/>
      <c r="Y28" s="1119"/>
      <c r="Z28" s="1119"/>
      <c r="AA28" s="1119"/>
      <c r="AB28" s="1119"/>
      <c r="AC28" s="1119"/>
      <c r="AD28" s="1119"/>
      <c r="AE28" s="1119"/>
      <c r="AF28" s="1119"/>
      <c r="AG28" s="1119"/>
      <c r="AH28" s="1119"/>
      <c r="AI28" s="1119"/>
    </row>
    <row r="29" spans="2:35" s="1120" customFormat="1" ht="26.1" customHeight="1" x14ac:dyDescent="0.2">
      <c r="B29" s="1128" t="s">
        <v>847</v>
      </c>
      <c r="C29" s="866">
        <v>15278.907739244702</v>
      </c>
      <c r="D29" s="866">
        <v>41353.781919641595</v>
      </c>
      <c r="E29" s="866">
        <v>73805.164752554585</v>
      </c>
      <c r="F29" s="866">
        <v>89853.21736737121</v>
      </c>
      <c r="G29" s="866">
        <v>104318.38542207179</v>
      </c>
      <c r="H29" s="866">
        <v>117534.41639856239</v>
      </c>
      <c r="I29" s="784">
        <v>104966.33517347</v>
      </c>
      <c r="J29" s="782">
        <v>110701.2365130667</v>
      </c>
      <c r="K29" s="782">
        <v>120364.38170569928</v>
      </c>
      <c r="L29" s="782">
        <v>123570.27581369398</v>
      </c>
      <c r="M29" s="782">
        <v>127575.76366182408</v>
      </c>
      <c r="N29" s="782">
        <v>115731.54494339461</v>
      </c>
      <c r="O29" s="782">
        <v>119052.95963938638</v>
      </c>
      <c r="P29" s="782">
        <v>123307.87121415119</v>
      </c>
      <c r="Q29" s="782">
        <v>123410.70016245508</v>
      </c>
      <c r="R29" s="782">
        <v>124063.1003250612</v>
      </c>
      <c r="S29" s="880">
        <v>123942.14728057629</v>
      </c>
      <c r="T29" s="974">
        <v>117534.41639856239</v>
      </c>
      <c r="U29" s="1137" t="s">
        <v>293</v>
      </c>
      <c r="V29" s="1119"/>
      <c r="W29" s="1119"/>
      <c r="X29" s="1119"/>
      <c r="Y29" s="1119"/>
      <c r="Z29" s="1119"/>
      <c r="AA29" s="1119"/>
      <c r="AB29" s="1119"/>
      <c r="AC29" s="1119"/>
      <c r="AD29" s="1119"/>
      <c r="AE29" s="1119"/>
      <c r="AF29" s="1119"/>
      <c r="AG29" s="1119"/>
      <c r="AH29" s="1119"/>
      <c r="AI29" s="1119"/>
    </row>
    <row r="30" spans="2:35" s="1120" customFormat="1" ht="12" customHeight="1" x14ac:dyDescent="0.2">
      <c r="B30" s="1129"/>
      <c r="C30" s="865"/>
      <c r="D30" s="865"/>
      <c r="E30" s="865"/>
      <c r="F30" s="865"/>
      <c r="G30" s="865"/>
      <c r="H30" s="865"/>
      <c r="I30" s="787"/>
      <c r="J30" s="785"/>
      <c r="K30" s="785"/>
      <c r="L30" s="785"/>
      <c r="M30" s="785"/>
      <c r="N30" s="785"/>
      <c r="O30" s="785"/>
      <c r="P30" s="785"/>
      <c r="Q30" s="785"/>
      <c r="R30" s="785"/>
      <c r="S30" s="876"/>
      <c r="T30" s="975"/>
      <c r="U30" s="1138"/>
      <c r="V30" s="1119"/>
      <c r="W30" s="1119"/>
      <c r="X30" s="1119"/>
      <c r="Y30" s="1119"/>
      <c r="Z30" s="1119"/>
      <c r="AA30" s="1119"/>
      <c r="AB30" s="1119"/>
      <c r="AC30" s="1119"/>
      <c r="AD30" s="1119"/>
      <c r="AE30" s="1119"/>
      <c r="AF30" s="1119"/>
      <c r="AG30" s="1119"/>
      <c r="AH30" s="1119"/>
      <c r="AI30" s="1119"/>
    </row>
    <row r="31" spans="2:35" s="1120" customFormat="1" ht="26.1" customHeight="1" x14ac:dyDescent="0.2">
      <c r="B31" s="1131" t="s">
        <v>1279</v>
      </c>
      <c r="C31" s="865">
        <v>39408.034199442351</v>
      </c>
      <c r="D31" s="865">
        <v>37051.856317320002</v>
      </c>
      <c r="E31" s="865">
        <v>37456.279823939367</v>
      </c>
      <c r="F31" s="865">
        <v>50793.743858830509</v>
      </c>
      <c r="G31" s="865">
        <v>122794.80937886352</v>
      </c>
      <c r="H31" s="865">
        <v>104381.91822755203</v>
      </c>
      <c r="I31" s="787">
        <v>123314.28186308419</v>
      </c>
      <c r="J31" s="785">
        <v>120515.17949054278</v>
      </c>
      <c r="K31" s="785">
        <v>123735.32107967851</v>
      </c>
      <c r="L31" s="785">
        <v>120866.67813133399</v>
      </c>
      <c r="M31" s="785">
        <v>124497.8068961652</v>
      </c>
      <c r="N31" s="785">
        <v>132083.9419119262</v>
      </c>
      <c r="O31" s="785">
        <v>144262.17661227172</v>
      </c>
      <c r="P31" s="785">
        <v>142285.50822458608</v>
      </c>
      <c r="Q31" s="785">
        <v>132321.69572875221</v>
      </c>
      <c r="R31" s="785">
        <v>100379.86184673039</v>
      </c>
      <c r="S31" s="876">
        <v>91339.000652571587</v>
      </c>
      <c r="T31" s="975">
        <v>104381.91822755203</v>
      </c>
      <c r="U31" s="1135" t="s">
        <v>1350</v>
      </c>
      <c r="V31" s="1119"/>
      <c r="W31" s="1119"/>
      <c r="X31" s="1119"/>
      <c r="Y31" s="1119"/>
      <c r="Z31" s="1119"/>
      <c r="AA31" s="1119"/>
      <c r="AB31" s="1119"/>
      <c r="AC31" s="1119"/>
      <c r="AD31" s="1119"/>
      <c r="AE31" s="1119"/>
      <c r="AF31" s="1119"/>
      <c r="AG31" s="1119"/>
      <c r="AH31" s="1119"/>
      <c r="AI31" s="1119"/>
    </row>
    <row r="32" spans="2:35" s="1120" customFormat="1" ht="26.1" customHeight="1" x14ac:dyDescent="0.2">
      <c r="B32" s="1128" t="s">
        <v>982</v>
      </c>
      <c r="C32" s="866">
        <v>35627.618602486349</v>
      </c>
      <c r="D32" s="866">
        <v>29751.795578270005</v>
      </c>
      <c r="E32" s="866">
        <v>18991.938732628536</v>
      </c>
      <c r="F32" s="866">
        <v>27895.386432007013</v>
      </c>
      <c r="G32" s="866">
        <v>93357.55648574706</v>
      </c>
      <c r="H32" s="866">
        <v>78179.324360436294</v>
      </c>
      <c r="I32" s="1051">
        <v>93579.040174938767</v>
      </c>
      <c r="J32" s="1052">
        <v>89437.720630975513</v>
      </c>
      <c r="K32" s="1052">
        <v>86479.791031697547</v>
      </c>
      <c r="L32" s="1052">
        <v>82225.173509415166</v>
      </c>
      <c r="M32" s="1052">
        <v>88999.601188896355</v>
      </c>
      <c r="N32" s="1052">
        <v>98621.207178738419</v>
      </c>
      <c r="O32" s="1052">
        <v>110045.63452027911</v>
      </c>
      <c r="P32" s="1052">
        <v>106621.60818655221</v>
      </c>
      <c r="Q32" s="1052">
        <v>96586.085506716961</v>
      </c>
      <c r="R32" s="1052">
        <v>73702.664270776848</v>
      </c>
      <c r="S32" s="1117">
        <v>66252.336232589223</v>
      </c>
      <c r="T32" s="1326">
        <v>78179.324360436294</v>
      </c>
      <c r="U32" s="1137" t="s">
        <v>1014</v>
      </c>
      <c r="V32" s="1119"/>
      <c r="W32" s="1119"/>
      <c r="X32" s="1119"/>
      <c r="Y32" s="1119"/>
      <c r="Z32" s="1119"/>
      <c r="AA32" s="1119"/>
      <c r="AB32" s="1119"/>
      <c r="AC32" s="1119"/>
      <c r="AD32" s="1119"/>
      <c r="AE32" s="1119"/>
      <c r="AF32" s="1119"/>
      <c r="AG32" s="1119"/>
      <c r="AH32" s="1119"/>
      <c r="AI32" s="1119"/>
    </row>
    <row r="33" spans="2:35" s="1120" customFormat="1" ht="26.1" customHeight="1" x14ac:dyDescent="0.2">
      <c r="B33" s="1128" t="s">
        <v>983</v>
      </c>
      <c r="C33" s="866">
        <v>0</v>
      </c>
      <c r="D33" s="866">
        <v>0</v>
      </c>
      <c r="E33" s="866">
        <v>0</v>
      </c>
      <c r="F33" s="866">
        <v>0</v>
      </c>
      <c r="G33" s="866">
        <v>0</v>
      </c>
      <c r="H33" s="866">
        <v>0</v>
      </c>
      <c r="I33" s="1051">
        <v>0</v>
      </c>
      <c r="J33" s="1052">
        <v>0</v>
      </c>
      <c r="K33" s="1052">
        <v>0</v>
      </c>
      <c r="L33" s="1052">
        <v>0</v>
      </c>
      <c r="M33" s="1052">
        <v>0</v>
      </c>
      <c r="N33" s="1052">
        <v>0</v>
      </c>
      <c r="O33" s="1052">
        <v>0</v>
      </c>
      <c r="P33" s="1052">
        <v>0</v>
      </c>
      <c r="Q33" s="1052">
        <v>0</v>
      </c>
      <c r="R33" s="1052">
        <v>0</v>
      </c>
      <c r="S33" s="1117">
        <v>0</v>
      </c>
      <c r="T33" s="1326">
        <v>0</v>
      </c>
      <c r="U33" s="1137" t="s">
        <v>1016</v>
      </c>
      <c r="V33" s="1119"/>
      <c r="W33" s="1119"/>
      <c r="X33" s="1119"/>
      <c r="Y33" s="1119"/>
      <c r="Z33" s="1119"/>
      <c r="AA33" s="1119"/>
      <c r="AB33" s="1119"/>
      <c r="AC33" s="1119"/>
      <c r="AD33" s="1119"/>
      <c r="AE33" s="1119"/>
      <c r="AF33" s="1119"/>
      <c r="AG33" s="1119"/>
      <c r="AH33" s="1119"/>
      <c r="AI33" s="1119"/>
    </row>
    <row r="34" spans="2:35" s="1120" customFormat="1" ht="26.1" customHeight="1" x14ac:dyDescent="0.2">
      <c r="B34" s="1128" t="s">
        <v>984</v>
      </c>
      <c r="C34" s="866">
        <v>0</v>
      </c>
      <c r="D34" s="866">
        <v>0</v>
      </c>
      <c r="E34" s="866">
        <v>0</v>
      </c>
      <c r="F34" s="866">
        <v>0</v>
      </c>
      <c r="G34" s="866">
        <v>0</v>
      </c>
      <c r="H34" s="866">
        <v>0</v>
      </c>
      <c r="I34" s="1051">
        <v>0</v>
      </c>
      <c r="J34" s="1052">
        <v>0</v>
      </c>
      <c r="K34" s="1052">
        <v>0</v>
      </c>
      <c r="L34" s="1052">
        <v>0</v>
      </c>
      <c r="M34" s="1052">
        <v>0</v>
      </c>
      <c r="N34" s="1052">
        <v>0</v>
      </c>
      <c r="O34" s="1052">
        <v>0</v>
      </c>
      <c r="P34" s="1052">
        <v>0</v>
      </c>
      <c r="Q34" s="1052">
        <v>0</v>
      </c>
      <c r="R34" s="1052">
        <v>0</v>
      </c>
      <c r="S34" s="1117">
        <v>0</v>
      </c>
      <c r="T34" s="1326">
        <v>0</v>
      </c>
      <c r="U34" s="1137" t="s">
        <v>1012</v>
      </c>
      <c r="V34" s="1119"/>
      <c r="W34" s="1119"/>
      <c r="X34" s="1119"/>
      <c r="Y34" s="1119"/>
      <c r="Z34" s="1119"/>
      <c r="AA34" s="1119"/>
      <c r="AB34" s="1119"/>
      <c r="AC34" s="1119"/>
      <c r="AD34" s="1119"/>
      <c r="AE34" s="1119"/>
      <c r="AF34" s="1119"/>
      <c r="AG34" s="1119"/>
      <c r="AH34" s="1119"/>
      <c r="AI34" s="1119"/>
    </row>
    <row r="35" spans="2:35" s="1120" customFormat="1" ht="26.1" customHeight="1" x14ac:dyDescent="0.2">
      <c r="B35" s="1128" t="s">
        <v>985</v>
      </c>
      <c r="C35" s="866">
        <v>113.18065919</v>
      </c>
      <c r="D35" s="866">
        <v>0</v>
      </c>
      <c r="E35" s="866">
        <v>35.552511989999992</v>
      </c>
      <c r="F35" s="866">
        <v>0</v>
      </c>
      <c r="G35" s="866">
        <v>0</v>
      </c>
      <c r="H35" s="866">
        <v>0</v>
      </c>
      <c r="I35" s="1051">
        <v>0</v>
      </c>
      <c r="J35" s="1052">
        <v>0</v>
      </c>
      <c r="K35" s="1052">
        <v>0</v>
      </c>
      <c r="L35" s="1052">
        <v>0</v>
      </c>
      <c r="M35" s="1052">
        <v>0</v>
      </c>
      <c r="N35" s="1052">
        <v>0</v>
      </c>
      <c r="O35" s="1052">
        <v>0</v>
      </c>
      <c r="P35" s="1052">
        <v>0</v>
      </c>
      <c r="Q35" s="1052">
        <v>0</v>
      </c>
      <c r="R35" s="1052">
        <v>0</v>
      </c>
      <c r="S35" s="1117">
        <v>0</v>
      </c>
      <c r="T35" s="1326">
        <v>0</v>
      </c>
      <c r="U35" s="1137" t="s">
        <v>1021</v>
      </c>
      <c r="V35" s="1119"/>
      <c r="W35" s="1119"/>
      <c r="X35" s="1119"/>
      <c r="Y35" s="1119"/>
      <c r="Z35" s="1119"/>
      <c r="AA35" s="1119"/>
      <c r="AB35" s="1119"/>
      <c r="AC35" s="1119"/>
      <c r="AD35" s="1119"/>
      <c r="AE35" s="1119"/>
      <c r="AF35" s="1119"/>
      <c r="AG35" s="1119"/>
      <c r="AH35" s="1119"/>
      <c r="AI35" s="1119"/>
    </row>
    <row r="36" spans="2:35" s="1120" customFormat="1" ht="26.1" customHeight="1" x14ac:dyDescent="0.2">
      <c r="B36" s="1128" t="s">
        <v>986</v>
      </c>
      <c r="C36" s="866">
        <v>0</v>
      </c>
      <c r="D36" s="866">
        <v>0</v>
      </c>
      <c r="E36" s="866">
        <v>0</v>
      </c>
      <c r="F36" s="866">
        <v>0</v>
      </c>
      <c r="G36" s="866">
        <v>0</v>
      </c>
      <c r="H36" s="866">
        <v>0</v>
      </c>
      <c r="I36" s="1051">
        <v>0</v>
      </c>
      <c r="J36" s="1052">
        <v>0</v>
      </c>
      <c r="K36" s="1052">
        <v>0</v>
      </c>
      <c r="L36" s="1052">
        <v>0</v>
      </c>
      <c r="M36" s="1052">
        <v>0</v>
      </c>
      <c r="N36" s="1052">
        <v>0</v>
      </c>
      <c r="O36" s="1052">
        <v>0</v>
      </c>
      <c r="P36" s="1052">
        <v>0</v>
      </c>
      <c r="Q36" s="1052">
        <v>0</v>
      </c>
      <c r="R36" s="1052">
        <v>0</v>
      </c>
      <c r="S36" s="1117">
        <v>0</v>
      </c>
      <c r="T36" s="1326">
        <v>0</v>
      </c>
      <c r="U36" s="1137" t="s">
        <v>1277</v>
      </c>
      <c r="V36" s="1119"/>
      <c r="W36" s="1119"/>
      <c r="X36" s="1119"/>
      <c r="Y36" s="1119"/>
      <c r="Z36" s="1119"/>
      <c r="AA36" s="1119"/>
      <c r="AB36" s="1119"/>
      <c r="AC36" s="1119"/>
      <c r="AD36" s="1119"/>
      <c r="AE36" s="1119"/>
      <c r="AF36" s="1119"/>
      <c r="AG36" s="1119"/>
      <c r="AH36" s="1119"/>
      <c r="AI36" s="1119"/>
    </row>
    <row r="37" spans="2:35" s="1120" customFormat="1" ht="26.1" customHeight="1" x14ac:dyDescent="0.2">
      <c r="B37" s="1128" t="s">
        <v>987</v>
      </c>
      <c r="C37" s="866">
        <v>139.74561300000002</v>
      </c>
      <c r="D37" s="866">
        <v>764.23801500000002</v>
      </c>
      <c r="E37" s="866">
        <v>547.90278949999993</v>
      </c>
      <c r="F37" s="866">
        <v>937.58587299999988</v>
      </c>
      <c r="G37" s="866">
        <v>2206.5597870000001</v>
      </c>
      <c r="H37" s="866">
        <v>1757.4735695300001</v>
      </c>
      <c r="I37" s="1051">
        <v>2175.5635460000003</v>
      </c>
      <c r="J37" s="1052">
        <v>2813.8153709999997</v>
      </c>
      <c r="K37" s="1052">
        <v>2876.6264289999999</v>
      </c>
      <c r="L37" s="1052">
        <v>2867.6889095000001</v>
      </c>
      <c r="M37" s="1052">
        <v>2542.61883541</v>
      </c>
      <c r="N37" s="1052">
        <v>2534.77987841</v>
      </c>
      <c r="O37" s="1052">
        <v>2521.3973045099997</v>
      </c>
      <c r="P37" s="1052">
        <v>2486.94407241</v>
      </c>
      <c r="Q37" s="1052">
        <v>2485.0142474099998</v>
      </c>
      <c r="R37" s="1052">
        <v>2403.62731953</v>
      </c>
      <c r="S37" s="1117">
        <v>901.69749452999997</v>
      </c>
      <c r="T37" s="1326">
        <v>1757.4735695300001</v>
      </c>
      <c r="U37" s="1137" t="s">
        <v>1042</v>
      </c>
      <c r="V37" s="1119"/>
      <c r="W37" s="1119"/>
      <c r="X37" s="1119"/>
      <c r="Y37" s="1119"/>
      <c r="Z37" s="1119"/>
      <c r="AA37" s="1119"/>
      <c r="AB37" s="1119"/>
      <c r="AC37" s="1119"/>
      <c r="AD37" s="1119"/>
      <c r="AE37" s="1119"/>
      <c r="AF37" s="1119"/>
      <c r="AG37" s="1119"/>
      <c r="AH37" s="1119"/>
      <c r="AI37" s="1119"/>
    </row>
    <row r="38" spans="2:35" s="1120" customFormat="1" ht="26.1" customHeight="1" x14ac:dyDescent="0.2">
      <c r="B38" s="1128" t="s">
        <v>995</v>
      </c>
      <c r="C38" s="866">
        <v>3.0590000000000002</v>
      </c>
      <c r="D38" s="866">
        <v>16.743281249999999</v>
      </c>
      <c r="E38" s="866">
        <v>0</v>
      </c>
      <c r="F38" s="866">
        <v>3.5739999999999998</v>
      </c>
      <c r="G38" s="866">
        <v>0</v>
      </c>
      <c r="H38" s="866">
        <v>0</v>
      </c>
      <c r="I38" s="1051">
        <v>0</v>
      </c>
      <c r="J38" s="1052">
        <v>0</v>
      </c>
      <c r="K38" s="1052">
        <v>0</v>
      </c>
      <c r="L38" s="1052">
        <v>0</v>
      </c>
      <c r="M38" s="1052">
        <v>0</v>
      </c>
      <c r="N38" s="1052">
        <v>0</v>
      </c>
      <c r="O38" s="1052">
        <v>0</v>
      </c>
      <c r="P38" s="1052">
        <v>0</v>
      </c>
      <c r="Q38" s="1052">
        <v>0</v>
      </c>
      <c r="R38" s="1052">
        <v>0</v>
      </c>
      <c r="S38" s="1117">
        <v>0</v>
      </c>
      <c r="T38" s="1326">
        <v>0</v>
      </c>
      <c r="U38" s="1137" t="s">
        <v>1013</v>
      </c>
      <c r="V38" s="1119"/>
      <c r="W38" s="1119"/>
      <c r="X38" s="1119"/>
      <c r="Y38" s="1119"/>
      <c r="Z38" s="1119"/>
      <c r="AA38" s="1119"/>
      <c r="AB38" s="1119"/>
      <c r="AC38" s="1119"/>
      <c r="AD38" s="1119"/>
      <c r="AE38" s="1119"/>
      <c r="AF38" s="1119"/>
      <c r="AG38" s="1119"/>
      <c r="AH38" s="1119"/>
      <c r="AI38" s="1119"/>
    </row>
    <row r="39" spans="2:35" s="1120" customFormat="1" ht="26.1" customHeight="1" x14ac:dyDescent="0.2">
      <c r="B39" s="1128" t="s">
        <v>988</v>
      </c>
      <c r="C39" s="866">
        <v>3524.4303247660005</v>
      </c>
      <c r="D39" s="866">
        <v>6519.0794427999981</v>
      </c>
      <c r="E39" s="866">
        <v>17880.88578982083</v>
      </c>
      <c r="F39" s="866">
        <v>21957.197553823495</v>
      </c>
      <c r="G39" s="866">
        <v>27230.693106116451</v>
      </c>
      <c r="H39" s="866">
        <v>24445.120297585723</v>
      </c>
      <c r="I39" s="1051">
        <v>27559.678142145418</v>
      </c>
      <c r="J39" s="1052">
        <v>28263.643488567264</v>
      </c>
      <c r="K39" s="1052">
        <v>34378.903618980963</v>
      </c>
      <c r="L39" s="1052">
        <v>35773.815712418822</v>
      </c>
      <c r="M39" s="1052">
        <v>32955.586871858846</v>
      </c>
      <c r="N39" s="1052">
        <v>30927.954854777767</v>
      </c>
      <c r="O39" s="1052">
        <v>31695.144787482612</v>
      </c>
      <c r="P39" s="1052">
        <v>33176.955965623878</v>
      </c>
      <c r="Q39" s="1052">
        <v>33250.595974625241</v>
      </c>
      <c r="R39" s="1052">
        <v>24273.57025642354</v>
      </c>
      <c r="S39" s="1117">
        <v>24184.966925452358</v>
      </c>
      <c r="T39" s="1326">
        <v>24445.120297585723</v>
      </c>
      <c r="U39" s="1137" t="s">
        <v>1017</v>
      </c>
      <c r="V39" s="1119"/>
      <c r="W39" s="1119"/>
      <c r="X39" s="1119"/>
      <c r="Y39" s="1119"/>
      <c r="Z39" s="1119"/>
      <c r="AA39" s="1119"/>
      <c r="AB39" s="1119"/>
      <c r="AC39" s="1119"/>
      <c r="AD39" s="1119"/>
      <c r="AE39" s="1119"/>
      <c r="AF39" s="1119"/>
      <c r="AG39" s="1119"/>
      <c r="AH39" s="1119"/>
      <c r="AI39" s="1119"/>
    </row>
    <row r="40" spans="2:35" s="1120" customFormat="1" ht="12" customHeight="1" x14ac:dyDescent="0.2">
      <c r="B40" s="1128"/>
      <c r="C40" s="866"/>
      <c r="D40" s="866"/>
      <c r="E40" s="866"/>
      <c r="F40" s="866"/>
      <c r="G40" s="866"/>
      <c r="H40" s="866"/>
      <c r="I40" s="1051"/>
      <c r="J40" s="1052"/>
      <c r="K40" s="1052"/>
      <c r="L40" s="1052"/>
      <c r="M40" s="1052"/>
      <c r="N40" s="1052"/>
      <c r="O40" s="1052"/>
      <c r="P40" s="1052"/>
      <c r="Q40" s="1052"/>
      <c r="R40" s="1052"/>
      <c r="S40" s="1117"/>
      <c r="T40" s="1326"/>
      <c r="U40" s="1137"/>
      <c r="V40" s="1119"/>
      <c r="W40" s="1119"/>
      <c r="X40" s="1119"/>
      <c r="Y40" s="1119"/>
      <c r="Z40" s="1119"/>
      <c r="AA40" s="1119"/>
      <c r="AB40" s="1119"/>
      <c r="AC40" s="1119"/>
      <c r="AD40" s="1119"/>
      <c r="AE40" s="1119"/>
      <c r="AF40" s="1119"/>
      <c r="AG40" s="1119"/>
      <c r="AH40" s="1119"/>
      <c r="AI40" s="1119"/>
    </row>
    <row r="41" spans="2:35" s="1120" customFormat="1" ht="26.1" customHeight="1" x14ac:dyDescent="0.2">
      <c r="B41" s="1131" t="s">
        <v>1629</v>
      </c>
      <c r="C41" s="866">
        <v>0</v>
      </c>
      <c r="D41" s="866">
        <v>993.07881343331712</v>
      </c>
      <c r="E41" s="866">
        <v>1166.9518490554747</v>
      </c>
      <c r="F41" s="866">
        <v>2078.3798691370002</v>
      </c>
      <c r="G41" s="866">
        <v>2858.5876594029151</v>
      </c>
      <c r="H41" s="866">
        <v>4202.9126835503002</v>
      </c>
      <c r="I41" s="976">
        <v>2868.5678468357592</v>
      </c>
      <c r="J41" s="977">
        <v>2951.0486384750534</v>
      </c>
      <c r="K41" s="977">
        <v>3090.8852737702568</v>
      </c>
      <c r="L41" s="977">
        <v>3247.0568469604018</v>
      </c>
      <c r="M41" s="977">
        <v>3361.8061045687832</v>
      </c>
      <c r="N41" s="977">
        <v>3518.2165300872784</v>
      </c>
      <c r="O41" s="977">
        <v>3593.5795816154714</v>
      </c>
      <c r="P41" s="977">
        <v>3776.5436087878725</v>
      </c>
      <c r="Q41" s="977">
        <v>3796.6972197009009</v>
      </c>
      <c r="R41" s="977">
        <v>3920.2278623148095</v>
      </c>
      <c r="S41" s="978">
        <v>4115.115943501366</v>
      </c>
      <c r="T41" s="1327">
        <v>4202.9126835503002</v>
      </c>
      <c r="U41" s="1135" t="s">
        <v>1630</v>
      </c>
      <c r="V41" s="1119"/>
      <c r="W41" s="1119"/>
      <c r="X41" s="1119"/>
      <c r="Y41" s="1119"/>
      <c r="Z41" s="1119"/>
      <c r="AA41" s="1119"/>
      <c r="AB41" s="1119"/>
      <c r="AC41" s="1119"/>
      <c r="AD41" s="1119"/>
      <c r="AE41" s="1119"/>
      <c r="AF41" s="1119"/>
      <c r="AG41" s="1119"/>
      <c r="AH41" s="1119"/>
      <c r="AI41" s="1119"/>
    </row>
    <row r="42" spans="2:35" s="1120" customFormat="1" ht="26.1" customHeight="1" x14ac:dyDescent="0.2">
      <c r="B42" s="1128" t="s">
        <v>848</v>
      </c>
      <c r="C42" s="866">
        <v>0</v>
      </c>
      <c r="D42" s="866">
        <v>0</v>
      </c>
      <c r="E42" s="866">
        <v>0</v>
      </c>
      <c r="F42" s="866">
        <v>0</v>
      </c>
      <c r="G42" s="866">
        <v>0</v>
      </c>
      <c r="H42" s="866">
        <v>0</v>
      </c>
      <c r="I42" s="1051">
        <v>0</v>
      </c>
      <c r="J42" s="1052">
        <v>0</v>
      </c>
      <c r="K42" s="1052">
        <v>0</v>
      </c>
      <c r="L42" s="1052">
        <v>0</v>
      </c>
      <c r="M42" s="1052">
        <v>0</v>
      </c>
      <c r="N42" s="1052">
        <v>0</v>
      </c>
      <c r="O42" s="1052">
        <v>0</v>
      </c>
      <c r="P42" s="1052">
        <v>0</v>
      </c>
      <c r="Q42" s="1052">
        <v>0</v>
      </c>
      <c r="R42" s="1052">
        <v>0</v>
      </c>
      <c r="S42" s="1117">
        <v>0</v>
      </c>
      <c r="T42" s="1326">
        <v>0</v>
      </c>
      <c r="U42" s="1137" t="s">
        <v>292</v>
      </c>
      <c r="V42" s="1119"/>
      <c r="W42" s="1119"/>
      <c r="X42" s="1119"/>
      <c r="Y42" s="1119"/>
      <c r="Z42" s="1119"/>
      <c r="AA42" s="1119"/>
      <c r="AB42" s="1119"/>
      <c r="AC42" s="1119"/>
      <c r="AD42" s="1119"/>
      <c r="AE42" s="1119"/>
      <c r="AF42" s="1119"/>
      <c r="AG42" s="1119"/>
      <c r="AH42" s="1119"/>
      <c r="AI42" s="1119"/>
    </row>
    <row r="43" spans="2:35" s="1120" customFormat="1" ht="26.1" customHeight="1" x14ac:dyDescent="0.2">
      <c r="B43" s="1128" t="s">
        <v>1041</v>
      </c>
      <c r="C43" s="866">
        <v>0</v>
      </c>
      <c r="D43" s="866">
        <v>952.72295356131713</v>
      </c>
      <c r="E43" s="866">
        <v>1164.5990087140001</v>
      </c>
      <c r="F43" s="866">
        <v>2069.1798092434842</v>
      </c>
      <c r="G43" s="866">
        <v>2822.7832751730011</v>
      </c>
      <c r="H43" s="866">
        <v>4163.5772701449996</v>
      </c>
      <c r="I43" s="1051">
        <v>2833.766162441003</v>
      </c>
      <c r="J43" s="1052">
        <v>2937.6735508860038</v>
      </c>
      <c r="K43" s="1052">
        <v>3068.8418320450023</v>
      </c>
      <c r="L43" s="1052">
        <v>3236.8775258190017</v>
      </c>
      <c r="M43" s="1052">
        <v>3348.3222972930012</v>
      </c>
      <c r="N43" s="1052">
        <v>3513.9895088880012</v>
      </c>
      <c r="O43" s="1052">
        <v>3582.0668924650017</v>
      </c>
      <c r="P43" s="1052">
        <v>3758.9557598160013</v>
      </c>
      <c r="Q43" s="1052">
        <v>3790.4134704890007</v>
      </c>
      <c r="R43" s="1052">
        <v>3911.5670070779993</v>
      </c>
      <c r="S43" s="1117">
        <v>4109.652766281667</v>
      </c>
      <c r="T43" s="1326">
        <v>4163.5772701449996</v>
      </c>
      <c r="U43" s="1137" t="s">
        <v>36</v>
      </c>
      <c r="V43" s="1119"/>
      <c r="W43" s="1119"/>
      <c r="X43" s="1119"/>
      <c r="Y43" s="1119"/>
      <c r="Z43" s="1119"/>
      <c r="AA43" s="1119"/>
      <c r="AB43" s="1119"/>
      <c r="AC43" s="1119"/>
      <c r="AD43" s="1119"/>
      <c r="AE43" s="1119"/>
      <c r="AF43" s="1119"/>
      <c r="AG43" s="1119"/>
      <c r="AH43" s="1119"/>
      <c r="AI43" s="1119"/>
    </row>
    <row r="44" spans="2:35" s="1120" customFormat="1" ht="26.1" customHeight="1" x14ac:dyDescent="0.2">
      <c r="B44" s="1128" t="s">
        <v>472</v>
      </c>
      <c r="C44" s="866">
        <v>0</v>
      </c>
      <c r="D44" s="866">
        <v>0</v>
      </c>
      <c r="E44" s="866">
        <v>0</v>
      </c>
      <c r="F44" s="866">
        <v>0</v>
      </c>
      <c r="G44" s="866">
        <v>0</v>
      </c>
      <c r="H44" s="866">
        <v>0</v>
      </c>
      <c r="I44" s="1051">
        <v>0</v>
      </c>
      <c r="J44" s="1052">
        <v>0</v>
      </c>
      <c r="K44" s="1052">
        <v>0</v>
      </c>
      <c r="L44" s="1052">
        <v>0</v>
      </c>
      <c r="M44" s="1052">
        <v>0</v>
      </c>
      <c r="N44" s="1052">
        <v>0</v>
      </c>
      <c r="O44" s="1052">
        <v>0</v>
      </c>
      <c r="P44" s="1052">
        <v>0</v>
      </c>
      <c r="Q44" s="1052">
        <v>0</v>
      </c>
      <c r="R44" s="1052">
        <v>0</v>
      </c>
      <c r="S44" s="1117">
        <v>0</v>
      </c>
      <c r="T44" s="1326">
        <v>0</v>
      </c>
      <c r="U44" s="1137" t="s">
        <v>417</v>
      </c>
      <c r="V44" s="1119"/>
      <c r="W44" s="1119"/>
      <c r="X44" s="1119"/>
      <c r="Y44" s="1119"/>
      <c r="Z44" s="1119"/>
      <c r="AA44" s="1119"/>
      <c r="AB44" s="1119"/>
      <c r="AC44" s="1119"/>
      <c r="AD44" s="1119"/>
      <c r="AE44" s="1119"/>
      <c r="AF44" s="1119"/>
      <c r="AG44" s="1119"/>
      <c r="AH44" s="1119"/>
      <c r="AI44" s="1119"/>
    </row>
    <row r="45" spans="2:35" s="1120" customFormat="1" ht="26.1" customHeight="1" x14ac:dyDescent="0.2">
      <c r="B45" s="1128" t="s">
        <v>847</v>
      </c>
      <c r="C45" s="866">
        <v>0</v>
      </c>
      <c r="D45" s="866">
        <v>40.355859872000003</v>
      </c>
      <c r="E45" s="866">
        <v>2.3528403414746544</v>
      </c>
      <c r="F45" s="866">
        <v>9.2000598935161317</v>
      </c>
      <c r="G45" s="866">
        <v>35.804384229913971</v>
      </c>
      <c r="H45" s="866">
        <v>39.335413405301061</v>
      </c>
      <c r="I45" s="1051">
        <v>34.801684394755775</v>
      </c>
      <c r="J45" s="1052">
        <v>13.37508758904981</v>
      </c>
      <c r="K45" s="1052">
        <v>22.043441725254482</v>
      </c>
      <c r="L45" s="1052">
        <v>10.179321141399999</v>
      </c>
      <c r="M45" s="1052">
        <v>13.483807275781874</v>
      </c>
      <c r="N45" s="1052">
        <v>4.227021199277778</v>
      </c>
      <c r="O45" s="1052">
        <v>11.512689150469534</v>
      </c>
      <c r="P45" s="1052">
        <v>17.587848971870972</v>
      </c>
      <c r="Q45" s="1052">
        <v>6.2837492119</v>
      </c>
      <c r="R45" s="1052">
        <v>8.660855236810038</v>
      </c>
      <c r="S45" s="1117">
        <v>5.4631772197000013</v>
      </c>
      <c r="T45" s="1326">
        <v>39.335413405301061</v>
      </c>
      <c r="U45" s="1137" t="s">
        <v>293</v>
      </c>
      <c r="V45" s="1119"/>
      <c r="W45" s="1119"/>
      <c r="X45" s="1119"/>
      <c r="Y45" s="1119"/>
      <c r="Z45" s="1119"/>
      <c r="AA45" s="1119"/>
      <c r="AB45" s="1119"/>
      <c r="AC45" s="1119"/>
      <c r="AD45" s="1119"/>
      <c r="AE45" s="1119"/>
      <c r="AF45" s="1119"/>
      <c r="AG45" s="1119"/>
      <c r="AH45" s="1119"/>
      <c r="AI45" s="1119"/>
    </row>
    <row r="46" spans="2:35" s="1120" customFormat="1" ht="12" customHeight="1" x14ac:dyDescent="0.2">
      <c r="B46" s="1129"/>
      <c r="C46" s="865"/>
      <c r="D46" s="865"/>
      <c r="E46" s="865"/>
      <c r="F46" s="865"/>
      <c r="G46" s="865"/>
      <c r="H46" s="865"/>
      <c r="I46" s="787"/>
      <c r="J46" s="785"/>
      <c r="K46" s="785"/>
      <c r="L46" s="785"/>
      <c r="M46" s="785"/>
      <c r="N46" s="785"/>
      <c r="O46" s="785"/>
      <c r="P46" s="785"/>
      <c r="Q46" s="785"/>
      <c r="R46" s="785"/>
      <c r="S46" s="876"/>
      <c r="T46" s="975"/>
      <c r="U46" s="1138"/>
      <c r="V46" s="1119"/>
      <c r="W46" s="1119"/>
      <c r="X46" s="1119"/>
      <c r="Y46" s="1119"/>
      <c r="Z46" s="1119"/>
      <c r="AA46" s="1119"/>
      <c r="AB46" s="1119"/>
      <c r="AC46" s="1119"/>
      <c r="AD46" s="1119"/>
      <c r="AE46" s="1119"/>
      <c r="AF46" s="1119"/>
      <c r="AG46" s="1119"/>
      <c r="AH46" s="1119"/>
      <c r="AI46" s="1119"/>
    </row>
    <row r="47" spans="2:35" s="1120" customFormat="1" ht="26.1" customHeight="1" x14ac:dyDescent="0.2">
      <c r="B47" s="1129" t="s">
        <v>1501</v>
      </c>
      <c r="C47" s="865">
        <v>252142.70033151086</v>
      </c>
      <c r="D47" s="865">
        <v>224583.14547109517</v>
      </c>
      <c r="E47" s="865">
        <v>232876.04669667262</v>
      </c>
      <c r="F47" s="865">
        <v>268683.86962668225</v>
      </c>
      <c r="G47" s="865">
        <v>379090.89605687652</v>
      </c>
      <c r="H47" s="865">
        <v>379782.58846239059</v>
      </c>
      <c r="I47" s="787">
        <v>374540.07966056693</v>
      </c>
      <c r="J47" s="785">
        <v>374797.61378460762</v>
      </c>
      <c r="K47" s="785">
        <v>391514.85270857916</v>
      </c>
      <c r="L47" s="785">
        <v>392523.9727891151</v>
      </c>
      <c r="M47" s="785">
        <v>400797.58035551209</v>
      </c>
      <c r="N47" s="785">
        <v>392407.51911214006</v>
      </c>
      <c r="O47" s="785">
        <v>405780.57969680353</v>
      </c>
      <c r="P47" s="785">
        <v>412343.79093137418</v>
      </c>
      <c r="Q47" s="785">
        <v>404026.26925939892</v>
      </c>
      <c r="R47" s="785">
        <v>369885.65206317848</v>
      </c>
      <c r="S47" s="785">
        <v>360351.14870623511</v>
      </c>
      <c r="T47" s="785">
        <v>379782.58846239059</v>
      </c>
      <c r="U47" s="1138" t="s">
        <v>1015</v>
      </c>
      <c r="V47" s="1119"/>
      <c r="W47" s="1119"/>
      <c r="X47" s="1119"/>
      <c r="Y47" s="1119"/>
      <c r="Z47" s="1119"/>
      <c r="AA47" s="1119"/>
      <c r="AB47" s="1119"/>
      <c r="AC47" s="1119"/>
      <c r="AD47" s="1119"/>
      <c r="AE47" s="1119"/>
      <c r="AF47" s="1119"/>
      <c r="AG47" s="1119"/>
      <c r="AH47" s="1119"/>
      <c r="AI47" s="1119"/>
    </row>
    <row r="48" spans="2:35" s="1120" customFormat="1" ht="24.75" customHeight="1" thickBot="1" x14ac:dyDescent="0.25">
      <c r="B48" s="1133"/>
      <c r="C48" s="1123"/>
      <c r="D48" s="1123"/>
      <c r="E48" s="1123"/>
      <c r="F48" s="1124"/>
      <c r="G48" s="1124"/>
      <c r="H48" s="1124"/>
      <c r="I48" s="983"/>
      <c r="J48" s="984"/>
      <c r="K48" s="984"/>
      <c r="L48" s="984"/>
      <c r="M48" s="984"/>
      <c r="N48" s="984"/>
      <c r="O48" s="984"/>
      <c r="P48" s="984"/>
      <c r="Q48" s="984"/>
      <c r="R48" s="984"/>
      <c r="S48" s="986"/>
      <c r="T48" s="1145"/>
      <c r="U48" s="1141"/>
      <c r="V48" s="1119"/>
      <c r="W48" s="1119"/>
      <c r="X48" s="1119"/>
      <c r="Y48" s="1119"/>
      <c r="Z48" s="1119"/>
      <c r="AA48" s="1119"/>
      <c r="AB48" s="1119"/>
      <c r="AC48" s="1119"/>
      <c r="AD48" s="1119"/>
      <c r="AE48" s="1119"/>
      <c r="AF48" s="1119"/>
      <c r="AG48" s="1119"/>
      <c r="AH48" s="1119"/>
      <c r="AI48" s="1119"/>
    </row>
    <row r="49" spans="2:35" s="1111" customFormat="1" ht="24.75" customHeight="1" thickTop="1" x14ac:dyDescent="0.2">
      <c r="B49" s="1127"/>
      <c r="C49" s="588"/>
      <c r="D49" s="588"/>
      <c r="E49" s="588"/>
      <c r="F49" s="588"/>
      <c r="G49" s="588"/>
      <c r="H49" s="588"/>
      <c r="I49" s="910"/>
      <c r="J49" s="878"/>
      <c r="K49" s="878"/>
      <c r="L49" s="878"/>
      <c r="M49" s="878"/>
      <c r="N49" s="878"/>
      <c r="O49" s="878"/>
      <c r="P49" s="878"/>
      <c r="Q49" s="878"/>
      <c r="R49" s="878"/>
      <c r="S49" s="965"/>
      <c r="T49" s="364"/>
      <c r="U49" s="1136"/>
      <c r="V49" s="1119"/>
      <c r="W49" s="1119"/>
      <c r="X49" s="1119"/>
      <c r="Y49" s="1119"/>
      <c r="Z49" s="1119"/>
      <c r="AA49" s="1119"/>
      <c r="AB49" s="1119"/>
      <c r="AC49" s="1119"/>
      <c r="AD49" s="1119"/>
      <c r="AE49" s="1119"/>
      <c r="AF49" s="1119"/>
      <c r="AG49" s="1119"/>
      <c r="AH49" s="1119"/>
      <c r="AI49" s="1119"/>
    </row>
    <row r="50" spans="2:35" s="1120" customFormat="1" ht="26.1" customHeight="1" x14ac:dyDescent="0.2">
      <c r="B50" s="1131" t="s">
        <v>1502</v>
      </c>
      <c r="C50" s="641"/>
      <c r="D50" s="641"/>
      <c r="E50" s="641"/>
      <c r="F50" s="641"/>
      <c r="G50" s="641"/>
      <c r="H50" s="641"/>
      <c r="I50" s="908"/>
      <c r="J50" s="874"/>
      <c r="K50" s="874"/>
      <c r="L50" s="874"/>
      <c r="M50" s="874"/>
      <c r="N50" s="874"/>
      <c r="O50" s="874"/>
      <c r="P50" s="874"/>
      <c r="Q50" s="874"/>
      <c r="R50" s="874"/>
      <c r="S50" s="964"/>
      <c r="T50" s="873"/>
      <c r="U50" s="1135" t="s">
        <v>1057</v>
      </c>
      <c r="V50" s="1119"/>
      <c r="W50" s="1119"/>
      <c r="X50" s="1119"/>
      <c r="Y50" s="1119"/>
      <c r="Z50" s="1119"/>
      <c r="AA50" s="1119"/>
      <c r="AB50" s="1119"/>
      <c r="AC50" s="1119"/>
      <c r="AD50" s="1119"/>
      <c r="AE50" s="1119"/>
      <c r="AF50" s="1119"/>
      <c r="AG50" s="1119"/>
      <c r="AH50" s="1119"/>
      <c r="AI50" s="1119"/>
    </row>
    <row r="51" spans="2:35" s="1120" customFormat="1" ht="12" customHeight="1" x14ac:dyDescent="0.2">
      <c r="B51" s="1129"/>
      <c r="C51" s="641"/>
      <c r="D51" s="641"/>
      <c r="E51" s="641"/>
      <c r="F51" s="641"/>
      <c r="G51" s="641"/>
      <c r="H51" s="641"/>
      <c r="I51" s="908"/>
      <c r="J51" s="874"/>
      <c r="K51" s="874"/>
      <c r="L51" s="874"/>
      <c r="M51" s="874"/>
      <c r="N51" s="874"/>
      <c r="O51" s="874"/>
      <c r="P51" s="874"/>
      <c r="Q51" s="874"/>
      <c r="R51" s="874"/>
      <c r="S51" s="964"/>
      <c r="T51" s="873"/>
      <c r="U51" s="1138"/>
      <c r="V51" s="1119"/>
      <c r="W51" s="1119"/>
      <c r="X51" s="1119"/>
      <c r="Y51" s="1119"/>
      <c r="Z51" s="1119"/>
      <c r="AA51" s="1119"/>
      <c r="AB51" s="1119"/>
      <c r="AC51" s="1119"/>
      <c r="AD51" s="1119"/>
      <c r="AE51" s="1119"/>
      <c r="AF51" s="1119"/>
      <c r="AG51" s="1119"/>
      <c r="AH51" s="1119"/>
      <c r="AI51" s="1119"/>
    </row>
    <row r="52" spans="2:35" s="1120" customFormat="1" ht="26.1" customHeight="1" x14ac:dyDescent="0.2">
      <c r="B52" s="1127" t="s">
        <v>1670</v>
      </c>
      <c r="C52" s="641"/>
      <c r="D52" s="641"/>
      <c r="E52" s="641"/>
      <c r="F52" s="641"/>
      <c r="G52" s="641"/>
      <c r="H52" s="641"/>
      <c r="I52" s="908"/>
      <c r="J52" s="874"/>
      <c r="K52" s="874"/>
      <c r="L52" s="874"/>
      <c r="M52" s="874"/>
      <c r="N52" s="874"/>
      <c r="O52" s="874"/>
      <c r="P52" s="874"/>
      <c r="Q52" s="874"/>
      <c r="R52" s="874"/>
      <c r="S52" s="964"/>
      <c r="T52" s="873"/>
      <c r="U52" s="1135" t="s">
        <v>1665</v>
      </c>
      <c r="V52" s="1119"/>
      <c r="W52" s="1119"/>
      <c r="X52" s="1119"/>
      <c r="Y52" s="1119"/>
      <c r="Z52" s="1119"/>
      <c r="AA52" s="1119"/>
      <c r="AB52" s="1119"/>
      <c r="AC52" s="1119"/>
      <c r="AD52" s="1119"/>
      <c r="AE52" s="1119"/>
      <c r="AF52" s="1119"/>
      <c r="AG52" s="1119"/>
      <c r="AH52" s="1119"/>
      <c r="AI52" s="1119"/>
    </row>
    <row r="53" spans="2:35" s="1120" customFormat="1" ht="12" customHeight="1" x14ac:dyDescent="0.2">
      <c r="B53" s="1127"/>
      <c r="C53" s="641"/>
      <c r="D53" s="641"/>
      <c r="E53" s="641"/>
      <c r="F53" s="641"/>
      <c r="G53" s="641"/>
      <c r="H53" s="641"/>
      <c r="I53" s="908"/>
      <c r="J53" s="874"/>
      <c r="K53" s="874"/>
      <c r="L53" s="874"/>
      <c r="M53" s="874"/>
      <c r="N53" s="874"/>
      <c r="O53" s="874"/>
      <c r="P53" s="874"/>
      <c r="Q53" s="874"/>
      <c r="R53" s="874"/>
      <c r="S53" s="964"/>
      <c r="T53" s="873"/>
      <c r="U53" s="1138"/>
      <c r="V53" s="1119"/>
      <c r="W53" s="1119"/>
      <c r="X53" s="1119"/>
      <c r="Y53" s="1119"/>
      <c r="Z53" s="1119"/>
      <c r="AA53" s="1119"/>
      <c r="AB53" s="1119"/>
      <c r="AC53" s="1119"/>
      <c r="AD53" s="1119"/>
      <c r="AE53" s="1119"/>
      <c r="AF53" s="1119"/>
      <c r="AG53" s="1119"/>
      <c r="AH53" s="1119"/>
      <c r="AI53" s="1119"/>
    </row>
    <row r="54" spans="2:35" s="1111" customFormat="1" ht="26.1" customHeight="1" x14ac:dyDescent="0.2">
      <c r="B54" s="1128" t="s">
        <v>853</v>
      </c>
      <c r="C54" s="1125">
        <v>5.4663147608625326E-3</v>
      </c>
      <c r="D54" s="1125">
        <v>5.5583018944010305E-3</v>
      </c>
      <c r="E54" s="1125">
        <v>5.3827336715309773E-3</v>
      </c>
      <c r="F54" s="1125">
        <v>5.3783857150230098E-3</v>
      </c>
      <c r="G54" s="1125">
        <v>4.7179706011669254E-3</v>
      </c>
      <c r="H54" s="1125">
        <v>6.3867354274303378E-3</v>
      </c>
      <c r="I54" s="1726">
        <v>4.7595512021860143E-3</v>
      </c>
      <c r="J54" s="1727">
        <v>4.6750616907552294E-3</v>
      </c>
      <c r="K54" s="1727">
        <v>4.6751384393107142E-3</v>
      </c>
      <c r="L54" s="1727">
        <v>4.7654380082563898E-3</v>
      </c>
      <c r="M54" s="1727">
        <v>4.7081938988194133E-3</v>
      </c>
      <c r="N54" s="1727">
        <v>3.9087433875969997E-3</v>
      </c>
      <c r="O54" s="1727">
        <v>3.6971179011540006E-3</v>
      </c>
      <c r="P54" s="1727">
        <v>5.5354335069098953E-3</v>
      </c>
      <c r="Q54" s="1727">
        <v>5.5123959478843854E-3</v>
      </c>
      <c r="R54" s="1727">
        <v>6.1629318433784686E-3</v>
      </c>
      <c r="S54" s="1728">
        <v>6.6916939007399708E-3</v>
      </c>
      <c r="T54" s="1729">
        <v>6.3867354274303378E-3</v>
      </c>
      <c r="U54" s="1137" t="s">
        <v>855</v>
      </c>
      <c r="V54" s="1119"/>
      <c r="W54" s="1119"/>
      <c r="X54" s="1119"/>
      <c r="Y54" s="1119"/>
      <c r="Z54" s="1119"/>
      <c r="AA54" s="1119"/>
      <c r="AB54" s="1119"/>
      <c r="AC54" s="1119"/>
      <c r="AD54" s="1119"/>
      <c r="AE54" s="1119"/>
      <c r="AF54" s="1119"/>
      <c r="AG54" s="1119"/>
      <c r="AH54" s="1119"/>
      <c r="AI54" s="1119"/>
    </row>
    <row r="55" spans="2:35" s="1111" customFormat="1" ht="26.1" customHeight="1" x14ac:dyDescent="0.2">
      <c r="B55" s="1128" t="s">
        <v>177</v>
      </c>
      <c r="C55" s="1125">
        <v>0.30317737061914468</v>
      </c>
      <c r="D55" s="1125">
        <v>0.32971709415795475</v>
      </c>
      <c r="E55" s="1125">
        <v>0.36784274786348148</v>
      </c>
      <c r="F55" s="1125">
        <v>0.34384850118939309</v>
      </c>
      <c r="G55" s="1125">
        <v>0.28763431333334505</v>
      </c>
      <c r="H55" s="1125">
        <v>0.25963574323704464</v>
      </c>
      <c r="I55" s="1726">
        <v>0.29217420358384072</v>
      </c>
      <c r="J55" s="1727">
        <v>0.2773385475495842</v>
      </c>
      <c r="K55" s="1727">
        <v>0.27767349291100174</v>
      </c>
      <c r="L55" s="1727">
        <v>0.28046978030306757</v>
      </c>
      <c r="M55" s="1727">
        <v>0.28130503122120804</v>
      </c>
      <c r="N55" s="1727">
        <v>0.2668579308616873</v>
      </c>
      <c r="O55" s="1727">
        <v>0.26985235064004387</v>
      </c>
      <c r="P55" s="1727">
        <v>0.26618728186393398</v>
      </c>
      <c r="Q55" s="1727">
        <v>0.27169034547875692</v>
      </c>
      <c r="R55" s="1727">
        <v>0.27308874049952336</v>
      </c>
      <c r="S55" s="1728">
        <v>0.27318664390842057</v>
      </c>
      <c r="T55" s="1729">
        <v>0.25963574323704464</v>
      </c>
      <c r="U55" s="1137" t="s">
        <v>699</v>
      </c>
      <c r="V55" s="1119"/>
      <c r="W55" s="1119"/>
      <c r="X55" s="1119"/>
      <c r="Y55" s="1119"/>
      <c r="Z55" s="1119"/>
      <c r="AA55" s="1119"/>
      <c r="AB55" s="1119"/>
      <c r="AC55" s="1119"/>
      <c r="AD55" s="1119"/>
      <c r="AE55" s="1119"/>
      <c r="AF55" s="1119"/>
      <c r="AG55" s="1119"/>
      <c r="AH55" s="1119"/>
      <c r="AI55" s="1119"/>
    </row>
    <row r="56" spans="2:35" s="1111" customFormat="1" ht="26.1" customHeight="1" x14ac:dyDescent="0.2">
      <c r="B56" s="1128" t="s">
        <v>100</v>
      </c>
      <c r="C56" s="1125">
        <v>3.9161774111843566E-2</v>
      </c>
      <c r="D56" s="1125">
        <v>4.7815946504934669E-2</v>
      </c>
      <c r="E56" s="1125">
        <v>4.6284328768562789E-2</v>
      </c>
      <c r="F56" s="1125">
        <v>4.0563989278352523E-2</v>
      </c>
      <c r="G56" s="1125">
        <v>2.8812495636564021E-2</v>
      </c>
      <c r="H56" s="1125">
        <v>3.7678180961614023E-2</v>
      </c>
      <c r="I56" s="1726">
        <v>2.930873170773296E-2</v>
      </c>
      <c r="J56" s="1727">
        <v>2.8816352113112648E-2</v>
      </c>
      <c r="K56" s="1727">
        <v>2.866166988724116E-2</v>
      </c>
      <c r="L56" s="1727">
        <v>2.9964571586408736E-2</v>
      </c>
      <c r="M56" s="1727">
        <v>3.1031414518349724E-2</v>
      </c>
      <c r="N56" s="1727">
        <v>3.236503164133999E-2</v>
      </c>
      <c r="O56" s="1727">
        <v>3.1831207496611683E-2</v>
      </c>
      <c r="P56" s="1727">
        <v>3.1980933881921421E-2</v>
      </c>
      <c r="Q56" s="1727">
        <v>3.349224820662338E-2</v>
      </c>
      <c r="R56" s="1727">
        <v>3.7617725755579451E-2</v>
      </c>
      <c r="S56" s="1728">
        <v>3.8519279243689065E-2</v>
      </c>
      <c r="T56" s="1729">
        <v>3.7678180961614023E-2</v>
      </c>
      <c r="U56" s="1137" t="s">
        <v>697</v>
      </c>
      <c r="V56" s="1119"/>
      <c r="W56" s="1119"/>
      <c r="X56" s="1119"/>
      <c r="Y56" s="1119"/>
      <c r="Z56" s="1119"/>
      <c r="AA56" s="1119"/>
      <c r="AB56" s="1119"/>
      <c r="AC56" s="1119"/>
      <c r="AD56" s="1119"/>
      <c r="AE56" s="1119"/>
      <c r="AF56" s="1119"/>
      <c r="AG56" s="1119"/>
      <c r="AH56" s="1119"/>
      <c r="AI56" s="1119"/>
    </row>
    <row r="57" spans="2:35" s="1111" customFormat="1" ht="26.1" customHeight="1" x14ac:dyDescent="0.2">
      <c r="B57" s="1128" t="s">
        <v>176</v>
      </c>
      <c r="C57" s="1125">
        <v>0.35039966625331515</v>
      </c>
      <c r="D57" s="1125">
        <v>0.35553242467694979</v>
      </c>
      <c r="E57" s="1125">
        <v>0.36806767512723393</v>
      </c>
      <c r="F57" s="1125">
        <v>0.40520531369218515</v>
      </c>
      <c r="G57" s="1125">
        <v>0.54698146646721091</v>
      </c>
      <c r="H57" s="1125">
        <v>0.56879426677395761</v>
      </c>
      <c r="I57" s="1726">
        <v>0.53860968533196385</v>
      </c>
      <c r="J57" s="1727">
        <v>0.55588617597452661</v>
      </c>
      <c r="K57" s="1727">
        <v>0.56374595133453631</v>
      </c>
      <c r="L57" s="1727">
        <v>0.56007425573381575</v>
      </c>
      <c r="M57" s="1727">
        <v>0.55555045034357309</v>
      </c>
      <c r="N57" s="1727">
        <v>0.57217381075175022</v>
      </c>
      <c r="O57" s="1727">
        <v>0.5623436190530654</v>
      </c>
      <c r="P57" s="1727">
        <v>0.5710026762396293</v>
      </c>
      <c r="Q57" s="1727">
        <v>0.56751429442474799</v>
      </c>
      <c r="R57" s="1727">
        <v>0.5527725522253496</v>
      </c>
      <c r="S57" s="1728">
        <v>0.55434648651993068</v>
      </c>
      <c r="T57" s="1729">
        <v>0.56879426677395761</v>
      </c>
      <c r="U57" s="1137" t="s">
        <v>698</v>
      </c>
      <c r="V57" s="1119"/>
      <c r="W57" s="1119"/>
      <c r="X57" s="1119"/>
      <c r="Y57" s="1119"/>
      <c r="Z57" s="1119"/>
      <c r="AA57" s="1119"/>
      <c r="AB57" s="1119"/>
      <c r="AC57" s="1119"/>
      <c r="AD57" s="1119"/>
      <c r="AE57" s="1119"/>
      <c r="AF57" s="1119"/>
      <c r="AG57" s="1119"/>
      <c r="AH57" s="1119"/>
      <c r="AI57" s="1119"/>
    </row>
    <row r="58" spans="2:35" s="1111" customFormat="1" ht="26.1" customHeight="1" x14ac:dyDescent="0.2">
      <c r="B58" s="1128" t="s">
        <v>258</v>
      </c>
      <c r="C58" s="1125">
        <v>0.30179487425483414</v>
      </c>
      <c r="D58" s="1125">
        <v>0.26137623276575989</v>
      </c>
      <c r="E58" s="1125">
        <v>0.21242251456919081</v>
      </c>
      <c r="F58" s="1125">
        <v>0.20500381012504629</v>
      </c>
      <c r="G58" s="1125">
        <v>0.13185375396171314</v>
      </c>
      <c r="H58" s="1125">
        <v>0.12750507359995339</v>
      </c>
      <c r="I58" s="1726">
        <v>0.13514782817427645</v>
      </c>
      <c r="J58" s="1727">
        <v>0.13328386267202136</v>
      </c>
      <c r="K58" s="1727">
        <v>0.12524374742791006</v>
      </c>
      <c r="L58" s="1727">
        <v>0.12472595436845152</v>
      </c>
      <c r="M58" s="1727">
        <v>0.12740491001804982</v>
      </c>
      <c r="N58" s="1727">
        <v>0.12469448335762548</v>
      </c>
      <c r="O58" s="1727">
        <v>0.13227570490912516</v>
      </c>
      <c r="P58" s="1727">
        <v>0.12529367450760531</v>
      </c>
      <c r="Q58" s="1727">
        <v>0.12179071594198747</v>
      </c>
      <c r="R58" s="1727">
        <v>0.13035804967616918</v>
      </c>
      <c r="S58" s="1728">
        <v>0.12725589642721974</v>
      </c>
      <c r="T58" s="1729">
        <v>0.12750507359995339</v>
      </c>
      <c r="U58" s="1137" t="s">
        <v>605</v>
      </c>
      <c r="V58" s="1119"/>
      <c r="W58" s="1119"/>
      <c r="X58" s="1119"/>
      <c r="Y58" s="1119"/>
      <c r="Z58" s="1119"/>
      <c r="AA58" s="1119"/>
      <c r="AB58" s="1119"/>
      <c r="AC58" s="1119"/>
      <c r="AD58" s="1119"/>
      <c r="AE58" s="1119"/>
      <c r="AF58" s="1119"/>
      <c r="AG58" s="1119"/>
      <c r="AH58" s="1119"/>
      <c r="AI58" s="1119"/>
    </row>
    <row r="59" spans="2:35" s="1120" customFormat="1" ht="26.1" customHeight="1" x14ac:dyDescent="0.2">
      <c r="B59" s="1129" t="s">
        <v>1501</v>
      </c>
      <c r="C59" s="1126">
        <v>1</v>
      </c>
      <c r="D59" s="1126">
        <v>1</v>
      </c>
      <c r="E59" s="1126">
        <v>1</v>
      </c>
      <c r="F59" s="1126">
        <v>1</v>
      </c>
      <c r="G59" s="1126">
        <v>1</v>
      </c>
      <c r="H59" s="1126">
        <v>1</v>
      </c>
      <c r="I59" s="1730">
        <v>1</v>
      </c>
      <c r="J59" s="1731">
        <v>1</v>
      </c>
      <c r="K59" s="1731">
        <v>1</v>
      </c>
      <c r="L59" s="1731">
        <v>1</v>
      </c>
      <c r="M59" s="1731">
        <v>1.0000000000000002</v>
      </c>
      <c r="N59" s="1731">
        <v>0.99999999999999989</v>
      </c>
      <c r="O59" s="1731">
        <v>1.0000000000000002</v>
      </c>
      <c r="P59" s="1731">
        <v>0.99999999999999989</v>
      </c>
      <c r="Q59" s="1731">
        <v>1.0000000000000002</v>
      </c>
      <c r="R59" s="1731">
        <v>1</v>
      </c>
      <c r="S59" s="1732">
        <v>1</v>
      </c>
      <c r="T59" s="1733">
        <v>1</v>
      </c>
      <c r="U59" s="1139" t="s">
        <v>1015</v>
      </c>
      <c r="V59" s="1119"/>
      <c r="W59" s="1119"/>
      <c r="X59" s="1119"/>
      <c r="Y59" s="1119"/>
      <c r="Z59" s="1119"/>
      <c r="AA59" s="1119"/>
      <c r="AB59" s="1119"/>
      <c r="AC59" s="1119"/>
      <c r="AD59" s="1119"/>
      <c r="AE59" s="1119"/>
      <c r="AF59" s="1119"/>
      <c r="AG59" s="1119"/>
      <c r="AH59" s="1119"/>
      <c r="AI59" s="1119"/>
    </row>
    <row r="60" spans="2:35" s="1120" customFormat="1" ht="26.1" customHeight="1" x14ac:dyDescent="0.2">
      <c r="B60" s="1129"/>
      <c r="C60" s="1126"/>
      <c r="D60" s="1126"/>
      <c r="E60" s="1126"/>
      <c r="F60" s="1126"/>
      <c r="G60" s="1126"/>
      <c r="H60" s="1126"/>
      <c r="I60" s="1730"/>
      <c r="J60" s="1731"/>
      <c r="K60" s="1731"/>
      <c r="L60" s="1731"/>
      <c r="M60" s="1731"/>
      <c r="N60" s="1731"/>
      <c r="O60" s="1731"/>
      <c r="P60" s="1731"/>
      <c r="Q60" s="1731"/>
      <c r="R60" s="1731"/>
      <c r="S60" s="1732"/>
      <c r="T60" s="1733"/>
      <c r="U60" s="1138"/>
      <c r="V60" s="1119"/>
      <c r="W60" s="1119"/>
      <c r="X60" s="1119"/>
      <c r="Y60" s="1119"/>
      <c r="Z60" s="1119"/>
      <c r="AA60" s="1119"/>
      <c r="AB60" s="1119"/>
      <c r="AC60" s="1119"/>
      <c r="AD60" s="1119"/>
      <c r="AE60" s="1119"/>
      <c r="AF60" s="1119"/>
      <c r="AG60" s="1119"/>
      <c r="AH60" s="1119"/>
      <c r="AI60" s="1119"/>
    </row>
    <row r="61" spans="2:35" s="1120" customFormat="1" ht="26.1" customHeight="1" x14ac:dyDescent="0.2">
      <c r="B61" s="1131" t="s">
        <v>1916</v>
      </c>
      <c r="C61" s="1126"/>
      <c r="D61" s="1126"/>
      <c r="E61" s="1126"/>
      <c r="F61" s="1126"/>
      <c r="G61" s="1126"/>
      <c r="H61" s="1126"/>
      <c r="I61" s="1730"/>
      <c r="J61" s="1731"/>
      <c r="K61" s="1731"/>
      <c r="L61" s="1731"/>
      <c r="M61" s="1731"/>
      <c r="N61" s="1731"/>
      <c r="O61" s="1731"/>
      <c r="P61" s="1731"/>
      <c r="Q61" s="1731"/>
      <c r="R61" s="1731"/>
      <c r="S61" s="1732"/>
      <c r="T61" s="1733"/>
      <c r="U61" s="1135" t="s">
        <v>1915</v>
      </c>
      <c r="V61" s="1119"/>
      <c r="W61" s="1119"/>
      <c r="X61" s="1119"/>
      <c r="Y61" s="1119"/>
      <c r="Z61" s="1119"/>
      <c r="AA61" s="1119"/>
      <c r="AB61" s="1119"/>
      <c r="AC61" s="1119"/>
      <c r="AD61" s="1119"/>
      <c r="AE61" s="1119"/>
      <c r="AF61" s="1119"/>
      <c r="AG61" s="1119"/>
      <c r="AH61" s="1119"/>
      <c r="AI61" s="1119"/>
    </row>
    <row r="62" spans="2:35" s="1120" customFormat="1" ht="12" customHeight="1" x14ac:dyDescent="0.2">
      <c r="B62" s="1129"/>
      <c r="C62" s="1126"/>
      <c r="D62" s="1126"/>
      <c r="E62" s="1126"/>
      <c r="F62" s="1126"/>
      <c r="G62" s="1126"/>
      <c r="H62" s="1126"/>
      <c r="I62" s="1730"/>
      <c r="J62" s="1731"/>
      <c r="K62" s="1731"/>
      <c r="L62" s="1731"/>
      <c r="M62" s="1731"/>
      <c r="N62" s="1731"/>
      <c r="O62" s="1731"/>
      <c r="P62" s="1731"/>
      <c r="Q62" s="1731"/>
      <c r="R62" s="1731"/>
      <c r="S62" s="1732"/>
      <c r="T62" s="1733"/>
      <c r="U62" s="1138"/>
      <c r="V62" s="1119"/>
      <c r="W62" s="1119"/>
      <c r="X62" s="1119"/>
      <c r="Y62" s="1119"/>
      <c r="Z62" s="1119"/>
      <c r="AA62" s="1119"/>
      <c r="AB62" s="1119"/>
      <c r="AC62" s="1119"/>
      <c r="AD62" s="1119"/>
      <c r="AE62" s="1119"/>
      <c r="AF62" s="1119"/>
      <c r="AG62" s="1119"/>
      <c r="AH62" s="1119"/>
      <c r="AI62" s="1119"/>
    </row>
    <row r="63" spans="2:35" s="1120" customFormat="1" ht="26.1" customHeight="1" x14ac:dyDescent="0.2">
      <c r="B63" s="1128" t="s">
        <v>989</v>
      </c>
      <c r="C63" s="1125">
        <v>0.84370741588937659</v>
      </c>
      <c r="D63" s="1125">
        <v>0.83059754973620725</v>
      </c>
      <c r="E63" s="1125">
        <v>0.83414682522800354</v>
      </c>
      <c r="F63" s="1125">
        <v>0.80321809492534957</v>
      </c>
      <c r="G63" s="1125">
        <v>0.66854018826288519</v>
      </c>
      <c r="H63" s="1125">
        <v>0.71408686387987119</v>
      </c>
      <c r="I63" s="1726">
        <v>0.66309920736847372</v>
      </c>
      <c r="J63" s="1727">
        <v>0.67057893757036402</v>
      </c>
      <c r="K63" s="1727">
        <v>0.67606284799659733</v>
      </c>
      <c r="L63" s="1727">
        <v>0.68380597471183002</v>
      </c>
      <c r="M63" s="1727">
        <v>0.68098706362617989</v>
      </c>
      <c r="N63" s="1727">
        <v>0.65443537180728228</v>
      </c>
      <c r="O63" s="1727">
        <v>0.63562633701109106</v>
      </c>
      <c r="P63" s="1727">
        <v>0.64577603677877893</v>
      </c>
      <c r="Q63" s="1727">
        <v>0.66309519131524508</v>
      </c>
      <c r="R63" s="1727">
        <v>0.71802072038406572</v>
      </c>
      <c r="S63" s="1728">
        <v>0.73510805518788858</v>
      </c>
      <c r="T63" s="1729">
        <v>0.71408686387987119</v>
      </c>
      <c r="U63" s="1137" t="s">
        <v>1150</v>
      </c>
      <c r="V63" s="1119"/>
      <c r="W63" s="1119"/>
      <c r="X63" s="1119"/>
      <c r="Y63" s="1119"/>
      <c r="Z63" s="1119"/>
      <c r="AA63" s="1119"/>
      <c r="AB63" s="1119"/>
      <c r="AC63" s="1119"/>
      <c r="AD63" s="1119"/>
      <c r="AE63" s="1119"/>
      <c r="AF63" s="1119"/>
      <c r="AG63" s="1119"/>
      <c r="AH63" s="1119"/>
      <c r="AI63" s="1119"/>
    </row>
    <row r="64" spans="2:35" s="1120" customFormat="1" ht="26.1" customHeight="1" x14ac:dyDescent="0.2">
      <c r="B64" s="1128" t="s">
        <v>1246</v>
      </c>
      <c r="C64" s="1125">
        <v>0.15629258411062333</v>
      </c>
      <c r="D64" s="1125">
        <v>0.16498057429732071</v>
      </c>
      <c r="E64" s="1125">
        <v>0.16084213192062294</v>
      </c>
      <c r="F64" s="1125">
        <v>0.18904649515955282</v>
      </c>
      <c r="G64" s="1125">
        <v>0.323919172568154</v>
      </c>
      <c r="H64" s="1125">
        <v>0.27484650797225491</v>
      </c>
      <c r="I64" s="1726">
        <v>0.32924188507366092</v>
      </c>
      <c r="J64" s="1727">
        <v>0.32154734997806478</v>
      </c>
      <c r="K64" s="1727">
        <v>0.31604246996928076</v>
      </c>
      <c r="L64" s="1727">
        <v>0.30792177423586314</v>
      </c>
      <c r="M64" s="1727">
        <v>0.31062514595455942</v>
      </c>
      <c r="N64" s="1727">
        <v>0.33659890669470066</v>
      </c>
      <c r="O64" s="1727">
        <v>0.35551769559810731</v>
      </c>
      <c r="P64" s="1727">
        <v>0.34506523768237479</v>
      </c>
      <c r="Q64" s="1727">
        <v>0.32750765431986573</v>
      </c>
      <c r="R64" s="1727">
        <v>0.27138079373131502</v>
      </c>
      <c r="S64" s="1728">
        <v>0.25347220615365046</v>
      </c>
      <c r="T64" s="1729">
        <v>0.27484650797225491</v>
      </c>
      <c r="U64" s="1137" t="s">
        <v>1151</v>
      </c>
      <c r="V64" s="1119"/>
      <c r="W64" s="1119"/>
      <c r="X64" s="1119"/>
      <c r="Y64" s="1119"/>
      <c r="Z64" s="1119"/>
      <c r="AA64" s="1119"/>
      <c r="AB64" s="1119"/>
      <c r="AC64" s="1119"/>
      <c r="AD64" s="1119"/>
      <c r="AE64" s="1119"/>
      <c r="AF64" s="1119"/>
      <c r="AG64" s="1119"/>
      <c r="AH64" s="1119"/>
      <c r="AI64" s="1119"/>
    </row>
    <row r="65" spans="2:35" s="1120" customFormat="1" ht="26.1" customHeight="1" x14ac:dyDescent="0.2">
      <c r="B65" s="1128" t="s">
        <v>1629</v>
      </c>
      <c r="C65" s="1311">
        <v>0</v>
      </c>
      <c r="D65" s="1311">
        <v>4.4218759664719836E-3</v>
      </c>
      <c r="E65" s="1311">
        <v>5.0110428513734651E-3</v>
      </c>
      <c r="F65" s="1311">
        <v>7.7354099150974938E-3</v>
      </c>
      <c r="G65" s="1311">
        <v>7.5406391689607595E-3</v>
      </c>
      <c r="H65" s="1311">
        <v>1.1066628147873897E-2</v>
      </c>
      <c r="I65" s="1726">
        <v>7.658907557865224E-3</v>
      </c>
      <c r="J65" s="1734">
        <v>7.8737124515712402E-3</v>
      </c>
      <c r="K65" s="1734">
        <v>7.8946820341217853E-3</v>
      </c>
      <c r="L65" s="1734">
        <v>8.2722510523067973E-3</v>
      </c>
      <c r="M65" s="1727">
        <v>8.3877904192605716E-3</v>
      </c>
      <c r="N65" s="1727">
        <v>8.9657214980171217E-3</v>
      </c>
      <c r="O65" s="1727">
        <v>8.855967390801623E-3</v>
      </c>
      <c r="P65" s="1727">
        <v>9.1587255388462917E-3</v>
      </c>
      <c r="Q65" s="1727">
        <v>9.3971543648893024E-3</v>
      </c>
      <c r="R65" s="1727">
        <v>1.0598485884619318E-2</v>
      </c>
      <c r="S65" s="1728">
        <v>1.1419738658460845E-2</v>
      </c>
      <c r="T65" s="1729">
        <v>1.1066628147873897E-2</v>
      </c>
      <c r="U65" s="1137" t="s">
        <v>1630</v>
      </c>
      <c r="V65" s="1119"/>
      <c r="W65" s="1119"/>
      <c r="X65" s="1119"/>
      <c r="Y65" s="1119"/>
      <c r="Z65" s="1119"/>
      <c r="AA65" s="1119"/>
      <c r="AB65" s="1119"/>
      <c r="AC65" s="1119"/>
      <c r="AD65" s="1119"/>
      <c r="AE65" s="1119"/>
      <c r="AF65" s="1119"/>
      <c r="AG65" s="1119"/>
      <c r="AH65" s="1119"/>
      <c r="AI65" s="1119"/>
    </row>
    <row r="66" spans="2:35" s="1120" customFormat="1" ht="26.1" customHeight="1" x14ac:dyDescent="0.2">
      <c r="B66" s="1129" t="s">
        <v>1501</v>
      </c>
      <c r="C66" s="1126">
        <v>0.99999999999999989</v>
      </c>
      <c r="D66" s="1126">
        <v>1</v>
      </c>
      <c r="E66" s="1126">
        <v>0.99999999999999989</v>
      </c>
      <c r="F66" s="1126">
        <v>0.99999999999999989</v>
      </c>
      <c r="G66" s="1126">
        <v>1</v>
      </c>
      <c r="H66" s="1126">
        <v>0.99999999999999989</v>
      </c>
      <c r="I66" s="1730">
        <v>0.99999999999999989</v>
      </c>
      <c r="J66" s="1731">
        <v>1</v>
      </c>
      <c r="K66" s="1731">
        <v>0.99999999999999989</v>
      </c>
      <c r="L66" s="1731">
        <v>1</v>
      </c>
      <c r="M66" s="1731">
        <v>0.99999999999999989</v>
      </c>
      <c r="N66" s="1731">
        <v>1.0000000000000002</v>
      </c>
      <c r="O66" s="1731">
        <v>1</v>
      </c>
      <c r="P66" s="1731">
        <v>1</v>
      </c>
      <c r="Q66" s="1731">
        <v>1</v>
      </c>
      <c r="R66" s="1731">
        <v>1</v>
      </c>
      <c r="S66" s="1732">
        <v>0.99999999999999989</v>
      </c>
      <c r="T66" s="1733">
        <v>0.99999999999999989</v>
      </c>
      <c r="U66" s="1139" t="s">
        <v>1015</v>
      </c>
      <c r="V66" s="1119"/>
      <c r="W66" s="1119"/>
      <c r="X66" s="1119"/>
      <c r="Y66" s="1119"/>
      <c r="Z66" s="1119"/>
      <c r="AA66" s="1119"/>
      <c r="AB66" s="1119"/>
      <c r="AC66" s="1119"/>
      <c r="AD66" s="1119"/>
      <c r="AE66" s="1119"/>
      <c r="AF66" s="1119"/>
      <c r="AG66" s="1119"/>
      <c r="AH66" s="1119"/>
      <c r="AI66" s="1119"/>
    </row>
    <row r="67" spans="2:35" s="1120" customFormat="1" ht="26.1" customHeight="1" thickBot="1" x14ac:dyDescent="0.25">
      <c r="B67" s="1133"/>
      <c r="C67" s="982"/>
      <c r="D67" s="982"/>
      <c r="E67" s="982"/>
      <c r="F67" s="987"/>
      <c r="G67" s="987"/>
      <c r="H67" s="987"/>
      <c r="I67" s="983"/>
      <c r="J67" s="984"/>
      <c r="K67" s="984"/>
      <c r="L67" s="984"/>
      <c r="M67" s="984"/>
      <c r="N67" s="984"/>
      <c r="O67" s="984"/>
      <c r="P67" s="984"/>
      <c r="Q67" s="984"/>
      <c r="R67" s="984"/>
      <c r="S67" s="986"/>
      <c r="T67" s="1145"/>
      <c r="U67" s="1141"/>
      <c r="V67" s="1119"/>
      <c r="W67" s="1119"/>
      <c r="X67" s="1119"/>
      <c r="Y67" s="1119"/>
      <c r="Z67" s="1119"/>
      <c r="AA67" s="1119"/>
      <c r="AB67" s="1119"/>
      <c r="AC67" s="1119"/>
      <c r="AD67" s="1119"/>
      <c r="AE67" s="1119"/>
      <c r="AF67" s="1119"/>
      <c r="AG67" s="1119"/>
      <c r="AH67" s="1119"/>
      <c r="AI67" s="1119"/>
    </row>
    <row r="68" spans="2:35" s="439" customFormat="1" ht="12" customHeight="1" thickTop="1" x14ac:dyDescent="0.7">
      <c r="B68" s="448"/>
      <c r="C68" s="461"/>
      <c r="D68" s="461"/>
      <c r="E68" s="461"/>
      <c r="F68" s="461"/>
      <c r="G68" s="461"/>
      <c r="H68" s="461"/>
      <c r="I68" s="461"/>
      <c r="J68" s="461"/>
      <c r="K68" s="461"/>
      <c r="L68" s="461"/>
      <c r="M68" s="461"/>
      <c r="N68" s="461"/>
      <c r="O68" s="461"/>
      <c r="P68" s="461"/>
      <c r="Q68" s="461"/>
      <c r="R68" s="461"/>
      <c r="S68" s="461"/>
      <c r="T68" s="461"/>
      <c r="U68" s="448"/>
      <c r="V68" s="447"/>
      <c r="W68" s="447"/>
      <c r="X68" s="447"/>
    </row>
    <row r="69" spans="2:35" s="334" customFormat="1" ht="26.1" customHeight="1" x14ac:dyDescent="0.5">
      <c r="B69" s="334" t="s">
        <v>1535</v>
      </c>
      <c r="C69" s="418"/>
      <c r="D69" s="418"/>
      <c r="E69" s="418"/>
      <c r="F69" s="418"/>
      <c r="G69" s="418"/>
      <c r="H69" s="418"/>
      <c r="I69" s="418"/>
      <c r="J69" s="418"/>
      <c r="K69" s="418"/>
      <c r="L69" s="418"/>
      <c r="M69" s="418"/>
      <c r="N69" s="418"/>
      <c r="O69" s="418"/>
      <c r="P69" s="418"/>
      <c r="Q69" s="418"/>
      <c r="R69" s="418"/>
      <c r="S69" s="418"/>
      <c r="T69" s="418"/>
      <c r="U69" s="334" t="s">
        <v>1751</v>
      </c>
    </row>
    <row r="70" spans="2:35" s="805" customFormat="1" ht="23.25" x14ac:dyDescent="0.5">
      <c r="B70" s="357" t="s">
        <v>1917</v>
      </c>
      <c r="C70" s="806"/>
      <c r="D70" s="806"/>
      <c r="E70" s="806"/>
      <c r="F70" s="806"/>
      <c r="G70" s="806"/>
      <c r="H70" s="806"/>
      <c r="I70" s="806"/>
      <c r="J70" s="806"/>
      <c r="K70" s="806"/>
      <c r="L70" s="806"/>
      <c r="M70" s="806"/>
      <c r="N70" s="806"/>
      <c r="O70" s="806"/>
      <c r="P70" s="806"/>
      <c r="Q70" s="806"/>
      <c r="R70" s="806"/>
      <c r="S70" s="806"/>
      <c r="T70" s="806"/>
      <c r="U70" s="356" t="s">
        <v>1918</v>
      </c>
    </row>
    <row r="71" spans="2:35" s="473" customFormat="1" ht="26.1" customHeight="1" x14ac:dyDescent="0.5">
      <c r="B71" s="233" t="s">
        <v>1666</v>
      </c>
      <c r="C71" s="465"/>
      <c r="D71" s="465"/>
      <c r="E71" s="465"/>
      <c r="F71" s="465"/>
      <c r="G71" s="465"/>
      <c r="H71" s="465"/>
      <c r="I71" s="465"/>
      <c r="J71" s="465"/>
      <c r="K71" s="465"/>
      <c r="L71" s="465"/>
      <c r="M71" s="465"/>
      <c r="N71" s="465"/>
      <c r="O71" s="465"/>
      <c r="P71" s="465"/>
      <c r="Q71" s="465"/>
      <c r="R71" s="465"/>
      <c r="S71" s="465"/>
      <c r="T71" s="465"/>
      <c r="U71" s="483" t="s">
        <v>1667</v>
      </c>
    </row>
    <row r="72" spans="2:35" s="439" customFormat="1" ht="26.1" customHeight="1" x14ac:dyDescent="0.7">
      <c r="B72" s="448"/>
      <c r="C72" s="461"/>
      <c r="D72" s="461"/>
      <c r="E72" s="461"/>
      <c r="F72" s="461"/>
      <c r="G72" s="461"/>
      <c r="H72" s="461"/>
      <c r="I72" s="461"/>
      <c r="J72" s="461"/>
      <c r="K72" s="461"/>
      <c r="L72" s="461"/>
      <c r="M72" s="461"/>
      <c r="N72" s="461"/>
      <c r="O72" s="461"/>
      <c r="P72" s="461"/>
      <c r="Q72" s="461"/>
      <c r="R72" s="461"/>
      <c r="S72" s="461"/>
      <c r="T72" s="461"/>
      <c r="U72" s="448"/>
    </row>
    <row r="73" spans="2:35" ht="26.1" customHeight="1" x14ac:dyDescent="0.85">
      <c r="B73" s="250"/>
      <c r="C73" s="1649"/>
      <c r="D73" s="1649"/>
      <c r="E73" s="1649"/>
      <c r="F73" s="1649"/>
      <c r="G73" s="1649"/>
      <c r="H73" s="1649"/>
      <c r="I73" s="1649"/>
      <c r="J73" s="1649"/>
      <c r="K73" s="1649"/>
      <c r="L73" s="1649"/>
      <c r="M73" s="1649"/>
      <c r="N73" s="1649"/>
      <c r="O73" s="1649"/>
      <c r="P73" s="1649"/>
      <c r="Q73" s="1649"/>
      <c r="R73" s="1649"/>
      <c r="S73" s="1649"/>
      <c r="T73" s="1649"/>
      <c r="U73" s="252"/>
    </row>
    <row r="74" spans="2:35" ht="26.1" customHeight="1" x14ac:dyDescent="0.85">
      <c r="B74" s="253"/>
      <c r="C74" s="1633"/>
      <c r="D74" s="1633"/>
      <c r="E74" s="1633"/>
      <c r="F74" s="1633"/>
      <c r="G74" s="1633"/>
      <c r="H74" s="1633"/>
      <c r="I74" s="1633"/>
      <c r="J74" s="1633"/>
      <c r="K74" s="1633"/>
      <c r="L74" s="1633"/>
      <c r="M74" s="1633"/>
      <c r="N74" s="1633"/>
      <c r="O74" s="1633"/>
      <c r="P74" s="1633"/>
      <c r="Q74" s="1633"/>
      <c r="R74" s="1633"/>
      <c r="S74" s="1633"/>
      <c r="T74" s="1633"/>
      <c r="U74" s="254"/>
    </row>
    <row r="75" spans="2:35" ht="26.1" customHeight="1" x14ac:dyDescent="0.85">
      <c r="B75" s="253"/>
      <c r="C75" s="1633"/>
      <c r="D75" s="1633"/>
      <c r="E75" s="1633"/>
      <c r="F75" s="1633"/>
      <c r="G75" s="1633"/>
      <c r="H75" s="1633"/>
      <c r="I75" s="1633"/>
      <c r="J75" s="1633"/>
      <c r="K75" s="1633"/>
      <c r="L75" s="1633"/>
      <c r="M75" s="1633"/>
      <c r="N75" s="1633"/>
      <c r="O75" s="1633"/>
      <c r="P75" s="1633"/>
      <c r="Q75" s="1633"/>
      <c r="R75" s="1633"/>
      <c r="S75" s="1633"/>
      <c r="T75" s="1633"/>
      <c r="U75" s="254"/>
    </row>
    <row r="76" spans="2:35" ht="26.1" customHeight="1" x14ac:dyDescent="0.5">
      <c r="B76" s="253"/>
      <c r="C76" s="466"/>
      <c r="D76" s="466"/>
      <c r="E76" s="466"/>
      <c r="F76" s="466"/>
      <c r="G76" s="466"/>
      <c r="H76" s="466"/>
      <c r="I76" s="466"/>
      <c r="J76" s="466"/>
      <c r="K76" s="466"/>
      <c r="L76" s="466"/>
      <c r="M76" s="466"/>
      <c r="N76" s="466"/>
      <c r="O76" s="466"/>
      <c r="P76" s="466"/>
      <c r="Q76" s="466"/>
      <c r="R76" s="466"/>
      <c r="S76" s="466"/>
      <c r="T76" s="466"/>
      <c r="U76" s="254"/>
    </row>
    <row r="77" spans="2:35" ht="26.1" customHeight="1" x14ac:dyDescent="0.5">
      <c r="B77" s="250"/>
      <c r="C77" s="465"/>
      <c r="D77" s="465"/>
      <c r="E77" s="465"/>
      <c r="F77" s="465"/>
      <c r="G77" s="465"/>
      <c r="H77" s="465"/>
      <c r="I77" s="465"/>
      <c r="J77" s="465"/>
      <c r="K77" s="465"/>
      <c r="L77" s="465"/>
      <c r="M77" s="465"/>
      <c r="N77" s="465"/>
      <c r="O77" s="465"/>
      <c r="P77" s="465"/>
      <c r="Q77" s="465"/>
      <c r="R77" s="465"/>
      <c r="S77" s="465"/>
      <c r="T77" s="465"/>
      <c r="U77" s="252"/>
    </row>
    <row r="78" spans="2:35" ht="26.1" customHeight="1" x14ac:dyDescent="0.5">
      <c r="B78" s="253"/>
      <c r="C78" s="466"/>
      <c r="D78" s="466"/>
      <c r="E78" s="466"/>
      <c r="F78" s="466"/>
      <c r="G78" s="466"/>
      <c r="H78" s="466"/>
      <c r="I78" s="466"/>
      <c r="J78" s="466"/>
      <c r="K78" s="466"/>
      <c r="L78" s="466"/>
      <c r="M78" s="466"/>
      <c r="N78" s="466"/>
      <c r="O78" s="466"/>
      <c r="P78" s="466"/>
      <c r="Q78" s="466"/>
      <c r="R78" s="466"/>
      <c r="S78" s="466"/>
      <c r="T78" s="466"/>
      <c r="U78" s="254"/>
    </row>
    <row r="79" spans="2:35" ht="26.1" customHeight="1" x14ac:dyDescent="0.5">
      <c r="B79" s="253"/>
      <c r="C79" s="466"/>
      <c r="D79" s="466"/>
      <c r="E79" s="466"/>
      <c r="F79" s="466"/>
      <c r="G79" s="466"/>
      <c r="H79" s="466"/>
      <c r="I79" s="466"/>
      <c r="J79" s="466"/>
      <c r="K79" s="466"/>
      <c r="L79" s="466"/>
      <c r="M79" s="466"/>
      <c r="N79" s="466"/>
      <c r="O79" s="466"/>
      <c r="P79" s="466"/>
      <c r="Q79" s="466"/>
      <c r="R79" s="466"/>
      <c r="S79" s="466"/>
      <c r="T79" s="466"/>
      <c r="U79" s="254"/>
    </row>
    <row r="80" spans="2:35" ht="26.1" customHeight="1" x14ac:dyDescent="0.5">
      <c r="B80" s="253"/>
      <c r="C80" s="466"/>
      <c r="D80" s="466"/>
      <c r="E80" s="466"/>
      <c r="F80" s="466"/>
      <c r="G80" s="466"/>
      <c r="H80" s="466"/>
      <c r="I80" s="466"/>
      <c r="J80" s="466"/>
      <c r="K80" s="466"/>
      <c r="L80" s="466"/>
      <c r="M80" s="466"/>
      <c r="N80" s="466"/>
      <c r="O80" s="466"/>
      <c r="P80" s="466"/>
      <c r="Q80" s="466"/>
      <c r="R80" s="466"/>
      <c r="S80" s="466"/>
      <c r="T80" s="466"/>
      <c r="U80" s="254"/>
    </row>
    <row r="81" spans="2:21" ht="26.1" customHeight="1" x14ac:dyDescent="0.5">
      <c r="B81" s="250"/>
      <c r="C81" s="465"/>
      <c r="D81" s="465"/>
      <c r="E81" s="465"/>
      <c r="F81" s="465"/>
      <c r="G81" s="465"/>
      <c r="H81" s="465"/>
      <c r="I81" s="465"/>
      <c r="J81" s="465"/>
      <c r="K81" s="465"/>
      <c r="L81" s="465"/>
      <c r="M81" s="465"/>
      <c r="N81" s="465"/>
      <c r="O81" s="465"/>
      <c r="P81" s="465"/>
      <c r="Q81" s="465"/>
      <c r="R81" s="465"/>
      <c r="S81" s="465"/>
      <c r="T81" s="465"/>
      <c r="U81" s="252"/>
    </row>
    <row r="82" spans="2:21" ht="26.1" customHeight="1" x14ac:dyDescent="0.5">
      <c r="B82" s="253"/>
      <c r="C82" s="466"/>
      <c r="D82" s="466"/>
      <c r="E82" s="466"/>
      <c r="F82" s="466"/>
      <c r="G82" s="466"/>
      <c r="H82" s="466"/>
      <c r="I82" s="466"/>
      <c r="J82" s="466"/>
      <c r="K82" s="466"/>
      <c r="L82" s="466"/>
      <c r="M82" s="466"/>
      <c r="N82" s="466"/>
      <c r="O82" s="466"/>
      <c r="P82" s="466"/>
      <c r="Q82" s="466"/>
      <c r="R82" s="466"/>
      <c r="S82" s="466"/>
      <c r="T82" s="466"/>
      <c r="U82" s="254"/>
    </row>
    <row r="83" spans="2:21" ht="26.1" customHeight="1" x14ac:dyDescent="0.5">
      <c r="B83" s="253"/>
      <c r="C83" s="466"/>
      <c r="D83" s="466"/>
      <c r="E83" s="466"/>
      <c r="F83" s="466"/>
      <c r="G83" s="466"/>
      <c r="H83" s="466"/>
      <c r="I83" s="466"/>
      <c r="J83" s="466"/>
      <c r="K83" s="466"/>
      <c r="L83" s="466"/>
      <c r="M83" s="466"/>
      <c r="N83" s="466"/>
      <c r="O83" s="466"/>
      <c r="P83" s="466"/>
      <c r="Q83" s="466"/>
      <c r="R83" s="466"/>
      <c r="S83" s="466"/>
      <c r="T83" s="466"/>
      <c r="U83" s="254"/>
    </row>
    <row r="84" spans="2:21" ht="26.1" customHeight="1" x14ac:dyDescent="0.5">
      <c r="B84" s="253"/>
      <c r="C84" s="466"/>
      <c r="D84" s="466"/>
      <c r="E84" s="466"/>
      <c r="F84" s="466"/>
      <c r="G84" s="466"/>
      <c r="H84" s="466"/>
      <c r="I84" s="466"/>
      <c r="J84" s="466"/>
      <c r="K84" s="466"/>
      <c r="L84" s="466"/>
      <c r="M84" s="466"/>
      <c r="N84" s="466"/>
      <c r="O84" s="466"/>
      <c r="P84" s="466"/>
      <c r="Q84" s="466"/>
      <c r="R84" s="466"/>
      <c r="S84" s="466"/>
      <c r="T84" s="466"/>
      <c r="U84" s="254"/>
    </row>
    <row r="85" spans="2:21" ht="26.1" customHeight="1" x14ac:dyDescent="0.5">
      <c r="B85" s="250"/>
      <c r="C85" s="465"/>
      <c r="D85" s="465"/>
      <c r="E85" s="465"/>
      <c r="F85" s="465"/>
      <c r="G85" s="465"/>
      <c r="H85" s="465"/>
      <c r="I85" s="465"/>
      <c r="J85" s="465"/>
      <c r="K85" s="465"/>
      <c r="L85" s="465"/>
      <c r="M85" s="465"/>
      <c r="N85" s="465"/>
      <c r="O85" s="465"/>
      <c r="P85" s="465"/>
      <c r="Q85" s="465"/>
      <c r="R85" s="465"/>
      <c r="S85" s="465"/>
      <c r="T85" s="465"/>
      <c r="U85" s="252"/>
    </row>
    <row r="86" spans="2:21" ht="26.1" customHeight="1" x14ac:dyDescent="0.5">
      <c r="B86" s="253"/>
      <c r="C86" s="466"/>
      <c r="D86" s="466"/>
      <c r="E86" s="466"/>
      <c r="F86" s="466"/>
      <c r="G86" s="466"/>
      <c r="H86" s="466"/>
      <c r="I86" s="466"/>
      <c r="J86" s="466"/>
      <c r="K86" s="466"/>
      <c r="L86" s="466"/>
      <c r="M86" s="466"/>
      <c r="N86" s="466"/>
      <c r="O86" s="466"/>
      <c r="P86" s="466"/>
      <c r="Q86" s="466"/>
      <c r="R86" s="466"/>
      <c r="S86" s="466"/>
      <c r="T86" s="466"/>
      <c r="U86" s="254"/>
    </row>
    <row r="87" spans="2:21" ht="26.1" customHeight="1" x14ac:dyDescent="0.5">
      <c r="B87" s="253"/>
      <c r="C87" s="466"/>
      <c r="D87" s="466"/>
      <c r="E87" s="466"/>
      <c r="F87" s="466"/>
      <c r="G87" s="466"/>
      <c r="H87" s="466"/>
      <c r="I87" s="466"/>
      <c r="J87" s="466"/>
      <c r="K87" s="466"/>
      <c r="L87" s="466"/>
      <c r="M87" s="466"/>
      <c r="N87" s="466"/>
      <c r="O87" s="466"/>
      <c r="P87" s="466"/>
      <c r="Q87" s="466"/>
      <c r="R87" s="466"/>
      <c r="S87" s="466"/>
      <c r="T87" s="466"/>
      <c r="U87" s="254"/>
    </row>
    <row r="88" spans="2:21" ht="26.1" customHeight="1" x14ac:dyDescent="0.5">
      <c r="B88" s="253"/>
      <c r="C88" s="466"/>
      <c r="D88" s="466"/>
      <c r="E88" s="466"/>
      <c r="F88" s="466"/>
      <c r="G88" s="466"/>
      <c r="H88" s="466"/>
      <c r="I88" s="466"/>
      <c r="J88" s="466"/>
      <c r="K88" s="466"/>
      <c r="L88" s="466"/>
      <c r="M88" s="466"/>
      <c r="N88" s="466"/>
      <c r="O88" s="466"/>
      <c r="P88" s="466"/>
      <c r="Q88" s="466"/>
      <c r="R88" s="466"/>
      <c r="S88" s="466"/>
      <c r="T88" s="466"/>
      <c r="U88" s="254"/>
    </row>
    <row r="89" spans="2:21" ht="26.1" customHeight="1" x14ac:dyDescent="0.5">
      <c r="B89" s="250"/>
      <c r="C89" s="465"/>
      <c r="D89" s="465"/>
      <c r="E89" s="465"/>
      <c r="F89" s="465"/>
      <c r="G89" s="465"/>
      <c r="H89" s="465"/>
      <c r="I89" s="465"/>
      <c r="J89" s="465"/>
      <c r="K89" s="465"/>
      <c r="L89" s="465"/>
      <c r="M89" s="465"/>
      <c r="N89" s="465"/>
      <c r="O89" s="465"/>
      <c r="P89" s="465"/>
      <c r="Q89" s="465"/>
      <c r="R89" s="465"/>
      <c r="S89" s="465"/>
      <c r="T89" s="465"/>
      <c r="U89" s="252"/>
    </row>
    <row r="90" spans="2:21" ht="26.1" customHeight="1" x14ac:dyDescent="0.5">
      <c r="B90" s="250"/>
      <c r="C90" s="465"/>
      <c r="D90" s="465"/>
      <c r="E90" s="465"/>
      <c r="F90" s="465"/>
      <c r="G90" s="465"/>
      <c r="H90" s="465"/>
      <c r="I90" s="465"/>
      <c r="J90" s="465"/>
      <c r="K90" s="465"/>
      <c r="L90" s="465"/>
      <c r="M90" s="465"/>
      <c r="N90" s="465"/>
      <c r="O90" s="465"/>
      <c r="P90" s="465"/>
      <c r="Q90" s="465"/>
      <c r="R90" s="465"/>
      <c r="S90" s="465"/>
      <c r="T90" s="465"/>
      <c r="U90" s="252"/>
    </row>
    <row r="91" spans="2:21" ht="26.1" customHeight="1" x14ac:dyDescent="0.5">
      <c r="B91" s="250"/>
      <c r="C91" s="465"/>
      <c r="D91" s="465"/>
      <c r="E91" s="465"/>
      <c r="F91" s="465"/>
      <c r="G91" s="465"/>
      <c r="H91" s="465"/>
      <c r="I91" s="465"/>
      <c r="J91" s="465"/>
      <c r="K91" s="465"/>
      <c r="L91" s="465"/>
      <c r="M91" s="465"/>
      <c r="N91" s="465"/>
      <c r="O91" s="465"/>
      <c r="P91" s="465"/>
      <c r="Q91" s="465"/>
      <c r="R91" s="465"/>
      <c r="S91" s="465"/>
      <c r="T91" s="465"/>
      <c r="U91" s="252"/>
    </row>
    <row r="92" spans="2:21" ht="26.1" customHeight="1" x14ac:dyDescent="0.5">
      <c r="B92" s="250"/>
      <c r="C92" s="465"/>
      <c r="D92" s="465"/>
      <c r="E92" s="465"/>
      <c r="F92" s="465"/>
      <c r="G92" s="465"/>
      <c r="H92" s="465"/>
      <c r="I92" s="465"/>
      <c r="J92" s="465"/>
      <c r="K92" s="465"/>
      <c r="L92" s="465"/>
      <c r="M92" s="465"/>
      <c r="N92" s="465"/>
      <c r="O92" s="465"/>
      <c r="P92" s="465"/>
      <c r="Q92" s="465"/>
      <c r="R92" s="465"/>
      <c r="S92" s="465"/>
      <c r="T92" s="465"/>
      <c r="U92" s="252"/>
    </row>
    <row r="93" spans="2:21" ht="26.1" customHeight="1" x14ac:dyDescent="0.5">
      <c r="B93" s="250"/>
      <c r="C93" s="465"/>
      <c r="D93" s="465"/>
      <c r="E93" s="465"/>
      <c r="F93" s="465"/>
      <c r="G93" s="465"/>
      <c r="H93" s="465"/>
      <c r="I93" s="465"/>
      <c r="J93" s="465"/>
      <c r="K93" s="465"/>
      <c r="L93" s="465"/>
      <c r="M93" s="465"/>
      <c r="N93" s="465"/>
      <c r="O93" s="465"/>
      <c r="P93" s="465"/>
      <c r="Q93" s="465"/>
      <c r="R93" s="465"/>
      <c r="S93" s="465"/>
      <c r="T93" s="465"/>
      <c r="U93" s="252"/>
    </row>
    <row r="94" spans="2:21" ht="26.1" customHeight="1" x14ac:dyDescent="0.5">
      <c r="B94" s="250"/>
      <c r="C94" s="251"/>
      <c r="D94" s="251"/>
      <c r="E94" s="251"/>
      <c r="F94" s="251"/>
      <c r="G94" s="251"/>
      <c r="H94" s="251"/>
      <c r="I94" s="251"/>
      <c r="J94" s="251"/>
      <c r="K94" s="251"/>
      <c r="L94" s="251"/>
      <c r="M94" s="251"/>
      <c r="N94" s="251"/>
      <c r="O94" s="251"/>
      <c r="P94" s="251"/>
      <c r="Q94" s="251"/>
      <c r="R94" s="251"/>
      <c r="S94" s="251"/>
      <c r="T94" s="251"/>
      <c r="U94" s="252"/>
    </row>
    <row r="95" spans="2:21" ht="26.1" customHeight="1" x14ac:dyDescent="0.5">
      <c r="B95" s="250"/>
      <c r="C95" s="251"/>
      <c r="D95" s="251"/>
      <c r="E95" s="251"/>
      <c r="F95" s="251"/>
      <c r="G95" s="251"/>
      <c r="H95" s="251"/>
      <c r="I95" s="251"/>
      <c r="J95" s="251"/>
      <c r="K95" s="251"/>
      <c r="L95" s="251"/>
      <c r="M95" s="251"/>
      <c r="N95" s="251"/>
      <c r="O95" s="251"/>
      <c r="P95" s="251"/>
      <c r="Q95" s="251"/>
      <c r="R95" s="251"/>
      <c r="S95" s="251"/>
      <c r="T95" s="251"/>
      <c r="U95" s="252"/>
    </row>
    <row r="96" spans="2:21" ht="26.1" customHeight="1" x14ac:dyDescent="0.5">
      <c r="B96" s="250"/>
      <c r="C96" s="251"/>
      <c r="D96" s="251"/>
      <c r="E96" s="251"/>
      <c r="F96" s="251"/>
      <c r="G96" s="251"/>
      <c r="H96" s="251"/>
      <c r="I96" s="251"/>
      <c r="J96" s="251"/>
      <c r="K96" s="251"/>
      <c r="L96" s="251"/>
      <c r="M96" s="251"/>
      <c r="N96" s="251"/>
      <c r="O96" s="251"/>
      <c r="P96" s="251"/>
      <c r="Q96" s="251"/>
      <c r="R96" s="251"/>
      <c r="S96" s="251"/>
      <c r="T96" s="251"/>
      <c r="U96" s="252"/>
    </row>
    <row r="97" spans="2:21" ht="26.1" customHeight="1" x14ac:dyDescent="0.5">
      <c r="B97" s="250"/>
      <c r="C97" s="251"/>
      <c r="D97" s="251"/>
      <c r="E97" s="251"/>
      <c r="F97" s="251"/>
      <c r="G97" s="251"/>
      <c r="H97" s="251"/>
      <c r="I97" s="251"/>
      <c r="J97" s="251"/>
      <c r="K97" s="251"/>
      <c r="L97" s="251"/>
      <c r="M97" s="251"/>
      <c r="N97" s="251"/>
      <c r="O97" s="251"/>
      <c r="P97" s="251"/>
      <c r="Q97" s="251"/>
      <c r="R97" s="251"/>
      <c r="S97" s="251"/>
      <c r="T97" s="251"/>
      <c r="U97" s="252"/>
    </row>
    <row r="98" spans="2:21" ht="26.1" customHeight="1" x14ac:dyDescent="0.5">
      <c r="B98" s="250"/>
      <c r="C98" s="251"/>
      <c r="D98" s="251"/>
      <c r="E98" s="251"/>
      <c r="F98" s="251"/>
      <c r="G98" s="251"/>
      <c r="H98" s="251"/>
      <c r="I98" s="251"/>
      <c r="J98" s="251"/>
      <c r="K98" s="251"/>
      <c r="L98" s="251"/>
      <c r="M98" s="251"/>
      <c r="N98" s="251"/>
      <c r="O98" s="251"/>
      <c r="P98" s="251"/>
      <c r="Q98" s="251"/>
      <c r="R98" s="251"/>
      <c r="S98" s="251"/>
      <c r="T98" s="251"/>
      <c r="U98" s="252"/>
    </row>
    <row r="99" spans="2:21" ht="26.1" customHeight="1" x14ac:dyDescent="0.5">
      <c r="B99" s="250"/>
      <c r="C99" s="251"/>
      <c r="D99" s="251"/>
      <c r="E99" s="251"/>
      <c r="F99" s="251"/>
      <c r="G99" s="251"/>
      <c r="H99" s="251"/>
      <c r="I99" s="251"/>
      <c r="J99" s="251"/>
      <c r="K99" s="251"/>
      <c r="L99" s="251"/>
      <c r="M99" s="251"/>
      <c r="N99" s="251"/>
      <c r="O99" s="251"/>
      <c r="P99" s="251"/>
      <c r="Q99" s="251"/>
      <c r="R99" s="251"/>
      <c r="S99" s="251"/>
      <c r="T99" s="251"/>
      <c r="U99" s="252"/>
    </row>
    <row r="100" spans="2:21" ht="26.1" customHeight="1" x14ac:dyDescent="0.5">
      <c r="B100" s="252"/>
      <c r="C100" s="255"/>
      <c r="D100" s="255"/>
      <c r="E100" s="255"/>
      <c r="F100" s="255"/>
      <c r="G100" s="255"/>
      <c r="H100" s="255"/>
      <c r="I100" s="255"/>
      <c r="J100" s="255"/>
      <c r="K100" s="255"/>
      <c r="L100" s="255"/>
      <c r="M100" s="255"/>
      <c r="N100" s="255"/>
      <c r="O100" s="255"/>
      <c r="P100" s="255"/>
      <c r="Q100" s="255"/>
      <c r="R100" s="255"/>
      <c r="S100" s="255"/>
      <c r="T100" s="255"/>
      <c r="U100" s="252"/>
    </row>
    <row r="101" spans="2:21" ht="26.1" customHeight="1" x14ac:dyDescent="0.5">
      <c r="B101" s="247"/>
      <c r="C101" s="249"/>
      <c r="D101" s="249"/>
      <c r="E101" s="249"/>
      <c r="F101" s="249"/>
      <c r="G101" s="249"/>
      <c r="H101" s="249"/>
      <c r="I101" s="249"/>
      <c r="J101" s="249"/>
      <c r="K101" s="249"/>
      <c r="L101" s="249"/>
      <c r="M101" s="249"/>
      <c r="N101" s="249"/>
      <c r="O101" s="249"/>
      <c r="P101" s="249"/>
      <c r="Q101" s="249"/>
      <c r="R101" s="249"/>
      <c r="S101" s="249"/>
      <c r="T101" s="249"/>
      <c r="U101" s="247"/>
    </row>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row r="110"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1"/>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2"/>
      <c r="W1" s="242"/>
      <c r="X1" s="242"/>
      <c r="Y1" s="242"/>
      <c r="Z1" s="242"/>
      <c r="AA1" s="242"/>
    </row>
    <row r="2" spans="1:34" s="5" customFormat="1" ht="19.5" customHeight="1" x14ac:dyDescent="0.65">
      <c r="B2" s="2"/>
      <c r="C2" s="2"/>
      <c r="D2" s="2"/>
      <c r="E2" s="2"/>
      <c r="F2" s="2"/>
      <c r="G2" s="2"/>
      <c r="H2" s="2"/>
      <c r="I2" s="2"/>
      <c r="J2" s="2"/>
      <c r="K2" s="2"/>
      <c r="L2" s="2"/>
      <c r="M2" s="2"/>
      <c r="N2" s="2"/>
      <c r="O2" s="2"/>
      <c r="P2" s="2"/>
      <c r="Q2" s="2"/>
      <c r="R2" s="2"/>
      <c r="S2" s="2"/>
      <c r="T2" s="2"/>
      <c r="V2" s="242"/>
      <c r="W2" s="242"/>
      <c r="X2" s="242"/>
      <c r="Y2" s="242"/>
      <c r="Z2" s="242"/>
      <c r="AA2" s="242"/>
    </row>
    <row r="3" spans="1:34" s="5" customFormat="1" ht="19.5" customHeight="1" x14ac:dyDescent="0.7">
      <c r="B3" s="2"/>
      <c r="C3" s="239"/>
      <c r="D3" s="239"/>
      <c r="E3" s="239"/>
      <c r="F3" s="239"/>
      <c r="G3" s="239"/>
      <c r="H3" s="239"/>
      <c r="I3" s="239"/>
      <c r="J3" s="239"/>
      <c r="K3" s="239"/>
      <c r="L3" s="239"/>
      <c r="M3" s="239"/>
      <c r="N3" s="239"/>
      <c r="O3" s="239"/>
      <c r="P3" s="239"/>
      <c r="Q3" s="239"/>
      <c r="R3" s="239"/>
      <c r="S3" s="239"/>
      <c r="T3" s="239"/>
      <c r="U3" s="239"/>
      <c r="V3" s="242"/>
      <c r="W3" s="242"/>
      <c r="X3" s="242"/>
      <c r="Y3" s="242"/>
      <c r="Z3" s="242"/>
      <c r="AA3" s="242"/>
    </row>
    <row r="4" spans="1:34" s="469" customFormat="1" ht="36.75" x14ac:dyDescent="0.85">
      <c r="B4" s="1774" t="s">
        <v>1920</v>
      </c>
      <c r="C4" s="1774"/>
      <c r="D4" s="1774"/>
      <c r="E4" s="1774"/>
      <c r="F4" s="1774"/>
      <c r="G4" s="1774"/>
      <c r="H4" s="1774"/>
      <c r="I4" s="1774"/>
      <c r="J4" s="1774"/>
      <c r="K4" s="1774"/>
      <c r="L4" s="1753" t="s">
        <v>1919</v>
      </c>
      <c r="M4" s="1753"/>
      <c r="N4" s="1753"/>
      <c r="O4" s="1753"/>
      <c r="P4" s="1753"/>
      <c r="Q4" s="1753"/>
      <c r="R4" s="1753"/>
      <c r="S4" s="1753"/>
      <c r="T4" s="1753"/>
      <c r="U4" s="1753"/>
      <c r="V4" s="468"/>
      <c r="W4" s="468"/>
      <c r="X4" s="468"/>
      <c r="Y4" s="468"/>
      <c r="Z4" s="468"/>
      <c r="AA4" s="468"/>
      <c r="AB4" s="468"/>
      <c r="AC4" s="468"/>
      <c r="AD4" s="468"/>
      <c r="AE4" s="468"/>
      <c r="AF4" s="468"/>
      <c r="AG4" s="468"/>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3"/>
      <c r="D6" s="243"/>
      <c r="E6" s="243"/>
      <c r="F6" s="243"/>
      <c r="G6" s="243"/>
      <c r="H6" s="243"/>
      <c r="I6" s="75"/>
      <c r="J6" s="75"/>
      <c r="K6" s="75"/>
      <c r="L6" s="75"/>
      <c r="M6" s="75"/>
      <c r="N6" s="75"/>
      <c r="O6" s="75"/>
      <c r="P6" s="75"/>
      <c r="Q6" s="75"/>
      <c r="R6" s="75"/>
      <c r="S6" s="75"/>
      <c r="T6" s="75"/>
      <c r="U6" s="75"/>
      <c r="V6" s="154"/>
      <c r="W6" s="154"/>
      <c r="X6" s="154"/>
      <c r="Y6" s="154"/>
      <c r="Z6" s="154"/>
      <c r="AA6" s="154"/>
    </row>
    <row r="7" spans="1:34" s="417" customFormat="1" ht="22.5" x14ac:dyDescent="0.5">
      <c r="B7" s="1708" t="s">
        <v>1748</v>
      </c>
      <c r="U7" s="229" t="s">
        <v>1752</v>
      </c>
      <c r="V7" s="472"/>
      <c r="W7" s="472"/>
      <c r="X7" s="472"/>
      <c r="Y7" s="472"/>
      <c r="Z7" s="472"/>
      <c r="AA7" s="472"/>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515" customFormat="1" ht="25.5" customHeight="1" thickTop="1" x14ac:dyDescent="0.7">
      <c r="A9" s="258"/>
      <c r="B9" s="1816"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805" t="s">
        <v>886</v>
      </c>
      <c r="V9" s="430"/>
      <c r="W9" s="430"/>
      <c r="X9" s="430"/>
      <c r="Y9" s="430"/>
      <c r="Z9" s="430"/>
      <c r="AA9" s="430"/>
    </row>
    <row r="10" spans="1:34" s="258" customFormat="1" ht="19.5" customHeight="1" x14ac:dyDescent="0.7">
      <c r="B10" s="1817"/>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806"/>
      <c r="V10" s="257"/>
      <c r="W10" s="257"/>
      <c r="X10" s="257"/>
      <c r="Y10" s="257"/>
      <c r="Z10" s="257"/>
      <c r="AA10" s="257"/>
    </row>
    <row r="11" spans="1:34" s="338" customFormat="1" ht="19.5" customHeight="1" x14ac:dyDescent="0.7">
      <c r="A11" s="258"/>
      <c r="B11" s="1818"/>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7"/>
      <c r="V11" s="431"/>
      <c r="W11" s="431"/>
      <c r="X11" s="431"/>
      <c r="Y11" s="431"/>
      <c r="Z11" s="431"/>
      <c r="AA11" s="431"/>
    </row>
    <row r="12" spans="1:34" s="258" customFormat="1" ht="15" customHeight="1" x14ac:dyDescent="0.7">
      <c r="B12" s="432"/>
      <c r="C12" s="347"/>
      <c r="D12" s="347"/>
      <c r="E12" s="347"/>
      <c r="F12" s="347"/>
      <c r="G12" s="347"/>
      <c r="H12" s="347"/>
      <c r="I12" s="349"/>
      <c r="J12" s="348"/>
      <c r="K12" s="348"/>
      <c r="L12" s="348"/>
      <c r="M12" s="348"/>
      <c r="N12" s="348"/>
      <c r="O12" s="348"/>
      <c r="P12" s="348"/>
      <c r="Q12" s="348"/>
      <c r="R12" s="348"/>
      <c r="S12" s="350"/>
      <c r="T12" s="346"/>
      <c r="U12" s="433"/>
      <c r="V12" s="257"/>
      <c r="W12" s="257"/>
      <c r="X12" s="257"/>
      <c r="Y12" s="257"/>
      <c r="Z12" s="257"/>
      <c r="AA12" s="257"/>
    </row>
    <row r="13" spans="1:34" s="365" customFormat="1" ht="26.1" customHeight="1" x14ac:dyDescent="0.2">
      <c r="B13" s="1146" t="s">
        <v>1503</v>
      </c>
      <c r="C13" s="854"/>
      <c r="D13" s="854"/>
      <c r="E13" s="854"/>
      <c r="F13" s="854"/>
      <c r="G13" s="854"/>
      <c r="H13" s="854"/>
      <c r="I13" s="1054"/>
      <c r="J13" s="1055"/>
      <c r="K13" s="1055"/>
      <c r="L13" s="1055"/>
      <c r="M13" s="1055"/>
      <c r="N13" s="1055"/>
      <c r="O13" s="1055"/>
      <c r="P13" s="1055"/>
      <c r="Q13" s="1055"/>
      <c r="R13" s="1055"/>
      <c r="S13" s="1143"/>
      <c r="T13" s="1056"/>
      <c r="U13" s="379" t="s">
        <v>1018</v>
      </c>
      <c r="V13" s="844"/>
      <c r="W13" s="844"/>
      <c r="X13" s="844"/>
      <c r="Y13" s="844"/>
      <c r="Z13" s="844"/>
      <c r="AA13" s="844"/>
    </row>
    <row r="14" spans="1:34" s="365" customFormat="1" ht="26.1" customHeight="1" x14ac:dyDescent="0.2">
      <c r="A14" s="844"/>
      <c r="B14" s="967" t="s">
        <v>530</v>
      </c>
      <c r="C14" s="875">
        <v>501.02873224999996</v>
      </c>
      <c r="D14" s="875">
        <v>512.15679512359998</v>
      </c>
      <c r="E14" s="875">
        <v>504.69421199999999</v>
      </c>
      <c r="F14" s="875">
        <v>2.7438000000000001E-4</v>
      </c>
      <c r="G14" s="875">
        <v>4.0000000000000001E-3</v>
      </c>
      <c r="H14" s="875">
        <v>2E-3</v>
      </c>
      <c r="I14" s="787">
        <v>5.0000000000000001E-3</v>
      </c>
      <c r="J14" s="785">
        <v>6.0000000000000001E-3</v>
      </c>
      <c r="K14" s="785">
        <v>0</v>
      </c>
      <c r="L14" s="785">
        <v>1E-3</v>
      </c>
      <c r="M14" s="785">
        <v>2E-3</v>
      </c>
      <c r="N14" s="785">
        <v>2E-3</v>
      </c>
      <c r="O14" s="785">
        <v>3.0000000000000001E-3</v>
      </c>
      <c r="P14" s="785">
        <v>3.0000000000000001E-3</v>
      </c>
      <c r="Q14" s="785">
        <v>4.0000000000000001E-3</v>
      </c>
      <c r="R14" s="785">
        <v>4.0000000000000001E-3</v>
      </c>
      <c r="S14" s="876">
        <v>1E-3</v>
      </c>
      <c r="T14" s="975">
        <v>2E-3</v>
      </c>
      <c r="U14" s="616" t="s">
        <v>181</v>
      </c>
      <c r="V14" s="844"/>
      <c r="W14" s="844"/>
      <c r="X14" s="844"/>
      <c r="Y14" s="844"/>
      <c r="Z14" s="844"/>
      <c r="AA14" s="844"/>
      <c r="AB14" s="844"/>
      <c r="AC14" s="844"/>
      <c r="AD14" s="844"/>
      <c r="AE14" s="844"/>
      <c r="AF14" s="844"/>
      <c r="AG14" s="844"/>
      <c r="AH14" s="844"/>
    </row>
    <row r="15" spans="1:34" s="365" customFormat="1" ht="26.1" customHeight="1" x14ac:dyDescent="0.2">
      <c r="A15" s="844"/>
      <c r="B15" s="968" t="s">
        <v>958</v>
      </c>
      <c r="C15" s="879">
        <v>499.62559699999997</v>
      </c>
      <c r="D15" s="879">
        <v>502.12600400000002</v>
      </c>
      <c r="E15" s="879">
        <v>504.69421199999999</v>
      </c>
      <c r="F15" s="879">
        <v>0</v>
      </c>
      <c r="G15" s="879">
        <v>0</v>
      </c>
      <c r="H15" s="879">
        <v>0</v>
      </c>
      <c r="I15" s="784">
        <v>0</v>
      </c>
      <c r="J15" s="782">
        <v>0</v>
      </c>
      <c r="K15" s="782">
        <v>0</v>
      </c>
      <c r="L15" s="782">
        <v>0</v>
      </c>
      <c r="M15" s="782">
        <v>0</v>
      </c>
      <c r="N15" s="782">
        <v>0</v>
      </c>
      <c r="O15" s="782">
        <v>0</v>
      </c>
      <c r="P15" s="782">
        <v>0</v>
      </c>
      <c r="Q15" s="782">
        <v>0</v>
      </c>
      <c r="R15" s="782">
        <v>0</v>
      </c>
      <c r="S15" s="880">
        <v>0</v>
      </c>
      <c r="T15" s="974">
        <v>0</v>
      </c>
      <c r="U15" s="907" t="s">
        <v>938</v>
      </c>
      <c r="V15" s="844"/>
      <c r="W15" s="844"/>
      <c r="X15" s="844"/>
      <c r="Y15" s="844"/>
      <c r="Z15" s="844"/>
      <c r="AA15" s="844"/>
      <c r="AB15" s="844"/>
      <c r="AC15" s="844"/>
      <c r="AD15" s="844"/>
      <c r="AE15" s="844"/>
      <c r="AF15" s="844"/>
      <c r="AG15" s="844"/>
      <c r="AH15" s="844"/>
    </row>
    <row r="16" spans="1:34" s="365" customFormat="1" ht="26.1" customHeight="1" x14ac:dyDescent="0.2">
      <c r="A16" s="844"/>
      <c r="B16" s="968" t="s">
        <v>959</v>
      </c>
      <c r="C16" s="879">
        <v>1.4031352500000001</v>
      </c>
      <c r="D16" s="879">
        <v>10.0307911236</v>
      </c>
      <c r="E16" s="879">
        <v>0</v>
      </c>
      <c r="F16" s="879">
        <v>2.7438000000000001E-4</v>
      </c>
      <c r="G16" s="879">
        <v>4.0000000000000001E-3</v>
      </c>
      <c r="H16" s="879">
        <v>2E-3</v>
      </c>
      <c r="I16" s="784">
        <v>5.0000000000000001E-3</v>
      </c>
      <c r="J16" s="782">
        <v>6.0000000000000001E-3</v>
      </c>
      <c r="K16" s="782">
        <v>0</v>
      </c>
      <c r="L16" s="782">
        <v>1E-3</v>
      </c>
      <c r="M16" s="782">
        <v>2E-3</v>
      </c>
      <c r="N16" s="782">
        <v>2E-3</v>
      </c>
      <c r="O16" s="782">
        <v>3.0000000000000001E-3</v>
      </c>
      <c r="P16" s="782">
        <v>3.0000000000000001E-3</v>
      </c>
      <c r="Q16" s="782">
        <v>4.0000000000000001E-3</v>
      </c>
      <c r="R16" s="782">
        <v>4.0000000000000001E-3</v>
      </c>
      <c r="S16" s="880">
        <v>1E-3</v>
      </c>
      <c r="T16" s="974">
        <v>2E-3</v>
      </c>
      <c r="U16" s="907" t="s">
        <v>1273</v>
      </c>
      <c r="V16" s="844"/>
      <c r="W16" s="844"/>
      <c r="X16" s="844"/>
      <c r="Y16" s="844"/>
      <c r="Z16" s="844"/>
      <c r="AA16" s="844"/>
      <c r="AB16" s="844"/>
      <c r="AC16" s="844"/>
      <c r="AD16" s="844"/>
      <c r="AE16" s="844"/>
      <c r="AF16" s="844"/>
      <c r="AG16" s="844"/>
      <c r="AH16" s="844"/>
    </row>
    <row r="17" spans="1:34" s="365" customFormat="1" ht="26.1" customHeight="1" x14ac:dyDescent="0.2">
      <c r="A17" s="844"/>
      <c r="B17" s="968" t="s">
        <v>960</v>
      </c>
      <c r="C17" s="879">
        <v>0</v>
      </c>
      <c r="D17" s="879">
        <v>0</v>
      </c>
      <c r="E17" s="879">
        <v>0</v>
      </c>
      <c r="F17" s="879">
        <v>0</v>
      </c>
      <c r="G17" s="879">
        <v>0</v>
      </c>
      <c r="H17" s="879">
        <v>0</v>
      </c>
      <c r="I17" s="784">
        <v>0</v>
      </c>
      <c r="J17" s="782">
        <v>0</v>
      </c>
      <c r="K17" s="782">
        <v>0</v>
      </c>
      <c r="L17" s="782">
        <v>0</v>
      </c>
      <c r="M17" s="782">
        <v>0</v>
      </c>
      <c r="N17" s="782">
        <v>0</v>
      </c>
      <c r="O17" s="782">
        <v>0</v>
      </c>
      <c r="P17" s="782">
        <v>0</v>
      </c>
      <c r="Q17" s="782">
        <v>0</v>
      </c>
      <c r="R17" s="782">
        <v>0</v>
      </c>
      <c r="S17" s="880">
        <v>0</v>
      </c>
      <c r="T17" s="974">
        <v>0</v>
      </c>
      <c r="U17" s="907" t="s">
        <v>1229</v>
      </c>
      <c r="V17" s="844"/>
      <c r="W17" s="844"/>
      <c r="X17" s="844"/>
      <c r="Y17" s="844"/>
      <c r="Z17" s="844"/>
      <c r="AA17" s="844"/>
      <c r="AB17" s="844"/>
      <c r="AC17" s="844"/>
      <c r="AD17" s="844"/>
      <c r="AE17" s="844"/>
      <c r="AF17" s="844"/>
      <c r="AG17" s="844"/>
      <c r="AH17" s="844"/>
    </row>
    <row r="18" spans="1:34" s="365" customFormat="1" ht="26.1" customHeight="1" x14ac:dyDescent="0.2">
      <c r="A18" s="844"/>
      <c r="B18" s="967" t="s">
        <v>180</v>
      </c>
      <c r="C18" s="875">
        <v>252141.2974714709</v>
      </c>
      <c r="D18" s="875">
        <v>224573.11439872356</v>
      </c>
      <c r="E18" s="875">
        <v>232876.04669666264</v>
      </c>
      <c r="F18" s="875">
        <v>268683.86935227219</v>
      </c>
      <c r="G18" s="875">
        <v>379090.89205727656</v>
      </c>
      <c r="H18" s="875">
        <v>379782.58646239061</v>
      </c>
      <c r="I18" s="787">
        <v>374540.07466056693</v>
      </c>
      <c r="J18" s="785">
        <v>374797.60778500763</v>
      </c>
      <c r="K18" s="785">
        <v>391514.85270857904</v>
      </c>
      <c r="L18" s="785">
        <v>392523.97178880504</v>
      </c>
      <c r="M18" s="785">
        <v>400797.57835371199</v>
      </c>
      <c r="N18" s="785">
        <v>392407.51711159007</v>
      </c>
      <c r="O18" s="785">
        <v>405780.57669679902</v>
      </c>
      <c r="P18" s="785">
        <v>412343.7879313741</v>
      </c>
      <c r="Q18" s="785">
        <v>404026.26525939908</v>
      </c>
      <c r="R18" s="785">
        <v>369885.64834783855</v>
      </c>
      <c r="S18" s="876">
        <v>360351.14770628838</v>
      </c>
      <c r="T18" s="975">
        <v>379782.58646239061</v>
      </c>
      <c r="U18" s="616" t="s">
        <v>994</v>
      </c>
      <c r="V18" s="844"/>
      <c r="W18" s="844"/>
      <c r="X18" s="844"/>
      <c r="Y18" s="844"/>
      <c r="Z18" s="844"/>
      <c r="AA18" s="844"/>
      <c r="AB18" s="844"/>
      <c r="AC18" s="844"/>
      <c r="AD18" s="844"/>
      <c r="AE18" s="844"/>
      <c r="AF18" s="844"/>
      <c r="AG18" s="844"/>
      <c r="AH18" s="844"/>
    </row>
    <row r="19" spans="1:34" s="365" customFormat="1" ht="26.1" customHeight="1" x14ac:dyDescent="0.2">
      <c r="A19" s="844"/>
      <c r="B19" s="968" t="s">
        <v>941</v>
      </c>
      <c r="C19" s="879">
        <v>252050.6960156709</v>
      </c>
      <c r="D19" s="879">
        <v>224510.32233269355</v>
      </c>
      <c r="E19" s="879">
        <v>232826.72525249264</v>
      </c>
      <c r="F19" s="879">
        <v>265683.82309504919</v>
      </c>
      <c r="G19" s="879">
        <v>378882.86858600954</v>
      </c>
      <c r="H19" s="879">
        <v>379530.74710773618</v>
      </c>
      <c r="I19" s="784">
        <v>374339.62353101693</v>
      </c>
      <c r="J19" s="782">
        <v>374589.09103537386</v>
      </c>
      <c r="K19" s="782">
        <v>391406.84843838483</v>
      </c>
      <c r="L19" s="782">
        <v>392453.1909028294</v>
      </c>
      <c r="M19" s="782">
        <v>400720.45840371528</v>
      </c>
      <c r="N19" s="782">
        <v>392308.4259760789</v>
      </c>
      <c r="O19" s="782">
        <v>405693.43377656979</v>
      </c>
      <c r="P19" s="782">
        <v>412091.09926470096</v>
      </c>
      <c r="Q19" s="782">
        <v>403930.642312893</v>
      </c>
      <c r="R19" s="782">
        <v>369804.63276398211</v>
      </c>
      <c r="S19" s="880">
        <v>360250.39348662528</v>
      </c>
      <c r="T19" s="974">
        <v>379530.74710773618</v>
      </c>
      <c r="U19" s="618" t="s">
        <v>1278</v>
      </c>
      <c r="V19" s="844"/>
      <c r="W19" s="844"/>
      <c r="X19" s="844"/>
      <c r="Y19" s="844"/>
      <c r="Z19" s="844"/>
      <c r="AA19" s="844"/>
      <c r="AB19" s="844"/>
      <c r="AC19" s="844"/>
      <c r="AD19" s="844"/>
      <c r="AE19" s="844"/>
      <c r="AF19" s="844"/>
      <c r="AG19" s="844"/>
      <c r="AH19" s="844"/>
    </row>
    <row r="20" spans="1:34" s="365" customFormat="1" ht="26.1" customHeight="1" x14ac:dyDescent="0.2">
      <c r="A20" s="844"/>
      <c r="B20" s="969" t="s">
        <v>1348</v>
      </c>
      <c r="C20" s="879">
        <v>176642.82160062765</v>
      </c>
      <c r="D20" s="879">
        <v>160043.19998381098</v>
      </c>
      <c r="E20" s="879">
        <v>176624.57256018632</v>
      </c>
      <c r="F20" s="879">
        <v>211446.26408623089</v>
      </c>
      <c r="G20" s="879">
        <v>315181.27773495781</v>
      </c>
      <c r="H20" s="879">
        <v>297165.27714629605</v>
      </c>
      <c r="I20" s="784">
        <v>309894.85741886892</v>
      </c>
      <c r="J20" s="782">
        <v>308808.15492809261</v>
      </c>
      <c r="K20" s="782">
        <v>324830.44857637107</v>
      </c>
      <c r="L20" s="782">
        <v>321520.15705327457</v>
      </c>
      <c r="M20" s="782">
        <v>329117.19359791424</v>
      </c>
      <c r="N20" s="782">
        <v>320660.72029342159</v>
      </c>
      <c r="O20" s="782">
        <v>332309.13663955021</v>
      </c>
      <c r="P20" s="782">
        <v>336996.56946138357</v>
      </c>
      <c r="Q20" s="782">
        <v>326713.0619416727</v>
      </c>
      <c r="R20" s="782">
        <v>291614.86702686182</v>
      </c>
      <c r="S20" s="880">
        <v>279171.17976211949</v>
      </c>
      <c r="T20" s="974">
        <v>297165.27714629605</v>
      </c>
      <c r="U20" s="907" t="s">
        <v>1195</v>
      </c>
      <c r="V20" s="844"/>
      <c r="W20" s="844"/>
      <c r="X20" s="844"/>
      <c r="Y20" s="844"/>
      <c r="Z20" s="844"/>
      <c r="AA20" s="844"/>
      <c r="AB20" s="844"/>
      <c r="AC20" s="844"/>
      <c r="AD20" s="844"/>
      <c r="AE20" s="844"/>
      <c r="AF20" s="844"/>
      <c r="AG20" s="844"/>
      <c r="AH20" s="844"/>
    </row>
    <row r="21" spans="1:34" s="365" customFormat="1" ht="26.1" customHeight="1" x14ac:dyDescent="0.2">
      <c r="A21" s="844"/>
      <c r="B21" s="969" t="s">
        <v>1349</v>
      </c>
      <c r="C21" s="879">
        <v>75257.485815115855</v>
      </c>
      <c r="D21" s="879">
        <v>64423.416613611378</v>
      </c>
      <c r="E21" s="879">
        <v>56168.206833996315</v>
      </c>
      <c r="F21" s="879">
        <v>54187.75650357829</v>
      </c>
      <c r="G21" s="879">
        <v>63446.327341380544</v>
      </c>
      <c r="H21" s="879">
        <v>81777.972245380093</v>
      </c>
      <c r="I21" s="784">
        <v>64198.088102908005</v>
      </c>
      <c r="J21" s="782">
        <v>65542.764796801261</v>
      </c>
      <c r="K21" s="782">
        <v>66309.420748123812</v>
      </c>
      <c r="L21" s="782">
        <v>70671.421176284828</v>
      </c>
      <c r="M21" s="782">
        <v>71318.726132061071</v>
      </c>
      <c r="N21" s="782">
        <v>71370.913637937367</v>
      </c>
      <c r="O21" s="782">
        <v>73014.447097609576</v>
      </c>
      <c r="P21" s="782">
        <v>74635.965294707421</v>
      </c>
      <c r="Q21" s="782">
        <v>76736.484462570268</v>
      </c>
      <c r="R21" s="782">
        <v>77676.744477470274</v>
      </c>
      <c r="S21" s="880">
        <v>80452.149769695839</v>
      </c>
      <c r="T21" s="974">
        <v>81777.972245380093</v>
      </c>
      <c r="U21" s="907" t="s">
        <v>1196</v>
      </c>
      <c r="V21" s="844"/>
      <c r="W21" s="844"/>
      <c r="X21" s="844"/>
      <c r="Y21" s="844"/>
      <c r="Z21" s="844"/>
      <c r="AA21" s="844"/>
      <c r="AB21" s="844"/>
      <c r="AC21" s="844"/>
      <c r="AD21" s="844"/>
      <c r="AE21" s="844"/>
      <c r="AF21" s="844"/>
      <c r="AG21" s="844"/>
      <c r="AH21" s="844"/>
    </row>
    <row r="22" spans="1:34" s="365" customFormat="1" ht="26.1" customHeight="1" x14ac:dyDescent="0.2">
      <c r="A22" s="844"/>
      <c r="B22" s="969" t="s">
        <v>942</v>
      </c>
      <c r="C22" s="879">
        <v>150.38859992739998</v>
      </c>
      <c r="D22" s="879">
        <v>43.705735271199998</v>
      </c>
      <c r="E22" s="879">
        <v>33.945858310000006</v>
      </c>
      <c r="F22" s="879">
        <v>49.802505240000002</v>
      </c>
      <c r="G22" s="879">
        <v>255.26350967119998</v>
      </c>
      <c r="H22" s="879">
        <v>587.49771606000002</v>
      </c>
      <c r="I22" s="784">
        <v>246.67800924000002</v>
      </c>
      <c r="J22" s="782">
        <v>238.17131048000002</v>
      </c>
      <c r="K22" s="782">
        <v>266.97911389000006</v>
      </c>
      <c r="L22" s="782">
        <v>261.61267327000002</v>
      </c>
      <c r="M22" s="782">
        <v>284.53867373999998</v>
      </c>
      <c r="N22" s="782">
        <v>276.79204471999998</v>
      </c>
      <c r="O22" s="782">
        <v>369.85003941000002</v>
      </c>
      <c r="P22" s="782">
        <v>458.56450860999996</v>
      </c>
      <c r="Q22" s="782">
        <v>481.09590865000001</v>
      </c>
      <c r="R22" s="782">
        <v>513.02125965000005</v>
      </c>
      <c r="S22" s="880">
        <v>627.06395481000004</v>
      </c>
      <c r="T22" s="974">
        <v>587.49771606000002</v>
      </c>
      <c r="U22" s="907" t="s">
        <v>1197</v>
      </c>
      <c r="V22" s="844"/>
      <c r="W22" s="844"/>
      <c r="X22" s="844"/>
      <c r="Y22" s="844"/>
      <c r="Z22" s="844"/>
      <c r="AA22" s="844"/>
      <c r="AB22" s="844"/>
      <c r="AC22" s="844"/>
      <c r="AD22" s="844"/>
      <c r="AE22" s="844"/>
      <c r="AF22" s="844"/>
      <c r="AG22" s="844"/>
      <c r="AH22" s="844"/>
    </row>
    <row r="23" spans="1:34" s="365" customFormat="1" ht="26.1" customHeight="1" x14ac:dyDescent="0.2">
      <c r="A23" s="844"/>
      <c r="B23" s="968" t="s">
        <v>1347</v>
      </c>
      <c r="C23" s="879">
        <v>90.601455799999997</v>
      </c>
      <c r="D23" s="879">
        <v>62.792066030000001</v>
      </c>
      <c r="E23" s="879">
        <v>49.321444169999999</v>
      </c>
      <c r="F23" s="879">
        <v>3000.0462572230003</v>
      </c>
      <c r="G23" s="879">
        <v>208.02347126699999</v>
      </c>
      <c r="H23" s="879">
        <v>251.83935465444327</v>
      </c>
      <c r="I23" s="784">
        <v>200.45112955000002</v>
      </c>
      <c r="J23" s="782">
        <v>208.51674963379122</v>
      </c>
      <c r="K23" s="782">
        <v>108.00427019422932</v>
      </c>
      <c r="L23" s="782">
        <v>70.780885975632714</v>
      </c>
      <c r="M23" s="782">
        <v>77.1199499966894</v>
      </c>
      <c r="N23" s="782">
        <v>99.091135511165092</v>
      </c>
      <c r="O23" s="782">
        <v>87.142920229263353</v>
      </c>
      <c r="P23" s="782">
        <v>252.68866667314711</v>
      </c>
      <c r="Q23" s="782">
        <v>95.622946506046645</v>
      </c>
      <c r="R23" s="782">
        <v>81.015583856417976</v>
      </c>
      <c r="S23" s="880">
        <v>100.75421966311478</v>
      </c>
      <c r="T23" s="974">
        <v>251.83935465444327</v>
      </c>
      <c r="U23" s="618" t="s">
        <v>1287</v>
      </c>
      <c r="V23" s="844"/>
      <c r="W23" s="844"/>
      <c r="X23" s="844"/>
      <c r="Y23" s="844"/>
      <c r="Z23" s="844"/>
      <c r="AA23" s="844"/>
      <c r="AB23" s="844"/>
      <c r="AC23" s="844"/>
      <c r="AD23" s="844"/>
      <c r="AE23" s="844"/>
      <c r="AF23" s="844"/>
      <c r="AG23" s="844"/>
      <c r="AH23" s="844"/>
    </row>
    <row r="24" spans="1:34" s="360" customFormat="1" ht="26.1" customHeight="1" x14ac:dyDescent="0.2">
      <c r="A24" s="844"/>
      <c r="B24" s="967" t="s">
        <v>1501</v>
      </c>
      <c r="C24" s="875">
        <v>252642.32620372091</v>
      </c>
      <c r="D24" s="875">
        <v>225085.27119384715</v>
      </c>
      <c r="E24" s="875">
        <v>233380.74090866264</v>
      </c>
      <c r="F24" s="875">
        <v>268683.86962665222</v>
      </c>
      <c r="G24" s="875">
        <v>379090.89605727658</v>
      </c>
      <c r="H24" s="875">
        <v>379782.58846239059</v>
      </c>
      <c r="I24" s="787">
        <v>374540.07966056693</v>
      </c>
      <c r="J24" s="785">
        <v>374797.61378500762</v>
      </c>
      <c r="K24" s="785">
        <v>391514.85270857904</v>
      </c>
      <c r="L24" s="785">
        <v>392523.97278880503</v>
      </c>
      <c r="M24" s="785">
        <v>400797.58035371196</v>
      </c>
      <c r="N24" s="785">
        <v>392407.51911159005</v>
      </c>
      <c r="O24" s="785">
        <v>405780.57969679905</v>
      </c>
      <c r="P24" s="785">
        <v>412343.79093137413</v>
      </c>
      <c r="Q24" s="785">
        <v>404026.26925939909</v>
      </c>
      <c r="R24" s="785">
        <v>369885.65234783856</v>
      </c>
      <c r="S24" s="876">
        <v>360351.14870628837</v>
      </c>
      <c r="T24" s="975">
        <v>379782.58846239059</v>
      </c>
      <c r="U24" s="616" t="s">
        <v>1015</v>
      </c>
      <c r="V24" s="844"/>
      <c r="W24" s="844"/>
      <c r="X24" s="844"/>
      <c r="Y24" s="844"/>
      <c r="Z24" s="844"/>
      <c r="AA24" s="844"/>
      <c r="AB24" s="844"/>
      <c r="AC24" s="844"/>
      <c r="AD24" s="844"/>
      <c r="AE24" s="844"/>
      <c r="AF24" s="844"/>
      <c r="AG24" s="844"/>
      <c r="AH24" s="844"/>
    </row>
    <row r="25" spans="1:34" s="360" customFormat="1" ht="26.1" customHeight="1" thickBot="1" x14ac:dyDescent="0.25">
      <c r="A25" s="844"/>
      <c r="B25" s="967"/>
      <c r="C25" s="875"/>
      <c r="D25" s="875"/>
      <c r="E25" s="875"/>
      <c r="F25" s="875"/>
      <c r="G25" s="875"/>
      <c r="H25" s="875"/>
      <c r="I25" s="787"/>
      <c r="J25" s="785"/>
      <c r="K25" s="785"/>
      <c r="L25" s="785"/>
      <c r="M25" s="785"/>
      <c r="N25" s="785"/>
      <c r="O25" s="785"/>
      <c r="P25" s="785"/>
      <c r="Q25" s="785"/>
      <c r="R25" s="785"/>
      <c r="S25" s="876"/>
      <c r="T25" s="975"/>
      <c r="U25" s="1152"/>
      <c r="V25" s="844"/>
      <c r="W25" s="844"/>
      <c r="X25" s="844"/>
      <c r="Y25" s="844"/>
      <c r="Z25" s="844"/>
      <c r="AA25" s="844"/>
      <c r="AB25" s="844"/>
      <c r="AC25" s="844"/>
      <c r="AD25" s="844"/>
      <c r="AE25" s="844"/>
      <c r="AF25" s="844"/>
      <c r="AG25" s="844"/>
      <c r="AH25" s="844"/>
    </row>
    <row r="26" spans="1:34" s="365" customFormat="1" ht="12" customHeight="1" thickTop="1" x14ac:dyDescent="0.2">
      <c r="A26" s="844"/>
      <c r="B26" s="1147"/>
      <c r="C26" s="1066"/>
      <c r="D26" s="1066"/>
      <c r="E26" s="1066"/>
      <c r="F26" s="1066"/>
      <c r="G26" s="1066"/>
      <c r="H26" s="1066"/>
      <c r="I26" s="1067"/>
      <c r="J26" s="1068"/>
      <c r="K26" s="1068"/>
      <c r="L26" s="1068"/>
      <c r="M26" s="1068"/>
      <c r="N26" s="1068"/>
      <c r="O26" s="1068"/>
      <c r="P26" s="1068"/>
      <c r="Q26" s="1068"/>
      <c r="R26" s="1068"/>
      <c r="S26" s="1069"/>
      <c r="T26" s="1538"/>
      <c r="U26" s="620"/>
      <c r="V26" s="844"/>
      <c r="W26" s="844"/>
      <c r="X26" s="844"/>
      <c r="Y26" s="844"/>
      <c r="Z26" s="844"/>
      <c r="AA26" s="844"/>
      <c r="AB26" s="844"/>
      <c r="AC26" s="844"/>
      <c r="AD26" s="844"/>
      <c r="AE26" s="844"/>
      <c r="AF26" s="844"/>
      <c r="AG26" s="844"/>
      <c r="AH26" s="844"/>
    </row>
    <row r="27" spans="1:34" s="360" customFormat="1" ht="26.1" customHeight="1" x14ac:dyDescent="0.2">
      <c r="A27" s="844"/>
      <c r="B27" s="966" t="s">
        <v>1504</v>
      </c>
      <c r="C27" s="875"/>
      <c r="D27" s="875"/>
      <c r="E27" s="875"/>
      <c r="F27" s="875"/>
      <c r="G27" s="875"/>
      <c r="H27" s="875"/>
      <c r="I27" s="787"/>
      <c r="J27" s="785"/>
      <c r="K27" s="785"/>
      <c r="L27" s="785"/>
      <c r="M27" s="785"/>
      <c r="N27" s="785"/>
      <c r="O27" s="785"/>
      <c r="P27" s="785"/>
      <c r="Q27" s="785"/>
      <c r="R27" s="785"/>
      <c r="S27" s="876"/>
      <c r="T27" s="975"/>
      <c r="U27" s="379" t="s">
        <v>1019</v>
      </c>
      <c r="V27" s="844"/>
      <c r="W27" s="844"/>
      <c r="X27" s="844"/>
      <c r="Y27" s="844"/>
      <c r="Z27" s="844"/>
      <c r="AA27" s="844"/>
      <c r="AB27" s="844"/>
      <c r="AC27" s="844"/>
      <c r="AD27" s="844"/>
      <c r="AE27" s="844"/>
      <c r="AF27" s="844"/>
      <c r="AG27" s="844"/>
      <c r="AH27" s="844"/>
    </row>
    <row r="28" spans="1:34" s="360" customFormat="1" ht="26.1" customHeight="1" x14ac:dyDescent="0.2">
      <c r="A28" s="844"/>
      <c r="B28" s="968" t="s">
        <v>1505</v>
      </c>
      <c r="C28" s="879">
        <v>215125.94330389082</v>
      </c>
      <c r="D28" s="879">
        <v>196018.63727784139</v>
      </c>
      <c r="E28" s="879">
        <v>192927.17540041829</v>
      </c>
      <c r="F28" s="879">
        <v>211388.12789197423</v>
      </c>
      <c r="G28" s="879">
        <v>291469.382396292</v>
      </c>
      <c r="H28" s="879">
        <v>247319.79840696999</v>
      </c>
      <c r="I28" s="784">
        <v>287671.79151057947</v>
      </c>
      <c r="J28" s="782">
        <v>279898.81782012148</v>
      </c>
      <c r="K28" s="782">
        <v>271325.84357892018</v>
      </c>
      <c r="L28" s="782">
        <v>263602.91169035726</v>
      </c>
      <c r="M28" s="782">
        <v>264907.31152020657</v>
      </c>
      <c r="N28" s="782">
        <v>272601.17702372419</v>
      </c>
      <c r="O28" s="782">
        <v>274242.52418977558</v>
      </c>
      <c r="P28" s="782">
        <v>277481.97748296225</v>
      </c>
      <c r="Q28" s="782">
        <v>269674.80640149658</v>
      </c>
      <c r="R28" s="782">
        <v>249855.54083073983</v>
      </c>
      <c r="S28" s="880">
        <v>245604.60444536502</v>
      </c>
      <c r="T28" s="974">
        <v>247319.79840696999</v>
      </c>
      <c r="U28" s="618" t="s">
        <v>1305</v>
      </c>
      <c r="V28" s="844"/>
      <c r="W28" s="844"/>
      <c r="X28" s="844"/>
      <c r="Y28" s="844"/>
      <c r="Z28" s="844"/>
      <c r="AA28" s="844"/>
      <c r="AB28" s="844"/>
      <c r="AC28" s="844"/>
      <c r="AD28" s="844"/>
      <c r="AE28" s="844"/>
      <c r="AF28" s="844"/>
      <c r="AG28" s="844"/>
      <c r="AH28" s="844"/>
    </row>
    <row r="29" spans="1:34" s="360" customFormat="1" ht="26.1" customHeight="1" x14ac:dyDescent="0.2">
      <c r="A29" s="844"/>
      <c r="B29" s="968" t="s">
        <v>1506</v>
      </c>
      <c r="C29" s="879">
        <v>37516.38289983006</v>
      </c>
      <c r="D29" s="879">
        <v>29066.633916005783</v>
      </c>
      <c r="E29" s="879">
        <v>40453.565508244392</v>
      </c>
      <c r="F29" s="879">
        <v>57295.741734677962</v>
      </c>
      <c r="G29" s="879">
        <v>87621.513660984536</v>
      </c>
      <c r="H29" s="879">
        <v>132462.79005542054</v>
      </c>
      <c r="I29" s="784">
        <v>86868.288149987406</v>
      </c>
      <c r="J29" s="782">
        <v>94898.795964886202</v>
      </c>
      <c r="K29" s="782">
        <v>120189.00912965891</v>
      </c>
      <c r="L29" s="782">
        <v>128921.06109844778</v>
      </c>
      <c r="M29" s="782">
        <v>135890.26883350546</v>
      </c>
      <c r="N29" s="782">
        <v>119806.34208786591</v>
      </c>
      <c r="O29" s="782">
        <v>131538.05550702347</v>
      </c>
      <c r="P29" s="782">
        <v>134861.81344841191</v>
      </c>
      <c r="Q29" s="782">
        <v>134351.4628579024</v>
      </c>
      <c r="R29" s="782">
        <v>120030.11151709867</v>
      </c>
      <c r="S29" s="880">
        <v>114746.54426092339</v>
      </c>
      <c r="T29" s="974">
        <v>132462.79005542054</v>
      </c>
      <c r="U29" s="618" t="s">
        <v>1306</v>
      </c>
      <c r="V29" s="844"/>
      <c r="W29" s="844"/>
      <c r="X29" s="844"/>
      <c r="Y29" s="844"/>
      <c r="Z29" s="844"/>
      <c r="AA29" s="844"/>
      <c r="AB29" s="844"/>
      <c r="AC29" s="844"/>
      <c r="AD29" s="844"/>
      <c r="AE29" s="844"/>
      <c r="AF29" s="844"/>
      <c r="AG29" s="844"/>
      <c r="AH29" s="844"/>
    </row>
    <row r="30" spans="1:34" s="360" customFormat="1" ht="26.1" customHeight="1" x14ac:dyDescent="0.2">
      <c r="A30" s="844"/>
      <c r="B30" s="967" t="s">
        <v>1501</v>
      </c>
      <c r="C30" s="875">
        <v>252642.32620372088</v>
      </c>
      <c r="D30" s="875">
        <v>225085.27119384718</v>
      </c>
      <c r="E30" s="875">
        <v>233380.74090866267</v>
      </c>
      <c r="F30" s="875">
        <v>268683.86962665222</v>
      </c>
      <c r="G30" s="875">
        <v>379090.89605727652</v>
      </c>
      <c r="H30" s="875">
        <v>379782.58846239053</v>
      </c>
      <c r="I30" s="787">
        <v>374540.07966056687</v>
      </c>
      <c r="J30" s="785">
        <v>374797.61378500768</v>
      </c>
      <c r="K30" s="785">
        <v>391514.8527085791</v>
      </c>
      <c r="L30" s="785">
        <v>392523.97278880503</v>
      </c>
      <c r="M30" s="785">
        <v>400797.58035371202</v>
      </c>
      <c r="N30" s="785">
        <v>392407.51911159011</v>
      </c>
      <c r="O30" s="785">
        <v>405780.57969679905</v>
      </c>
      <c r="P30" s="785">
        <v>412343.79093137418</v>
      </c>
      <c r="Q30" s="785">
        <v>404026.26925939898</v>
      </c>
      <c r="R30" s="785">
        <v>369885.65234783851</v>
      </c>
      <c r="S30" s="876">
        <v>360351.14870628843</v>
      </c>
      <c r="T30" s="975">
        <v>379782.58846239053</v>
      </c>
      <c r="U30" s="616" t="s">
        <v>1015</v>
      </c>
      <c r="V30" s="844"/>
      <c r="W30" s="844"/>
      <c r="X30" s="844"/>
      <c r="Y30" s="844"/>
      <c r="Z30" s="844"/>
      <c r="AA30" s="844"/>
      <c r="AB30" s="844"/>
      <c r="AC30" s="844"/>
      <c r="AD30" s="844"/>
      <c r="AE30" s="844"/>
      <c r="AF30" s="844"/>
      <c r="AG30" s="844"/>
      <c r="AH30" s="844"/>
    </row>
    <row r="31" spans="1:34" s="360" customFormat="1" ht="26.1" customHeight="1" thickBot="1" x14ac:dyDescent="0.25">
      <c r="B31" s="1148"/>
      <c r="C31" s="1009"/>
      <c r="D31" s="1009"/>
      <c r="E31" s="1009"/>
      <c r="F31" s="1010"/>
      <c r="G31" s="1010"/>
      <c r="H31" s="1010"/>
      <c r="I31" s="1011"/>
      <c r="J31" s="1012"/>
      <c r="K31" s="1012"/>
      <c r="L31" s="1012"/>
      <c r="M31" s="1012"/>
      <c r="N31" s="1012"/>
      <c r="O31" s="1012"/>
      <c r="P31" s="1012"/>
      <c r="Q31" s="1012"/>
      <c r="R31" s="1012"/>
      <c r="S31" s="1144"/>
      <c r="T31" s="1539"/>
      <c r="U31" s="1153"/>
      <c r="V31" s="844"/>
      <c r="W31" s="844"/>
      <c r="X31" s="844"/>
      <c r="Y31" s="844"/>
      <c r="Z31" s="844"/>
      <c r="AA31" s="844"/>
      <c r="AB31" s="844"/>
      <c r="AC31" s="844"/>
      <c r="AD31" s="844"/>
      <c r="AE31" s="844"/>
      <c r="AF31" s="844"/>
      <c r="AG31" s="844"/>
      <c r="AH31" s="844"/>
    </row>
    <row r="32" spans="1:34" s="360" customFormat="1" ht="12" customHeight="1" thickTop="1" x14ac:dyDescent="0.2">
      <c r="B32" s="967"/>
      <c r="C32" s="875"/>
      <c r="D32" s="875"/>
      <c r="E32" s="875"/>
      <c r="F32" s="875"/>
      <c r="G32" s="875"/>
      <c r="H32" s="875"/>
      <c r="I32" s="787"/>
      <c r="J32" s="785"/>
      <c r="K32" s="785"/>
      <c r="L32" s="785"/>
      <c r="M32" s="785"/>
      <c r="N32" s="785"/>
      <c r="O32" s="785"/>
      <c r="P32" s="785"/>
      <c r="Q32" s="785"/>
      <c r="R32" s="785"/>
      <c r="S32" s="876"/>
      <c r="T32" s="975"/>
      <c r="U32" s="1152"/>
      <c r="V32" s="844"/>
      <c r="W32" s="844"/>
      <c r="X32" s="844"/>
      <c r="Y32" s="844"/>
      <c r="Z32" s="844"/>
      <c r="AA32" s="844"/>
      <c r="AB32" s="844"/>
      <c r="AC32" s="844"/>
      <c r="AD32" s="844"/>
      <c r="AE32" s="844"/>
      <c r="AF32" s="844"/>
      <c r="AG32" s="844"/>
      <c r="AH32" s="844"/>
    </row>
    <row r="33" spans="2:34" s="360" customFormat="1" ht="26.1" customHeight="1" x14ac:dyDescent="0.2">
      <c r="B33" s="966" t="s">
        <v>1619</v>
      </c>
      <c r="C33" s="875"/>
      <c r="D33" s="875"/>
      <c r="E33" s="875"/>
      <c r="F33" s="875"/>
      <c r="G33" s="875"/>
      <c r="H33" s="875"/>
      <c r="I33" s="787"/>
      <c r="J33" s="785"/>
      <c r="K33" s="785"/>
      <c r="L33" s="785"/>
      <c r="M33" s="785"/>
      <c r="N33" s="785"/>
      <c r="O33" s="785"/>
      <c r="P33" s="785"/>
      <c r="Q33" s="785"/>
      <c r="R33" s="785"/>
      <c r="S33" s="876"/>
      <c r="T33" s="975"/>
      <c r="U33" s="379" t="s">
        <v>1623</v>
      </c>
      <c r="V33" s="844"/>
      <c r="W33" s="844"/>
      <c r="X33" s="844"/>
      <c r="Y33" s="844"/>
      <c r="Z33" s="844"/>
      <c r="AA33" s="844"/>
      <c r="AB33" s="844"/>
      <c r="AC33" s="844"/>
      <c r="AD33" s="844"/>
      <c r="AE33" s="844"/>
      <c r="AF33" s="844"/>
      <c r="AG33" s="844"/>
      <c r="AH33" s="844"/>
    </row>
    <row r="34" spans="2:34" s="365" customFormat="1" ht="26.1" customHeight="1" x14ac:dyDescent="0.2">
      <c r="B34" s="968" t="s">
        <v>1620</v>
      </c>
      <c r="C34" s="879">
        <v>150297.7369792214</v>
      </c>
      <c r="D34" s="879">
        <v>136669.36985684524</v>
      </c>
      <c r="E34" s="879">
        <v>136111.26556718306</v>
      </c>
      <c r="F34" s="879">
        <v>182917.47102878601</v>
      </c>
      <c r="G34" s="879">
        <v>276439.69474321051</v>
      </c>
      <c r="H34" s="879">
        <v>251605.53456584073</v>
      </c>
      <c r="I34" s="784">
        <v>271810.94756037259</v>
      </c>
      <c r="J34" s="782">
        <v>260267.9321257179</v>
      </c>
      <c r="K34" s="782">
        <v>268713.67107149126</v>
      </c>
      <c r="L34" s="782">
        <v>265694.30334946205</v>
      </c>
      <c r="M34" s="782">
        <v>274106.07817282889</v>
      </c>
      <c r="N34" s="782">
        <v>269294.94904253527</v>
      </c>
      <c r="O34" s="782">
        <v>284061.61892209318</v>
      </c>
      <c r="P34" s="782">
        <v>281217.78490525088</v>
      </c>
      <c r="Q34" s="782">
        <v>270371.58410456433</v>
      </c>
      <c r="R34" s="782">
        <v>257754.77477252617</v>
      </c>
      <c r="S34" s="880">
        <v>239756.85870520456</v>
      </c>
      <c r="T34" s="974">
        <v>251605.53456584073</v>
      </c>
      <c r="U34" s="618" t="s">
        <v>1624</v>
      </c>
      <c r="V34" s="844"/>
      <c r="W34" s="844"/>
      <c r="X34" s="844"/>
      <c r="Y34" s="844"/>
      <c r="Z34" s="844"/>
      <c r="AA34" s="844"/>
      <c r="AB34" s="844"/>
      <c r="AC34" s="844"/>
      <c r="AD34" s="844"/>
      <c r="AE34" s="844"/>
      <c r="AF34" s="844"/>
      <c r="AG34" s="844"/>
      <c r="AH34" s="844"/>
    </row>
    <row r="35" spans="2:34" s="365" customFormat="1" ht="26.1" customHeight="1" x14ac:dyDescent="0.2">
      <c r="B35" s="968" t="s">
        <v>1621</v>
      </c>
      <c r="C35" s="879">
        <v>79885.461355720487</v>
      </c>
      <c r="D35" s="879">
        <v>65208.11435452295</v>
      </c>
      <c r="E35" s="879">
        <v>71046.314853589633</v>
      </c>
      <c r="F35" s="879">
        <v>58941.218317366802</v>
      </c>
      <c r="G35" s="879">
        <v>70208.439223851645</v>
      </c>
      <c r="H35" s="879">
        <v>85949.943295104924</v>
      </c>
      <c r="I35" s="784">
        <v>71773.417686433866</v>
      </c>
      <c r="J35" s="782">
        <v>77688.363333398069</v>
      </c>
      <c r="K35" s="782">
        <v>86785.035369081175</v>
      </c>
      <c r="L35" s="782">
        <v>87256.239116752418</v>
      </c>
      <c r="M35" s="782">
        <v>87310.19268406395</v>
      </c>
      <c r="N35" s="782">
        <v>82291.440464620551</v>
      </c>
      <c r="O35" s="782">
        <v>81173.874179483726</v>
      </c>
      <c r="P35" s="782">
        <v>89440.232337190537</v>
      </c>
      <c r="Q35" s="782">
        <v>89220.53042479881</v>
      </c>
      <c r="R35" s="782">
        <v>78218.927066593853</v>
      </c>
      <c r="S35" s="880">
        <v>79172.693230135003</v>
      </c>
      <c r="T35" s="974">
        <v>85949.943295104924</v>
      </c>
      <c r="U35" s="618" t="s">
        <v>1626</v>
      </c>
      <c r="V35" s="844"/>
      <c r="W35" s="844"/>
      <c r="X35" s="844"/>
      <c r="Y35" s="844"/>
      <c r="Z35" s="844"/>
      <c r="AA35" s="844"/>
      <c r="AB35" s="844"/>
      <c r="AC35" s="844"/>
      <c r="AD35" s="844"/>
      <c r="AE35" s="844"/>
      <c r="AF35" s="844"/>
      <c r="AG35" s="844"/>
      <c r="AH35" s="844"/>
    </row>
    <row r="36" spans="2:34" s="365" customFormat="1" ht="26.1" customHeight="1" x14ac:dyDescent="0.2">
      <c r="B36" s="968" t="s">
        <v>1622</v>
      </c>
      <c r="C36" s="879">
        <v>22459.128486113805</v>
      </c>
      <c r="D36" s="879">
        <v>23207.786684127394</v>
      </c>
      <c r="E36" s="879">
        <v>26223.162034583049</v>
      </c>
      <c r="F36" s="879">
        <v>26825.180575870181</v>
      </c>
      <c r="G36" s="879">
        <v>32442.762279456903</v>
      </c>
      <c r="H36" s="879">
        <v>42227.110137228767</v>
      </c>
      <c r="I36" s="784">
        <v>30955.714707714804</v>
      </c>
      <c r="J36" s="782">
        <v>36841.31889887157</v>
      </c>
      <c r="K36" s="782">
        <v>36016.147222083382</v>
      </c>
      <c r="L36" s="782">
        <v>39573.429489432667</v>
      </c>
      <c r="M36" s="782">
        <v>39381.310028391279</v>
      </c>
      <c r="N36" s="782">
        <v>40821.128831401009</v>
      </c>
      <c r="O36" s="782">
        <v>40545.086439920087</v>
      </c>
      <c r="P36" s="782">
        <v>41685.774325155689</v>
      </c>
      <c r="Q36" s="782">
        <v>44434.154262245414</v>
      </c>
      <c r="R36" s="782">
        <v>33911.9508673659</v>
      </c>
      <c r="S36" s="880">
        <v>41421.594626825557</v>
      </c>
      <c r="T36" s="974">
        <v>42227.110137228767</v>
      </c>
      <c r="U36" s="618" t="s">
        <v>1625</v>
      </c>
      <c r="V36" s="844"/>
      <c r="W36" s="844"/>
      <c r="X36" s="844"/>
      <c r="Y36" s="844"/>
      <c r="Z36" s="844"/>
      <c r="AA36" s="844"/>
      <c r="AB36" s="844"/>
      <c r="AC36" s="844"/>
      <c r="AD36" s="844"/>
      <c r="AE36" s="844"/>
      <c r="AF36" s="844"/>
      <c r="AG36" s="844"/>
      <c r="AH36" s="844"/>
    </row>
    <row r="37" spans="2:34" s="360" customFormat="1" ht="26.1" customHeight="1" x14ac:dyDescent="0.2">
      <c r="B37" s="967" t="s">
        <v>1501</v>
      </c>
      <c r="C37" s="875">
        <v>252642.32682105567</v>
      </c>
      <c r="D37" s="875">
        <v>225085.2708954956</v>
      </c>
      <c r="E37" s="875">
        <v>233380.74245535574</v>
      </c>
      <c r="F37" s="875">
        <v>268683.86992202303</v>
      </c>
      <c r="G37" s="875">
        <v>379090.89624651906</v>
      </c>
      <c r="H37" s="875">
        <v>379782.58799817436</v>
      </c>
      <c r="I37" s="787">
        <v>374540.07995452126</v>
      </c>
      <c r="J37" s="785">
        <v>374797.61435798754</v>
      </c>
      <c r="K37" s="785">
        <v>391514.85366265581</v>
      </c>
      <c r="L37" s="785">
        <v>392523.97195564711</v>
      </c>
      <c r="M37" s="785">
        <v>400797.58088528411</v>
      </c>
      <c r="N37" s="785">
        <v>392407.51833855681</v>
      </c>
      <c r="O37" s="785">
        <v>405780.57954149699</v>
      </c>
      <c r="P37" s="785">
        <v>412343.79156759713</v>
      </c>
      <c r="Q37" s="785">
        <v>404026.26879160851</v>
      </c>
      <c r="R37" s="785">
        <v>369885.65270648594</v>
      </c>
      <c r="S37" s="876">
        <v>360351.14656216512</v>
      </c>
      <c r="T37" s="975">
        <v>379782.58799817436</v>
      </c>
      <c r="U37" s="616" t="s">
        <v>1015</v>
      </c>
      <c r="V37" s="844"/>
      <c r="W37" s="844"/>
      <c r="X37" s="844"/>
      <c r="Y37" s="844"/>
      <c r="Z37" s="844"/>
      <c r="AA37" s="844"/>
      <c r="AB37" s="844"/>
      <c r="AC37" s="844"/>
      <c r="AD37" s="844"/>
      <c r="AE37" s="844"/>
      <c r="AF37" s="844"/>
      <c r="AG37" s="844"/>
      <c r="AH37" s="844"/>
    </row>
    <row r="38" spans="2:34" s="360" customFormat="1" ht="26.1" customHeight="1" thickBot="1" x14ac:dyDescent="0.25">
      <c r="B38" s="1148"/>
      <c r="C38" s="982"/>
      <c r="D38" s="982"/>
      <c r="E38" s="982"/>
      <c r="F38" s="982"/>
      <c r="G38" s="982"/>
      <c r="H38" s="987"/>
      <c r="I38" s="983"/>
      <c r="J38" s="984"/>
      <c r="K38" s="984"/>
      <c r="L38" s="984"/>
      <c r="M38" s="984"/>
      <c r="N38" s="984"/>
      <c r="O38" s="984"/>
      <c r="P38" s="984"/>
      <c r="Q38" s="984"/>
      <c r="R38" s="984"/>
      <c r="S38" s="986"/>
      <c r="T38" s="1145"/>
      <c r="U38" s="1153"/>
      <c r="V38" s="844"/>
      <c r="W38" s="844"/>
      <c r="X38" s="844"/>
      <c r="Y38" s="844"/>
      <c r="Z38" s="844"/>
      <c r="AA38" s="844"/>
      <c r="AB38" s="844"/>
      <c r="AC38" s="844"/>
      <c r="AD38" s="844"/>
      <c r="AE38" s="844"/>
      <c r="AF38" s="844"/>
      <c r="AG38" s="844"/>
      <c r="AH38" s="844"/>
    </row>
    <row r="39" spans="2:34" s="365" customFormat="1" ht="12" customHeight="1" thickTop="1" x14ac:dyDescent="0.2">
      <c r="B39" s="1146"/>
      <c r="C39" s="331"/>
      <c r="D39" s="331"/>
      <c r="E39" s="331"/>
      <c r="F39" s="331"/>
      <c r="G39" s="331"/>
      <c r="H39" s="331"/>
      <c r="I39" s="910"/>
      <c r="J39" s="878"/>
      <c r="K39" s="878"/>
      <c r="L39" s="878"/>
      <c r="M39" s="878"/>
      <c r="N39" s="878"/>
      <c r="O39" s="878"/>
      <c r="P39" s="878"/>
      <c r="Q39" s="878"/>
      <c r="R39" s="878"/>
      <c r="S39" s="965"/>
      <c r="T39" s="364"/>
      <c r="U39" s="619"/>
      <c r="V39" s="844"/>
      <c r="W39" s="844"/>
      <c r="X39" s="844"/>
      <c r="Y39" s="844"/>
      <c r="Z39" s="844"/>
      <c r="AA39" s="844"/>
      <c r="AB39" s="844"/>
      <c r="AC39" s="844"/>
      <c r="AD39" s="844"/>
      <c r="AE39" s="844"/>
      <c r="AF39" s="844"/>
      <c r="AG39" s="844"/>
      <c r="AH39" s="844"/>
    </row>
    <row r="40" spans="2:34" s="360" customFormat="1" ht="26.1" customHeight="1" x14ac:dyDescent="0.2">
      <c r="B40" s="967" t="s">
        <v>1502</v>
      </c>
      <c r="C40" s="361"/>
      <c r="D40" s="361"/>
      <c r="E40" s="361"/>
      <c r="F40" s="361"/>
      <c r="G40" s="361"/>
      <c r="H40" s="361"/>
      <c r="I40" s="908"/>
      <c r="J40" s="874"/>
      <c r="K40" s="874"/>
      <c r="L40" s="874"/>
      <c r="M40" s="874"/>
      <c r="N40" s="874"/>
      <c r="O40" s="874"/>
      <c r="P40" s="874"/>
      <c r="Q40" s="874"/>
      <c r="R40" s="874"/>
      <c r="S40" s="964"/>
      <c r="T40" s="873"/>
      <c r="U40" s="616" t="s">
        <v>1232</v>
      </c>
      <c r="V40" s="844"/>
      <c r="W40" s="844"/>
      <c r="X40" s="844"/>
      <c r="Y40" s="844"/>
      <c r="Z40" s="844"/>
      <c r="AA40" s="844"/>
      <c r="AB40" s="844"/>
      <c r="AC40" s="844"/>
      <c r="AD40" s="844"/>
      <c r="AE40" s="844"/>
      <c r="AF40" s="844"/>
      <c r="AG40" s="844"/>
      <c r="AH40" s="844"/>
    </row>
    <row r="41" spans="2:34" s="360" customFormat="1" ht="12" customHeight="1" x14ac:dyDescent="0.2">
      <c r="B41" s="967"/>
      <c r="C41" s="361"/>
      <c r="D41" s="361"/>
      <c r="E41" s="361"/>
      <c r="F41" s="361"/>
      <c r="G41" s="361"/>
      <c r="H41" s="361"/>
      <c r="I41" s="908"/>
      <c r="J41" s="874"/>
      <c r="K41" s="874"/>
      <c r="L41" s="874"/>
      <c r="M41" s="874"/>
      <c r="N41" s="874"/>
      <c r="O41" s="874"/>
      <c r="P41" s="874"/>
      <c r="Q41" s="874"/>
      <c r="R41" s="874"/>
      <c r="S41" s="964"/>
      <c r="T41" s="873"/>
      <c r="U41" s="1152"/>
      <c r="V41" s="844"/>
      <c r="W41" s="844"/>
      <c r="X41" s="844"/>
      <c r="Y41" s="844"/>
      <c r="Z41" s="844"/>
      <c r="AA41" s="844"/>
      <c r="AB41" s="844"/>
      <c r="AC41" s="844"/>
      <c r="AD41" s="844"/>
      <c r="AE41" s="844"/>
      <c r="AF41" s="844"/>
      <c r="AG41" s="844"/>
      <c r="AH41" s="844"/>
    </row>
    <row r="42" spans="2:34" s="360" customFormat="1" ht="26.1" customHeight="1" x14ac:dyDescent="0.2">
      <c r="B42" s="1146" t="s">
        <v>1503</v>
      </c>
      <c r="C42" s="361"/>
      <c r="D42" s="361"/>
      <c r="E42" s="361"/>
      <c r="F42" s="361"/>
      <c r="G42" s="361"/>
      <c r="H42" s="361"/>
      <c r="I42" s="908"/>
      <c r="J42" s="874"/>
      <c r="K42" s="874"/>
      <c r="L42" s="874"/>
      <c r="M42" s="874"/>
      <c r="N42" s="874"/>
      <c r="O42" s="874"/>
      <c r="P42" s="874"/>
      <c r="Q42" s="874"/>
      <c r="R42" s="874"/>
      <c r="S42" s="964"/>
      <c r="T42" s="873"/>
      <c r="U42" s="379" t="s">
        <v>1018</v>
      </c>
      <c r="V42" s="844"/>
      <c r="W42" s="844"/>
      <c r="X42" s="844"/>
      <c r="Y42" s="844"/>
      <c r="Z42" s="844"/>
      <c r="AA42" s="844"/>
      <c r="AB42" s="844"/>
      <c r="AC42" s="844"/>
      <c r="AD42" s="844"/>
      <c r="AE42" s="844"/>
      <c r="AF42" s="844"/>
      <c r="AG42" s="844"/>
      <c r="AH42" s="844"/>
    </row>
    <row r="43" spans="2:34" s="360" customFormat="1" ht="26.1" customHeight="1" x14ac:dyDescent="0.2">
      <c r="B43" s="1149" t="s">
        <v>935</v>
      </c>
      <c r="C43" s="1086">
        <v>1.9776005252465948E-3</v>
      </c>
      <c r="D43" s="1086">
        <v>2.2308256836919408E-3</v>
      </c>
      <c r="E43" s="1086">
        <v>2.1625358203722573E-3</v>
      </c>
      <c r="F43" s="1086">
        <v>0</v>
      </c>
      <c r="G43" s="1634">
        <v>0</v>
      </c>
      <c r="H43" s="1634">
        <v>0</v>
      </c>
      <c r="I43" s="1735">
        <v>0</v>
      </c>
      <c r="J43" s="1734">
        <v>0</v>
      </c>
      <c r="K43" s="1734">
        <v>0</v>
      </c>
      <c r="L43" s="1734">
        <v>0</v>
      </c>
      <c r="M43" s="1734">
        <v>0</v>
      </c>
      <c r="N43" s="1734">
        <v>0</v>
      </c>
      <c r="O43" s="1734">
        <v>0</v>
      </c>
      <c r="P43" s="1734">
        <v>0</v>
      </c>
      <c r="Q43" s="1734">
        <v>0</v>
      </c>
      <c r="R43" s="1734">
        <v>0</v>
      </c>
      <c r="S43" s="1736">
        <v>0</v>
      </c>
      <c r="T43" s="1737">
        <v>0</v>
      </c>
      <c r="U43" s="618" t="s">
        <v>938</v>
      </c>
      <c r="V43" s="844"/>
      <c r="W43" s="844"/>
      <c r="X43" s="844"/>
      <c r="Y43" s="844"/>
      <c r="Z43" s="844"/>
      <c r="AA43" s="844"/>
      <c r="AB43" s="844"/>
      <c r="AC43" s="844"/>
      <c r="AD43" s="844"/>
      <c r="AE43" s="844"/>
      <c r="AF43" s="844"/>
      <c r="AG43" s="844"/>
      <c r="AH43" s="844"/>
    </row>
    <row r="44" spans="2:34" s="360" customFormat="1" ht="26.1" customHeight="1" x14ac:dyDescent="0.2">
      <c r="B44" s="1149" t="s">
        <v>954</v>
      </c>
      <c r="C44" s="1086">
        <v>5.5538407640712051E-6</v>
      </c>
      <c r="D44" s="1086">
        <v>4.456440472713702E-5</v>
      </c>
      <c r="E44" s="1086">
        <v>0</v>
      </c>
      <c r="F44" s="1086">
        <v>1.0212001203543138E-9</v>
      </c>
      <c r="G44" s="1634">
        <v>1.0551559115773761E-8</v>
      </c>
      <c r="H44" s="1634">
        <v>5.2661708586939541E-9</v>
      </c>
      <c r="I44" s="1735">
        <v>1.3349706137007638E-8</v>
      </c>
      <c r="J44" s="1734">
        <v>1.6008639808047805E-8</v>
      </c>
      <c r="K44" s="1734">
        <v>0</v>
      </c>
      <c r="L44" s="1734">
        <v>2.5476150995191409E-9</v>
      </c>
      <c r="M44" s="1734">
        <v>4.9900500852199746E-9</v>
      </c>
      <c r="N44" s="1734">
        <v>5.09674229619248E-9</v>
      </c>
      <c r="O44" s="1734">
        <v>7.3931581502535503E-9</v>
      </c>
      <c r="P44" s="1734">
        <v>7.2754824153500747E-9</v>
      </c>
      <c r="Q44" s="1734">
        <v>9.9003463495881233E-9</v>
      </c>
      <c r="R44" s="1734">
        <v>1.08141528999844E-8</v>
      </c>
      <c r="S44" s="1736">
        <v>2.7750709373069618E-9</v>
      </c>
      <c r="T44" s="1737">
        <v>5.2661708586939541E-9</v>
      </c>
      <c r="U44" s="618" t="s">
        <v>1273</v>
      </c>
      <c r="V44" s="844"/>
      <c r="W44" s="844"/>
      <c r="X44" s="844"/>
      <c r="Y44" s="844"/>
      <c r="Z44" s="844"/>
      <c r="AA44" s="844"/>
      <c r="AB44" s="844"/>
      <c r="AC44" s="844"/>
      <c r="AD44" s="844"/>
      <c r="AE44" s="844"/>
      <c r="AF44" s="844"/>
      <c r="AG44" s="844"/>
      <c r="AH44" s="844"/>
    </row>
    <row r="45" spans="2:34" s="360" customFormat="1" ht="26.1" customHeight="1" x14ac:dyDescent="0.2">
      <c r="B45" s="1149" t="s">
        <v>1020</v>
      </c>
      <c r="C45" s="1086">
        <v>0.99742158274915449</v>
      </c>
      <c r="D45" s="1086">
        <v>0.99753043578797262</v>
      </c>
      <c r="E45" s="1086">
        <v>0.9976920114821265</v>
      </c>
      <c r="F45" s="1086">
        <v>0.9998146417211824</v>
      </c>
      <c r="G45" s="1634">
        <v>0.99932663244534192</v>
      </c>
      <c r="H45" s="1634">
        <v>0.99845306305789694</v>
      </c>
      <c r="I45" s="1735">
        <v>0.99934137086353059</v>
      </c>
      <c r="J45" s="1734">
        <v>0.99936451753767941</v>
      </c>
      <c r="K45" s="1734">
        <v>0.99931808688216306</v>
      </c>
      <c r="L45" s="1734">
        <v>0.9993335090557367</v>
      </c>
      <c r="M45" s="1734">
        <v>0.9992900638933776</v>
      </c>
      <c r="N45" s="1734">
        <v>0.99929462604247077</v>
      </c>
      <c r="O45" s="1734">
        <v>0.99908853932909658</v>
      </c>
      <c r="P45" s="1734">
        <v>0.99888790005161898</v>
      </c>
      <c r="Q45" s="1734">
        <v>0.99880923606890237</v>
      </c>
      <c r="R45" s="1734">
        <v>0.99861301660014756</v>
      </c>
      <c r="S45" s="1736">
        <v>0.99825985026810315</v>
      </c>
      <c r="T45" s="1737">
        <v>0.99845306305789694</v>
      </c>
      <c r="U45" s="618" t="s">
        <v>295</v>
      </c>
      <c r="V45" s="844"/>
      <c r="W45" s="844"/>
      <c r="X45" s="844"/>
      <c r="Y45" s="844"/>
      <c r="Z45" s="844"/>
      <c r="AA45" s="844"/>
      <c r="AB45" s="844"/>
      <c r="AC45" s="844"/>
      <c r="AD45" s="844"/>
      <c r="AE45" s="844"/>
      <c r="AF45" s="844"/>
      <c r="AG45" s="844"/>
      <c r="AH45" s="844"/>
    </row>
    <row r="46" spans="2:34" s="360" customFormat="1" ht="26.1" customHeight="1" x14ac:dyDescent="0.2">
      <c r="B46" s="1149" t="s">
        <v>936</v>
      </c>
      <c r="C46" s="1086">
        <v>5.9526288483479402E-4</v>
      </c>
      <c r="D46" s="1086">
        <v>1.9417412360829198E-4</v>
      </c>
      <c r="E46" s="1086">
        <v>1.4545269750122728E-4</v>
      </c>
      <c r="F46" s="1086">
        <v>1.8535725761729843E-4</v>
      </c>
      <c r="G46" s="1634">
        <v>6.7335700309888841E-4</v>
      </c>
      <c r="H46" s="1634">
        <v>1.5469316759322135E-3</v>
      </c>
      <c r="I46" s="1735">
        <v>6.5861578676321099E-4</v>
      </c>
      <c r="J46" s="1734">
        <v>6.354664536808403E-4</v>
      </c>
      <c r="K46" s="1734">
        <v>6.8191311783699768E-4</v>
      </c>
      <c r="L46" s="1734">
        <v>6.664883966482195E-4</v>
      </c>
      <c r="M46" s="1734">
        <v>7.0993111657233275E-4</v>
      </c>
      <c r="N46" s="1734">
        <v>7.0536886078701214E-4</v>
      </c>
      <c r="O46" s="1734">
        <v>9.1145327774521279E-4</v>
      </c>
      <c r="P46" s="1734">
        <v>1.1120926728985675E-3</v>
      </c>
      <c r="Q46" s="1734">
        <v>1.1907540307512022E-3</v>
      </c>
      <c r="R46" s="1734">
        <v>1.3869725856994245E-3</v>
      </c>
      <c r="S46" s="1736">
        <v>1.740146956825997E-3</v>
      </c>
      <c r="T46" s="1737">
        <v>1.5469316759322135E-3</v>
      </c>
      <c r="U46" s="618" t="s">
        <v>1229</v>
      </c>
      <c r="V46" s="844"/>
      <c r="W46" s="844"/>
      <c r="X46" s="844"/>
      <c r="Y46" s="844"/>
      <c r="Z46" s="844"/>
      <c r="AA46" s="844"/>
      <c r="AB46" s="844"/>
      <c r="AC46" s="844"/>
      <c r="AD46" s="844"/>
      <c r="AE46" s="844"/>
      <c r="AF46" s="844"/>
      <c r="AG46" s="844"/>
      <c r="AH46" s="844"/>
    </row>
    <row r="47" spans="2:34" s="360" customFormat="1" ht="26.1" customHeight="1" x14ac:dyDescent="0.2">
      <c r="B47" s="1150" t="s">
        <v>1501</v>
      </c>
      <c r="C47" s="1087">
        <v>1</v>
      </c>
      <c r="D47" s="1087">
        <v>1</v>
      </c>
      <c r="E47" s="1087">
        <v>1</v>
      </c>
      <c r="F47" s="1087">
        <v>0.99999999999999978</v>
      </c>
      <c r="G47" s="1087">
        <v>0.99999999999999989</v>
      </c>
      <c r="H47" s="1087">
        <v>1</v>
      </c>
      <c r="I47" s="1738">
        <v>0.99999999999999989</v>
      </c>
      <c r="J47" s="1731">
        <v>1</v>
      </c>
      <c r="K47" s="1731">
        <v>1</v>
      </c>
      <c r="L47" s="1731">
        <v>1</v>
      </c>
      <c r="M47" s="1731">
        <v>1</v>
      </c>
      <c r="N47" s="1731">
        <v>1</v>
      </c>
      <c r="O47" s="1731">
        <v>1</v>
      </c>
      <c r="P47" s="1731">
        <v>1</v>
      </c>
      <c r="Q47" s="1731">
        <v>0.99999999999999989</v>
      </c>
      <c r="R47" s="1731">
        <v>0.99999999999999989</v>
      </c>
      <c r="S47" s="1732">
        <v>1</v>
      </c>
      <c r="T47" s="1733">
        <v>1</v>
      </c>
      <c r="U47" s="616" t="s">
        <v>1015</v>
      </c>
      <c r="V47" s="844"/>
      <c r="W47" s="844"/>
      <c r="X47" s="844"/>
      <c r="Y47" s="844"/>
      <c r="Z47" s="844"/>
      <c r="AA47" s="844"/>
      <c r="AB47" s="844"/>
      <c r="AC47" s="844"/>
      <c r="AD47" s="844"/>
      <c r="AE47" s="844"/>
      <c r="AF47" s="844"/>
      <c r="AG47" s="844"/>
      <c r="AH47" s="844"/>
    </row>
    <row r="48" spans="2:34" s="360" customFormat="1" ht="12" customHeight="1" x14ac:dyDescent="0.2">
      <c r="B48" s="1150"/>
      <c r="C48" s="1086"/>
      <c r="D48" s="1086"/>
      <c r="E48" s="1086"/>
      <c r="F48" s="1086"/>
      <c r="G48" s="1086"/>
      <c r="H48" s="1086"/>
      <c r="I48" s="1726"/>
      <c r="J48" s="1727"/>
      <c r="K48" s="1727"/>
      <c r="L48" s="1727"/>
      <c r="M48" s="1727"/>
      <c r="N48" s="1727"/>
      <c r="O48" s="1727"/>
      <c r="P48" s="1727"/>
      <c r="Q48" s="1727"/>
      <c r="R48" s="1727"/>
      <c r="S48" s="1728"/>
      <c r="T48" s="1729"/>
      <c r="U48" s="1152"/>
      <c r="V48" s="844"/>
      <c r="W48" s="844"/>
      <c r="X48" s="844"/>
      <c r="Y48" s="844"/>
      <c r="Z48" s="844"/>
      <c r="AA48" s="844"/>
      <c r="AB48" s="844"/>
      <c r="AC48" s="844"/>
      <c r="AD48" s="844"/>
      <c r="AE48" s="844"/>
      <c r="AF48" s="844"/>
      <c r="AG48" s="844"/>
      <c r="AH48" s="844"/>
    </row>
    <row r="49" spans="2:34" s="360" customFormat="1" ht="26.1" customHeight="1" x14ac:dyDescent="0.2">
      <c r="B49" s="1151" t="s">
        <v>1504</v>
      </c>
      <c r="C49" s="1086"/>
      <c r="D49" s="1086"/>
      <c r="E49" s="1086"/>
      <c r="F49" s="1086"/>
      <c r="G49" s="1086"/>
      <c r="H49" s="1086"/>
      <c r="I49" s="1726"/>
      <c r="J49" s="1727"/>
      <c r="K49" s="1727"/>
      <c r="L49" s="1727"/>
      <c r="M49" s="1727"/>
      <c r="N49" s="1727"/>
      <c r="O49" s="1727"/>
      <c r="P49" s="1727"/>
      <c r="Q49" s="1727"/>
      <c r="R49" s="1727"/>
      <c r="S49" s="1728"/>
      <c r="T49" s="1729"/>
      <c r="U49" s="379" t="s">
        <v>1019</v>
      </c>
      <c r="V49" s="844"/>
      <c r="W49" s="844"/>
      <c r="X49" s="844"/>
      <c r="Y49" s="844"/>
      <c r="Z49" s="844"/>
      <c r="AA49" s="844"/>
      <c r="AB49" s="844"/>
      <c r="AC49" s="844"/>
      <c r="AD49" s="844"/>
      <c r="AE49" s="844"/>
      <c r="AF49" s="844"/>
      <c r="AG49" s="844"/>
      <c r="AH49" s="844"/>
    </row>
    <row r="50" spans="2:34" s="360" customFormat="1" ht="26.1" customHeight="1" x14ac:dyDescent="0.2">
      <c r="B50" s="1149" t="s">
        <v>1505</v>
      </c>
      <c r="C50" s="1086">
        <v>0.85150396822431762</v>
      </c>
      <c r="D50" s="1086">
        <v>0.87086390077041909</v>
      </c>
      <c r="E50" s="1086">
        <v>0.82666279423597966</v>
      </c>
      <c r="F50" s="1086">
        <v>0.78675406970171724</v>
      </c>
      <c r="G50" s="1086">
        <v>0.76886410469813593</v>
      </c>
      <c r="H50" s="1086">
        <v>0.65121415757442447</v>
      </c>
      <c r="I50" s="1726">
        <v>0.76806677611455298</v>
      </c>
      <c r="J50" s="1727">
        <v>0.74679989286345272</v>
      </c>
      <c r="K50" s="1727">
        <v>0.69301545446317814</v>
      </c>
      <c r="L50" s="1727">
        <v>0.67155875809956478</v>
      </c>
      <c r="M50" s="1727">
        <v>0.66095037621340047</v>
      </c>
      <c r="N50" s="1727">
        <v>0.69468897446433431</v>
      </c>
      <c r="O50" s="1727">
        <v>0.67583945095324849</v>
      </c>
      <c r="P50" s="1727">
        <v>0.67293841591795234</v>
      </c>
      <c r="Q50" s="1727">
        <v>0.66746849628323535</v>
      </c>
      <c r="R50" s="1727">
        <v>0.6754940053629791</v>
      </c>
      <c r="S50" s="1728">
        <v>0.68157019986510459</v>
      </c>
      <c r="T50" s="1729">
        <v>0.65121415757442447</v>
      </c>
      <c r="U50" s="618" t="s">
        <v>1305</v>
      </c>
      <c r="V50" s="844"/>
      <c r="W50" s="844"/>
      <c r="X50" s="844"/>
      <c r="Y50" s="844"/>
      <c r="Z50" s="844"/>
      <c r="AA50" s="844"/>
      <c r="AB50" s="844"/>
      <c r="AC50" s="844"/>
      <c r="AD50" s="844"/>
      <c r="AE50" s="844"/>
      <c r="AF50" s="844"/>
      <c r="AG50" s="844"/>
      <c r="AH50" s="844"/>
    </row>
    <row r="51" spans="2:34" s="360" customFormat="1" ht="26.1" customHeight="1" x14ac:dyDescent="0.2">
      <c r="B51" s="1149" t="s">
        <v>1506</v>
      </c>
      <c r="C51" s="1086">
        <v>0.14849603177568244</v>
      </c>
      <c r="D51" s="1086">
        <v>0.12913609922958094</v>
      </c>
      <c r="E51" s="1086">
        <v>0.1733372057640204</v>
      </c>
      <c r="F51" s="1086">
        <v>0.21324593029828273</v>
      </c>
      <c r="G51" s="1086">
        <v>0.23113589530186415</v>
      </c>
      <c r="H51" s="1086">
        <v>0.34878584242557553</v>
      </c>
      <c r="I51" s="1726">
        <v>0.23193322388544699</v>
      </c>
      <c r="J51" s="1727">
        <v>0.25320010713654723</v>
      </c>
      <c r="K51" s="1727">
        <v>0.30698454553682186</v>
      </c>
      <c r="L51" s="1727">
        <v>0.32844124190043528</v>
      </c>
      <c r="M51" s="1727">
        <v>0.33904962378659953</v>
      </c>
      <c r="N51" s="1727">
        <v>0.30531102553566569</v>
      </c>
      <c r="O51" s="1727">
        <v>0.32416054904675146</v>
      </c>
      <c r="P51" s="1727">
        <v>0.32706158408204761</v>
      </c>
      <c r="Q51" s="1727">
        <v>0.33253150371676471</v>
      </c>
      <c r="R51" s="1727">
        <v>0.32450599463702096</v>
      </c>
      <c r="S51" s="1728">
        <v>0.31842980013489536</v>
      </c>
      <c r="T51" s="1729">
        <v>0.34878584242557553</v>
      </c>
      <c r="U51" s="618" t="s">
        <v>1306</v>
      </c>
      <c r="V51" s="844"/>
      <c r="W51" s="844"/>
      <c r="X51" s="844"/>
      <c r="Y51" s="844"/>
      <c r="Z51" s="844"/>
      <c r="AA51" s="844"/>
      <c r="AB51" s="844"/>
      <c r="AC51" s="844"/>
      <c r="AD51" s="844"/>
      <c r="AE51" s="844"/>
      <c r="AF51" s="844"/>
      <c r="AG51" s="844"/>
      <c r="AH51" s="844"/>
    </row>
    <row r="52" spans="2:34" s="360" customFormat="1" ht="26.1" customHeight="1" x14ac:dyDescent="0.2">
      <c r="B52" s="1150" t="s">
        <v>1501</v>
      </c>
      <c r="C52" s="1087">
        <v>1</v>
      </c>
      <c r="D52" s="1087">
        <v>1</v>
      </c>
      <c r="E52" s="1087">
        <v>1</v>
      </c>
      <c r="F52" s="1087">
        <v>1</v>
      </c>
      <c r="G52" s="1087">
        <v>1</v>
      </c>
      <c r="H52" s="1087">
        <v>1</v>
      </c>
      <c r="I52" s="1730">
        <v>1</v>
      </c>
      <c r="J52" s="1731">
        <v>1</v>
      </c>
      <c r="K52" s="1731">
        <v>1</v>
      </c>
      <c r="L52" s="1731">
        <v>1</v>
      </c>
      <c r="M52" s="1731">
        <v>1</v>
      </c>
      <c r="N52" s="1731">
        <v>1</v>
      </c>
      <c r="O52" s="1731">
        <v>1</v>
      </c>
      <c r="P52" s="1731">
        <v>1</v>
      </c>
      <c r="Q52" s="1731">
        <v>1</v>
      </c>
      <c r="R52" s="1731">
        <v>1</v>
      </c>
      <c r="S52" s="1732">
        <v>1</v>
      </c>
      <c r="T52" s="1733">
        <v>1</v>
      </c>
      <c r="U52" s="616" t="s">
        <v>1015</v>
      </c>
      <c r="V52" s="844"/>
      <c r="W52" s="844"/>
      <c r="X52" s="844"/>
      <c r="Y52" s="844"/>
      <c r="Z52" s="844"/>
      <c r="AA52" s="844"/>
      <c r="AB52" s="844"/>
      <c r="AC52" s="844"/>
      <c r="AD52" s="844"/>
      <c r="AE52" s="844"/>
      <c r="AF52" s="844"/>
      <c r="AG52" s="844"/>
      <c r="AH52" s="844"/>
    </row>
    <row r="53" spans="2:34" s="360" customFormat="1" ht="26.25" customHeight="1" thickBot="1" x14ac:dyDescent="0.25">
      <c r="B53" s="1148"/>
      <c r="C53" s="982"/>
      <c r="D53" s="982"/>
      <c r="E53" s="982"/>
      <c r="F53" s="987"/>
      <c r="G53" s="987"/>
      <c r="H53" s="987"/>
      <c r="I53" s="983"/>
      <c r="J53" s="984"/>
      <c r="K53" s="984"/>
      <c r="L53" s="984"/>
      <c r="M53" s="984"/>
      <c r="N53" s="984"/>
      <c r="O53" s="984"/>
      <c r="P53" s="984"/>
      <c r="Q53" s="984"/>
      <c r="R53" s="984"/>
      <c r="S53" s="986"/>
      <c r="T53" s="1145"/>
      <c r="U53" s="931"/>
      <c r="V53" s="844"/>
      <c r="W53" s="844"/>
      <c r="X53" s="844"/>
      <c r="Y53" s="844"/>
      <c r="Z53" s="844"/>
      <c r="AA53" s="844"/>
      <c r="AB53" s="844"/>
      <c r="AC53" s="844"/>
      <c r="AD53" s="844"/>
      <c r="AE53" s="844"/>
      <c r="AF53" s="844"/>
      <c r="AG53" s="844"/>
      <c r="AH53" s="844"/>
    </row>
    <row r="54" spans="2:34" s="776" customFormat="1" ht="24.95" customHeight="1" thickTop="1" x14ac:dyDescent="0.2">
      <c r="B54" s="771"/>
      <c r="C54" s="498"/>
      <c r="D54" s="498"/>
      <c r="E54" s="498"/>
      <c r="F54" s="498"/>
      <c r="G54" s="498"/>
      <c r="H54" s="498"/>
      <c r="I54" s="498"/>
      <c r="J54" s="498"/>
      <c r="K54" s="498"/>
      <c r="L54" s="498"/>
      <c r="M54" s="498"/>
      <c r="N54" s="498"/>
      <c r="O54" s="498"/>
      <c r="P54" s="498"/>
      <c r="Q54" s="498"/>
      <c r="R54" s="498"/>
      <c r="S54" s="498"/>
      <c r="T54" s="498"/>
      <c r="U54" s="771"/>
      <c r="V54" s="808"/>
      <c r="W54" s="808"/>
      <c r="X54" s="808"/>
      <c r="Y54" s="808"/>
      <c r="Z54" s="808"/>
      <c r="AA54" s="808"/>
      <c r="AB54" s="808"/>
      <c r="AC54" s="808"/>
      <c r="AD54" s="808"/>
      <c r="AE54" s="808"/>
      <c r="AF54" s="808"/>
      <c r="AG54" s="808"/>
    </row>
    <row r="55" spans="2:34" s="776" customFormat="1" ht="15" customHeight="1" x14ac:dyDescent="0.2">
      <c r="B55" s="809"/>
      <c r="C55" s="498"/>
      <c r="D55" s="498"/>
      <c r="E55" s="498"/>
      <c r="F55" s="498"/>
      <c r="G55" s="498"/>
      <c r="H55" s="498"/>
      <c r="I55" s="498"/>
      <c r="J55" s="498"/>
      <c r="K55" s="498"/>
      <c r="L55" s="498"/>
      <c r="M55" s="498"/>
      <c r="N55" s="498"/>
      <c r="O55" s="498"/>
      <c r="P55" s="498"/>
      <c r="Q55" s="498"/>
      <c r="R55" s="498"/>
      <c r="S55" s="498"/>
      <c r="T55" s="498"/>
      <c r="V55" s="808"/>
      <c r="W55" s="808"/>
      <c r="X55" s="808"/>
      <c r="Y55" s="808"/>
      <c r="Z55" s="808"/>
      <c r="AA55" s="808"/>
      <c r="AB55" s="808"/>
      <c r="AC55" s="808"/>
      <c r="AD55" s="808"/>
      <c r="AE55" s="808"/>
      <c r="AF55" s="808"/>
      <c r="AG55" s="808"/>
    </row>
    <row r="56" spans="2:34" s="811" customFormat="1" ht="36.75" x14ac:dyDescent="0.2">
      <c r="B56" s="1808" t="s">
        <v>1822</v>
      </c>
      <c r="C56" s="1808"/>
      <c r="D56" s="1808"/>
      <c r="E56" s="1808"/>
      <c r="F56" s="1808"/>
      <c r="G56" s="1808"/>
      <c r="H56" s="1808"/>
      <c r="I56" s="1808"/>
      <c r="J56" s="1808"/>
      <c r="K56" s="1808"/>
      <c r="L56" s="1809" t="s">
        <v>1821</v>
      </c>
      <c r="M56" s="1809"/>
      <c r="N56" s="1809"/>
      <c r="O56" s="1809"/>
      <c r="P56" s="1809"/>
      <c r="Q56" s="1809"/>
      <c r="R56" s="1809"/>
      <c r="S56" s="1809"/>
      <c r="T56" s="1809"/>
      <c r="U56" s="1809"/>
      <c r="V56" s="810"/>
      <c r="W56" s="810"/>
      <c r="X56" s="810"/>
      <c r="Y56" s="810"/>
      <c r="Z56" s="810"/>
      <c r="AA56" s="810"/>
      <c r="AB56" s="810"/>
      <c r="AC56" s="810"/>
      <c r="AD56" s="810"/>
      <c r="AE56" s="810"/>
      <c r="AF56" s="810"/>
      <c r="AG56" s="810"/>
    </row>
    <row r="57" spans="2:34" s="776" customFormat="1" ht="12.75" customHeight="1" x14ac:dyDescent="0.2">
      <c r="B57" s="812"/>
      <c r="C57" s="775"/>
      <c r="D57" s="775"/>
      <c r="E57" s="775"/>
      <c r="F57" s="775"/>
      <c r="G57" s="775"/>
      <c r="H57" s="775"/>
      <c r="I57" s="775"/>
      <c r="J57" s="775"/>
      <c r="K57" s="775"/>
      <c r="L57" s="775"/>
      <c r="M57" s="775"/>
      <c r="N57" s="775"/>
      <c r="O57" s="775"/>
      <c r="P57" s="775"/>
      <c r="Q57" s="775"/>
      <c r="R57" s="775"/>
      <c r="S57" s="775"/>
      <c r="T57" s="775"/>
      <c r="V57" s="808"/>
      <c r="W57" s="808"/>
      <c r="X57" s="808"/>
      <c r="Y57" s="808"/>
      <c r="Z57" s="808"/>
      <c r="AA57" s="808"/>
      <c r="AB57" s="808"/>
      <c r="AC57" s="808"/>
      <c r="AD57" s="808"/>
      <c r="AE57" s="808"/>
      <c r="AF57" s="808"/>
      <c r="AG57" s="808"/>
    </row>
    <row r="58" spans="2:34" s="815" customFormat="1" ht="24.95" customHeight="1" x14ac:dyDescent="0.2">
      <c r="B58" s="1709" t="s">
        <v>1748</v>
      </c>
      <c r="C58" s="813"/>
      <c r="D58" s="813"/>
      <c r="E58" s="813"/>
      <c r="F58" s="813"/>
      <c r="G58" s="813"/>
      <c r="H58" s="813"/>
      <c r="I58" s="813"/>
      <c r="J58" s="813"/>
      <c r="K58" s="813"/>
      <c r="L58" s="813"/>
      <c r="M58" s="813"/>
      <c r="N58" s="813"/>
      <c r="O58" s="813"/>
      <c r="P58" s="813"/>
      <c r="Q58" s="813"/>
      <c r="R58" s="813"/>
      <c r="S58" s="813"/>
      <c r="T58" s="813"/>
      <c r="U58" s="699" t="s">
        <v>1752</v>
      </c>
      <c r="V58" s="814"/>
      <c r="W58" s="814"/>
      <c r="X58" s="814"/>
      <c r="Y58" s="814"/>
      <c r="Z58" s="814"/>
      <c r="AA58" s="814"/>
      <c r="AB58" s="814"/>
      <c r="AC58" s="814"/>
      <c r="AD58" s="814"/>
      <c r="AE58" s="814"/>
      <c r="AF58" s="814"/>
      <c r="AG58" s="814"/>
    </row>
    <row r="59" spans="2:34" s="776" customFormat="1" ht="12.75" customHeight="1" thickBot="1" x14ac:dyDescent="0.25">
      <c r="B59" s="816"/>
      <c r="C59" s="498"/>
      <c r="D59" s="498"/>
      <c r="E59" s="498"/>
      <c r="F59" s="498"/>
      <c r="G59" s="498"/>
      <c r="H59" s="498"/>
      <c r="I59" s="498"/>
      <c r="J59" s="498"/>
      <c r="K59" s="498"/>
      <c r="L59" s="498"/>
      <c r="M59" s="498"/>
      <c r="N59" s="498"/>
      <c r="O59" s="498"/>
      <c r="P59" s="498"/>
      <c r="Q59" s="498"/>
      <c r="R59" s="498"/>
      <c r="S59" s="498"/>
      <c r="T59" s="498"/>
      <c r="U59" s="816"/>
      <c r="V59" s="808"/>
      <c r="W59" s="808"/>
      <c r="X59" s="808"/>
      <c r="Y59" s="808"/>
      <c r="Z59" s="808"/>
      <c r="AA59" s="808"/>
      <c r="AB59" s="808"/>
      <c r="AC59" s="808"/>
      <c r="AD59" s="808"/>
      <c r="AE59" s="808"/>
      <c r="AF59" s="808"/>
      <c r="AG59" s="808"/>
    </row>
    <row r="60" spans="2:34" s="817" customFormat="1" ht="27" customHeight="1" thickTop="1" x14ac:dyDescent="0.2">
      <c r="B60" s="1810" t="s">
        <v>887</v>
      </c>
      <c r="C60" s="1761">
        <v>2011</v>
      </c>
      <c r="D60" s="1761">
        <v>2012</v>
      </c>
      <c r="E60" s="1761">
        <v>2013</v>
      </c>
      <c r="F60" s="1761">
        <v>2014</v>
      </c>
      <c r="G60" s="1761">
        <v>2015</v>
      </c>
      <c r="H60" s="1761">
        <v>2016</v>
      </c>
      <c r="I60" s="1782">
        <v>2016</v>
      </c>
      <c r="J60" s="1783"/>
      <c r="K60" s="1783"/>
      <c r="L60" s="1780">
        <v>2016</v>
      </c>
      <c r="M60" s="1780"/>
      <c r="N60" s="1780"/>
      <c r="O60" s="1780"/>
      <c r="P60" s="1780"/>
      <c r="Q60" s="1780"/>
      <c r="R60" s="1780"/>
      <c r="S60" s="1780"/>
      <c r="T60" s="1781"/>
      <c r="U60" s="1813" t="s">
        <v>886</v>
      </c>
    </row>
    <row r="61" spans="2:34" s="818" customFormat="1" ht="24.95" customHeight="1" x14ac:dyDescent="0.2">
      <c r="B61" s="1811"/>
      <c r="C61" s="1762"/>
      <c r="D61" s="1762"/>
      <c r="E61" s="1762"/>
      <c r="F61" s="1762"/>
      <c r="G61" s="1762"/>
      <c r="H61" s="1762"/>
      <c r="I61" s="367" t="s">
        <v>374</v>
      </c>
      <c r="J61" s="368" t="s">
        <v>375</v>
      </c>
      <c r="K61" s="368" t="s">
        <v>376</v>
      </c>
      <c r="L61" s="368" t="s">
        <v>377</v>
      </c>
      <c r="M61" s="368" t="s">
        <v>378</v>
      </c>
      <c r="N61" s="368" t="s">
        <v>367</v>
      </c>
      <c r="O61" s="368" t="s">
        <v>368</v>
      </c>
      <c r="P61" s="368" t="s">
        <v>369</v>
      </c>
      <c r="Q61" s="368" t="s">
        <v>370</v>
      </c>
      <c r="R61" s="368" t="s">
        <v>371</v>
      </c>
      <c r="S61" s="368" t="s">
        <v>372</v>
      </c>
      <c r="T61" s="369" t="s">
        <v>1472</v>
      </c>
      <c r="U61" s="1814"/>
    </row>
    <row r="62" spans="2:34" s="818" customFormat="1" ht="24.95" customHeight="1" x14ac:dyDescent="0.2">
      <c r="B62" s="1812"/>
      <c r="C62" s="1763"/>
      <c r="D62" s="1763"/>
      <c r="E62" s="1763"/>
      <c r="F62" s="1763"/>
      <c r="G62" s="1763"/>
      <c r="H62" s="1763"/>
      <c r="I62" s="370" t="s">
        <v>673</v>
      </c>
      <c r="J62" s="371" t="s">
        <v>149</v>
      </c>
      <c r="K62" s="371" t="s">
        <v>150</v>
      </c>
      <c r="L62" s="371" t="s">
        <v>151</v>
      </c>
      <c r="M62" s="371" t="s">
        <v>366</v>
      </c>
      <c r="N62" s="371" t="s">
        <v>667</v>
      </c>
      <c r="O62" s="371" t="s">
        <v>668</v>
      </c>
      <c r="P62" s="371" t="s">
        <v>669</v>
      </c>
      <c r="Q62" s="371" t="s">
        <v>670</v>
      </c>
      <c r="R62" s="371" t="s">
        <v>671</v>
      </c>
      <c r="S62" s="371" t="s">
        <v>672</v>
      </c>
      <c r="T62" s="372" t="s">
        <v>666</v>
      </c>
      <c r="U62" s="1815"/>
    </row>
    <row r="63" spans="2:34" s="776" customFormat="1" ht="12" customHeight="1" x14ac:dyDescent="0.2">
      <c r="B63" s="781"/>
      <c r="C63" s="770"/>
      <c r="D63" s="770"/>
      <c r="E63" s="770"/>
      <c r="F63" s="770"/>
      <c r="G63" s="770"/>
      <c r="H63" s="770"/>
      <c r="I63" s="774"/>
      <c r="J63" s="775"/>
      <c r="K63" s="775"/>
      <c r="L63" s="775"/>
      <c r="M63" s="775"/>
      <c r="N63" s="775"/>
      <c r="O63" s="775"/>
      <c r="P63" s="775"/>
      <c r="Q63" s="775"/>
      <c r="R63" s="775"/>
      <c r="S63" s="775"/>
      <c r="T63" s="773"/>
      <c r="U63" s="788"/>
      <c r="V63" s="808"/>
      <c r="W63" s="808"/>
      <c r="X63" s="808"/>
      <c r="Y63" s="808"/>
      <c r="Z63" s="808"/>
      <c r="AA63" s="808"/>
      <c r="AB63" s="808"/>
      <c r="AC63" s="808"/>
      <c r="AD63" s="808"/>
      <c r="AE63" s="808"/>
      <c r="AF63" s="808"/>
      <c r="AG63" s="808"/>
    </row>
    <row r="64" spans="2:34" s="776" customFormat="1" ht="26.1" customHeight="1" x14ac:dyDescent="0.2">
      <c r="B64" s="840" t="s">
        <v>333</v>
      </c>
      <c r="C64" s="770"/>
      <c r="D64" s="770"/>
      <c r="E64" s="770"/>
      <c r="F64" s="770"/>
      <c r="G64" s="770"/>
      <c r="H64" s="770"/>
      <c r="I64" s="774"/>
      <c r="J64" s="775"/>
      <c r="K64" s="775"/>
      <c r="L64" s="775"/>
      <c r="M64" s="775"/>
      <c r="N64" s="775"/>
      <c r="O64" s="775"/>
      <c r="P64" s="775"/>
      <c r="Q64" s="775"/>
      <c r="R64" s="775"/>
      <c r="S64" s="775"/>
      <c r="T64" s="773"/>
      <c r="U64" s="423" t="s">
        <v>334</v>
      </c>
      <c r="V64" s="808"/>
      <c r="W64" s="808"/>
      <c r="X64" s="808"/>
      <c r="Y64" s="808"/>
      <c r="Z64" s="808"/>
      <c r="AA64" s="808"/>
      <c r="AB64" s="808"/>
      <c r="AC64" s="808"/>
      <c r="AD64" s="808"/>
      <c r="AE64" s="808"/>
      <c r="AF64" s="808"/>
      <c r="AG64" s="808"/>
    </row>
    <row r="65" spans="2:33" s="776" customFormat="1" ht="26.1" customHeight="1" x14ac:dyDescent="0.2">
      <c r="B65" s="841" t="s">
        <v>335</v>
      </c>
      <c r="C65" s="779">
        <v>431112.22279999999</v>
      </c>
      <c r="D65" s="779">
        <v>472722.05249999999</v>
      </c>
      <c r="E65" s="779">
        <v>494160.76500000001</v>
      </c>
      <c r="F65" s="779">
        <v>519756.67580000003</v>
      </c>
      <c r="G65" s="770">
        <v>544611.90330000001</v>
      </c>
      <c r="H65" s="770">
        <v>572527.24479999999</v>
      </c>
      <c r="I65" s="774">
        <v>547185.48080000002</v>
      </c>
      <c r="J65" s="775">
        <v>549386.51919999998</v>
      </c>
      <c r="K65" s="775">
        <v>551458.34909999999</v>
      </c>
      <c r="L65" s="775">
        <v>553542.09779999999</v>
      </c>
      <c r="M65" s="775">
        <v>555687.45400000003</v>
      </c>
      <c r="N65" s="775">
        <v>557818.30339999998</v>
      </c>
      <c r="O65" s="775">
        <v>559808.73250000004</v>
      </c>
      <c r="P65" s="775">
        <v>562203.13749999995</v>
      </c>
      <c r="Q65" s="775">
        <v>564832.40419999999</v>
      </c>
      <c r="R65" s="775">
        <v>567281.53500000003</v>
      </c>
      <c r="S65" s="775">
        <v>569818.33849999995</v>
      </c>
      <c r="T65" s="773">
        <v>572527.24479999999</v>
      </c>
      <c r="U65" s="839" t="s">
        <v>336</v>
      </c>
      <c r="V65" s="808"/>
      <c r="W65" s="808"/>
      <c r="X65" s="808"/>
      <c r="Y65" s="808"/>
      <c r="Z65" s="808"/>
      <c r="AA65" s="808"/>
      <c r="AB65" s="808"/>
      <c r="AC65" s="808"/>
      <c r="AD65" s="808"/>
      <c r="AE65" s="808"/>
      <c r="AF65" s="808"/>
      <c r="AG65" s="808"/>
    </row>
    <row r="66" spans="2:33" s="776" customFormat="1" ht="26.1" customHeight="1" x14ac:dyDescent="0.2">
      <c r="B66" s="841" t="s">
        <v>990</v>
      </c>
      <c r="C66" s="779">
        <v>8528.5910000000003</v>
      </c>
      <c r="D66" s="779">
        <v>8712.8130000000001</v>
      </c>
      <c r="E66" s="779">
        <v>8830.7729999999992</v>
      </c>
      <c r="F66" s="779">
        <v>8973.77</v>
      </c>
      <c r="G66" s="770">
        <v>9102.7099999999991</v>
      </c>
      <c r="H66" s="770">
        <v>9224.8330000000005</v>
      </c>
      <c r="I66" s="774">
        <v>9114.0149999999994</v>
      </c>
      <c r="J66" s="775">
        <v>9125.3349999999991</v>
      </c>
      <c r="K66" s="775">
        <v>9136.7180000000008</v>
      </c>
      <c r="L66" s="775">
        <v>9146.2710000000006</v>
      </c>
      <c r="M66" s="775">
        <v>9155.723</v>
      </c>
      <c r="N66" s="775">
        <v>9164.7639999999992</v>
      </c>
      <c r="O66" s="775">
        <v>9174.875</v>
      </c>
      <c r="P66" s="775">
        <v>9185.3780000000006</v>
      </c>
      <c r="Q66" s="775">
        <v>9194.3510000000006</v>
      </c>
      <c r="R66" s="775">
        <v>9204.5480000000007</v>
      </c>
      <c r="S66" s="775">
        <v>9214.8430000000008</v>
      </c>
      <c r="T66" s="773">
        <v>9224.8330000000005</v>
      </c>
      <c r="U66" s="839" t="s">
        <v>99</v>
      </c>
      <c r="V66" s="808"/>
      <c r="W66" s="808"/>
      <c r="X66" s="808"/>
      <c r="Y66" s="808"/>
      <c r="Z66" s="808"/>
      <c r="AA66" s="808"/>
      <c r="AB66" s="808"/>
      <c r="AC66" s="808"/>
      <c r="AD66" s="808"/>
      <c r="AE66" s="808"/>
      <c r="AF66" s="808"/>
      <c r="AG66" s="808"/>
    </row>
    <row r="67" spans="2:33" s="776" customFormat="1" ht="12" customHeight="1" x14ac:dyDescent="0.2">
      <c r="B67" s="841"/>
      <c r="C67" s="779"/>
      <c r="D67" s="779"/>
      <c r="E67" s="779"/>
      <c r="F67" s="779"/>
      <c r="G67" s="770"/>
      <c r="H67" s="770"/>
      <c r="I67" s="774"/>
      <c r="J67" s="775"/>
      <c r="K67" s="775"/>
      <c r="L67" s="775"/>
      <c r="M67" s="775"/>
      <c r="N67" s="775"/>
      <c r="O67" s="775"/>
      <c r="P67" s="775"/>
      <c r="Q67" s="775"/>
      <c r="R67" s="775"/>
      <c r="S67" s="775"/>
      <c r="T67" s="773"/>
      <c r="U67" s="1154"/>
      <c r="V67" s="808"/>
      <c r="W67" s="808"/>
      <c r="X67" s="808"/>
      <c r="Y67" s="808"/>
      <c r="Z67" s="808"/>
      <c r="AA67" s="808"/>
      <c r="AB67" s="808"/>
      <c r="AC67" s="808"/>
      <c r="AD67" s="808"/>
      <c r="AE67" s="808"/>
      <c r="AF67" s="808"/>
      <c r="AG67" s="808"/>
    </row>
    <row r="68" spans="2:33" s="776" customFormat="1" ht="26.1" customHeight="1" x14ac:dyDescent="0.2">
      <c r="B68" s="840" t="s">
        <v>991</v>
      </c>
      <c r="C68" s="779"/>
      <c r="D68" s="779"/>
      <c r="E68" s="779"/>
      <c r="F68" s="779"/>
      <c r="G68" s="770"/>
      <c r="H68" s="770"/>
      <c r="I68" s="774"/>
      <c r="J68" s="775"/>
      <c r="K68" s="775"/>
      <c r="L68" s="775"/>
      <c r="M68" s="775"/>
      <c r="N68" s="775"/>
      <c r="O68" s="775"/>
      <c r="P68" s="775"/>
      <c r="Q68" s="775"/>
      <c r="R68" s="775"/>
      <c r="S68" s="775"/>
      <c r="T68" s="773"/>
      <c r="U68" s="423" t="s">
        <v>696</v>
      </c>
      <c r="V68" s="808"/>
      <c r="W68" s="808"/>
      <c r="X68" s="808"/>
      <c r="Y68" s="808"/>
      <c r="Z68" s="808"/>
      <c r="AA68" s="808"/>
      <c r="AB68" s="808"/>
      <c r="AC68" s="808"/>
      <c r="AD68" s="808"/>
      <c r="AE68" s="808"/>
      <c r="AF68" s="808"/>
      <c r="AG68" s="808"/>
    </row>
    <row r="69" spans="2:33" s="776" customFormat="1" ht="26.1" customHeight="1" x14ac:dyDescent="0.2">
      <c r="B69" s="841" t="s">
        <v>335</v>
      </c>
      <c r="C69" s="779">
        <v>384098.00540000002</v>
      </c>
      <c r="D69" s="779">
        <v>420978.00750000001</v>
      </c>
      <c r="E69" s="779">
        <v>440222.03694999998</v>
      </c>
      <c r="F69" s="779">
        <v>455048.58519999997</v>
      </c>
      <c r="G69" s="770">
        <v>477526.30619999999</v>
      </c>
      <c r="H69" s="770">
        <v>501951.95289999997</v>
      </c>
      <c r="I69" s="774">
        <v>479247.19390000001</v>
      </c>
      <c r="J69" s="775">
        <v>481406.41600000003</v>
      </c>
      <c r="K69" s="775">
        <v>483683.82500000001</v>
      </c>
      <c r="L69" s="775">
        <v>486008.17475000001</v>
      </c>
      <c r="M69" s="775">
        <v>490347.47269999998</v>
      </c>
      <c r="N69" s="775">
        <v>492571.45289999997</v>
      </c>
      <c r="O69" s="775">
        <v>493950.7084</v>
      </c>
      <c r="P69" s="775">
        <v>495453.59330000001</v>
      </c>
      <c r="Q69" s="775">
        <v>496875.18920000002</v>
      </c>
      <c r="R69" s="775">
        <v>498369.37050000002</v>
      </c>
      <c r="S69" s="775">
        <v>500200.72379999998</v>
      </c>
      <c r="T69" s="773">
        <v>501951.95289999997</v>
      </c>
      <c r="U69" s="839" t="s">
        <v>336</v>
      </c>
      <c r="V69" s="808"/>
      <c r="W69" s="808"/>
      <c r="X69" s="808"/>
      <c r="Y69" s="808"/>
      <c r="Z69" s="808"/>
      <c r="AA69" s="808"/>
      <c r="AB69" s="808"/>
      <c r="AC69" s="808"/>
      <c r="AD69" s="808"/>
      <c r="AE69" s="808"/>
      <c r="AF69" s="808"/>
      <c r="AG69" s="808"/>
    </row>
    <row r="70" spans="2:33" s="776" customFormat="1" ht="26.1" customHeight="1" x14ac:dyDescent="0.2">
      <c r="B70" s="841" t="s">
        <v>990</v>
      </c>
      <c r="C70" s="779">
        <v>6585.6549999999997</v>
      </c>
      <c r="D70" s="779">
        <v>6834.0810000000001</v>
      </c>
      <c r="E70" s="779">
        <v>6966.6490000000003</v>
      </c>
      <c r="F70" s="779">
        <v>7072.6970000000001</v>
      </c>
      <c r="G70" s="770">
        <v>7196.09</v>
      </c>
      <c r="H70" s="770">
        <v>7312.8540000000003</v>
      </c>
      <c r="I70" s="774">
        <v>7204.6949999999997</v>
      </c>
      <c r="J70" s="775">
        <v>7215.8119999999999</v>
      </c>
      <c r="K70" s="775">
        <v>7227.28</v>
      </c>
      <c r="L70" s="775">
        <v>7238.2110000000002</v>
      </c>
      <c r="M70" s="775">
        <v>7256.0379999999996</v>
      </c>
      <c r="N70" s="775">
        <v>7265.6809999999996</v>
      </c>
      <c r="O70" s="775">
        <v>7273.61</v>
      </c>
      <c r="P70" s="775">
        <v>7282.0429999999997</v>
      </c>
      <c r="Q70" s="775">
        <v>7289.4790000000003</v>
      </c>
      <c r="R70" s="775">
        <v>7297.6909999999998</v>
      </c>
      <c r="S70" s="775">
        <v>7305.8339999999998</v>
      </c>
      <c r="T70" s="773">
        <v>7312.8540000000003</v>
      </c>
      <c r="U70" s="839" t="s">
        <v>99</v>
      </c>
      <c r="V70" s="808"/>
      <c r="W70" s="808"/>
      <c r="X70" s="808"/>
      <c r="Y70" s="808"/>
      <c r="Z70" s="808"/>
      <c r="AA70" s="808"/>
      <c r="AB70" s="808"/>
      <c r="AC70" s="808"/>
      <c r="AD70" s="808"/>
      <c r="AE70" s="808"/>
      <c r="AF70" s="808"/>
      <c r="AG70" s="808"/>
    </row>
    <row r="71" spans="2:33" s="776" customFormat="1" ht="12" customHeight="1" x14ac:dyDescent="0.2">
      <c r="B71" s="841"/>
      <c r="C71" s="779"/>
      <c r="D71" s="779"/>
      <c r="E71" s="779"/>
      <c r="F71" s="779"/>
      <c r="G71" s="770"/>
      <c r="H71" s="770"/>
      <c r="I71" s="774"/>
      <c r="J71" s="775"/>
      <c r="K71" s="775"/>
      <c r="L71" s="775"/>
      <c r="M71" s="775"/>
      <c r="N71" s="775"/>
      <c r="O71" s="775"/>
      <c r="P71" s="775"/>
      <c r="Q71" s="775"/>
      <c r="R71" s="775"/>
      <c r="S71" s="775"/>
      <c r="T71" s="773"/>
      <c r="U71" s="1154"/>
      <c r="V71" s="808"/>
      <c r="W71" s="808"/>
      <c r="X71" s="808"/>
      <c r="Y71" s="808"/>
      <c r="Z71" s="808"/>
      <c r="AA71" s="808"/>
      <c r="AB71" s="808"/>
      <c r="AC71" s="808"/>
      <c r="AD71" s="808"/>
      <c r="AE71" s="808"/>
      <c r="AF71" s="808"/>
      <c r="AG71" s="808"/>
    </row>
    <row r="72" spans="2:33" s="776" customFormat="1" ht="26.1" customHeight="1" x14ac:dyDescent="0.2">
      <c r="B72" s="840" t="s">
        <v>992</v>
      </c>
      <c r="C72" s="778">
        <v>47014.217399999965</v>
      </c>
      <c r="D72" s="778">
        <v>51744.044999999984</v>
      </c>
      <c r="E72" s="778">
        <v>53938.728050000034</v>
      </c>
      <c r="F72" s="778">
        <v>64708.090600000054</v>
      </c>
      <c r="G72" s="460">
        <v>67085.597100000014</v>
      </c>
      <c r="H72" s="460">
        <v>70575.291900000011</v>
      </c>
      <c r="I72" s="772">
        <v>67938.286900000006</v>
      </c>
      <c r="J72" s="498">
        <v>67980.103199999954</v>
      </c>
      <c r="K72" s="498">
        <v>67774.524099999981</v>
      </c>
      <c r="L72" s="498">
        <v>67533.923049999983</v>
      </c>
      <c r="M72" s="498">
        <v>65339.981300000043</v>
      </c>
      <c r="N72" s="498">
        <v>65246.8505</v>
      </c>
      <c r="O72" s="498">
        <v>65858.024100000039</v>
      </c>
      <c r="P72" s="498">
        <v>66749.544199999946</v>
      </c>
      <c r="Q72" s="498">
        <v>67957.214999999967</v>
      </c>
      <c r="R72" s="498">
        <v>68912.164500000014</v>
      </c>
      <c r="S72" s="498">
        <v>69617.614699999976</v>
      </c>
      <c r="T72" s="1511">
        <v>70575.291900000011</v>
      </c>
      <c r="U72" s="423" t="s">
        <v>325</v>
      </c>
      <c r="V72" s="808"/>
      <c r="W72" s="808"/>
      <c r="X72" s="808"/>
      <c r="Y72" s="808"/>
      <c r="Z72" s="808"/>
      <c r="AA72" s="808"/>
      <c r="AB72" s="808"/>
      <c r="AC72" s="808"/>
      <c r="AD72" s="808"/>
      <c r="AE72" s="808"/>
      <c r="AF72" s="808"/>
      <c r="AG72" s="808"/>
    </row>
    <row r="73" spans="2:33" s="258" customFormat="1" ht="26.1" customHeight="1" thickBot="1" x14ac:dyDescent="0.75">
      <c r="B73" s="434"/>
      <c r="C73" s="1693"/>
      <c r="D73" s="1693"/>
      <c r="E73" s="1693"/>
      <c r="F73" s="1693"/>
      <c r="G73" s="1693"/>
      <c r="H73" s="1693"/>
      <c r="I73" s="1694"/>
      <c r="J73" s="464"/>
      <c r="K73" s="464"/>
      <c r="L73" s="464"/>
      <c r="M73" s="464"/>
      <c r="N73" s="464"/>
      <c r="O73" s="464"/>
      <c r="P73" s="464"/>
      <c r="Q73" s="464"/>
      <c r="R73" s="464"/>
      <c r="S73" s="464"/>
      <c r="T73" s="1512"/>
      <c r="U73" s="352"/>
      <c r="V73" s="257"/>
      <c r="W73" s="257"/>
      <c r="X73" s="257"/>
      <c r="Y73" s="257"/>
      <c r="Z73" s="257"/>
      <c r="AA73" s="257"/>
      <c r="AB73" s="257"/>
      <c r="AC73" s="257"/>
      <c r="AD73" s="257"/>
      <c r="AE73" s="257"/>
      <c r="AF73" s="257"/>
      <c r="AG73" s="257"/>
    </row>
    <row r="74" spans="2:33" s="258" customFormat="1" ht="12" customHeight="1" thickTop="1" x14ac:dyDescent="0.7">
      <c r="B74" s="435"/>
      <c r="C74" s="462"/>
      <c r="D74" s="462"/>
      <c r="E74" s="462"/>
      <c r="F74" s="462"/>
      <c r="G74" s="462"/>
      <c r="H74" s="462"/>
      <c r="I74" s="462"/>
      <c r="J74" s="462"/>
      <c r="K74" s="462"/>
      <c r="L74" s="462"/>
      <c r="M74" s="462"/>
      <c r="N74" s="462"/>
      <c r="O74" s="462"/>
      <c r="P74" s="462"/>
      <c r="Q74" s="462"/>
      <c r="R74" s="462"/>
      <c r="S74" s="462"/>
      <c r="T74" s="462"/>
      <c r="U74" s="438"/>
      <c r="V74" s="257"/>
      <c r="W74" s="257"/>
      <c r="X74" s="257"/>
      <c r="Y74" s="257"/>
      <c r="Z74" s="257"/>
      <c r="AA74" s="257"/>
    </row>
    <row r="75" spans="2:33" s="417" customFormat="1" ht="26.1" customHeight="1" x14ac:dyDescent="0.5">
      <c r="B75" s="334" t="s">
        <v>1749</v>
      </c>
      <c r="C75" s="418"/>
      <c r="D75" s="418"/>
      <c r="E75" s="418"/>
      <c r="F75" s="418"/>
      <c r="G75" s="418"/>
      <c r="H75" s="418"/>
      <c r="I75" s="418"/>
      <c r="J75" s="418"/>
      <c r="K75" s="418"/>
      <c r="L75" s="418"/>
      <c r="M75" s="418"/>
      <c r="N75" s="418"/>
      <c r="O75" s="418"/>
      <c r="P75" s="418"/>
      <c r="Q75" s="418"/>
      <c r="R75" s="418"/>
      <c r="S75" s="418"/>
      <c r="T75" s="418"/>
      <c r="U75" s="334" t="s">
        <v>1751</v>
      </c>
      <c r="V75" s="472"/>
      <c r="W75" s="472"/>
      <c r="X75" s="472"/>
      <c r="Y75" s="472"/>
      <c r="Z75" s="472"/>
      <c r="AA75" s="472"/>
    </row>
    <row r="76" spans="2:33" s="805" customFormat="1" ht="23.25" x14ac:dyDescent="0.5">
      <c r="B76" s="357" t="s">
        <v>1917</v>
      </c>
      <c r="C76" s="806"/>
      <c r="D76" s="806"/>
      <c r="E76" s="806"/>
      <c r="F76" s="806"/>
      <c r="G76" s="806"/>
      <c r="H76" s="806"/>
      <c r="I76" s="806"/>
      <c r="J76" s="806"/>
      <c r="K76" s="806"/>
      <c r="L76" s="806"/>
      <c r="M76" s="806"/>
      <c r="N76" s="806"/>
      <c r="O76" s="806"/>
      <c r="P76" s="806"/>
      <c r="Q76" s="806"/>
      <c r="R76" s="806"/>
      <c r="S76" s="806"/>
      <c r="T76" s="806"/>
      <c r="U76" s="356" t="s">
        <v>1918</v>
      </c>
    </row>
    <row r="77" spans="2:33" ht="26.1" customHeight="1" x14ac:dyDescent="0.35"/>
    <row r="78" spans="2:33" ht="26.1" customHeight="1" x14ac:dyDescent="0.5">
      <c r="C78" s="1593"/>
      <c r="D78" s="1593"/>
      <c r="E78" s="1593"/>
      <c r="F78" s="1593"/>
      <c r="G78" s="1593"/>
      <c r="H78" s="1593"/>
      <c r="I78" s="1593"/>
      <c r="J78" s="1593"/>
      <c r="K78" s="1593"/>
      <c r="L78" s="1593"/>
      <c r="M78" s="1593"/>
      <c r="N78" s="1593"/>
      <c r="O78" s="1593"/>
      <c r="P78" s="1593"/>
      <c r="Q78" s="1593"/>
      <c r="R78" s="1593"/>
      <c r="S78" s="1593"/>
      <c r="T78" s="1593"/>
    </row>
    <row r="79" spans="2:33" ht="26.1" customHeight="1" x14ac:dyDescent="0.5">
      <c r="C79" s="1593"/>
      <c r="D79" s="1593"/>
      <c r="E79" s="1593"/>
      <c r="F79" s="1593"/>
      <c r="G79" s="1593"/>
      <c r="H79" s="1593"/>
      <c r="I79" s="1593"/>
      <c r="J79" s="1593"/>
      <c r="K79" s="1593"/>
      <c r="L79" s="1593"/>
      <c r="M79" s="1593"/>
      <c r="N79" s="1593"/>
      <c r="O79" s="1593"/>
      <c r="P79" s="1593"/>
      <c r="Q79" s="1593"/>
      <c r="R79" s="1593"/>
      <c r="S79" s="1593"/>
      <c r="T79" s="1593"/>
    </row>
    <row r="80" spans="2:33" ht="26.1" customHeight="1" x14ac:dyDescent="0.5">
      <c r="C80" s="1593"/>
      <c r="D80" s="1593"/>
      <c r="E80" s="1593"/>
      <c r="F80" s="1593"/>
      <c r="G80" s="1593"/>
      <c r="H80" s="1593"/>
      <c r="I80" s="1593"/>
      <c r="J80" s="1593"/>
      <c r="K80" s="1593"/>
      <c r="L80" s="1593"/>
      <c r="M80" s="1593"/>
      <c r="N80" s="1593"/>
      <c r="O80" s="1593"/>
      <c r="P80" s="1593"/>
      <c r="Q80" s="1593"/>
      <c r="R80" s="1593"/>
      <c r="S80" s="1593"/>
      <c r="T80" s="1593"/>
      <c r="V80" s="48"/>
      <c r="W80" s="48"/>
      <c r="X80" s="48"/>
      <c r="Y80" s="48"/>
      <c r="Z80" s="48"/>
      <c r="AA80" s="48"/>
    </row>
    <row r="81" spans="3:27" ht="21.75" x14ac:dyDescent="0.5">
      <c r="C81" s="1593"/>
      <c r="D81" s="1593"/>
      <c r="E81" s="1593"/>
      <c r="F81" s="1593"/>
      <c r="G81" s="1593"/>
      <c r="H81" s="1593"/>
      <c r="I81" s="1593"/>
      <c r="J81" s="1593"/>
      <c r="K81" s="1593"/>
      <c r="L81" s="1593"/>
      <c r="M81" s="1593"/>
      <c r="N81" s="1593"/>
      <c r="O81" s="1593"/>
      <c r="P81" s="1593"/>
      <c r="Q81" s="1593"/>
      <c r="R81" s="1593"/>
      <c r="S81" s="1593"/>
      <c r="T81" s="1593"/>
      <c r="V81" s="48"/>
      <c r="W81" s="48"/>
      <c r="X81" s="48"/>
      <c r="Y81" s="48"/>
      <c r="Z81" s="48"/>
      <c r="AA81" s="48"/>
    </row>
    <row r="82" spans="3:27" ht="18.75" x14ac:dyDescent="0.45">
      <c r="C82" s="1635"/>
      <c r="D82" s="1635"/>
      <c r="E82" s="1635"/>
      <c r="F82" s="1635"/>
      <c r="G82" s="1635"/>
      <c r="H82" s="1635"/>
      <c r="I82" s="1635"/>
      <c r="J82" s="1635"/>
      <c r="K82" s="1635"/>
      <c r="L82" s="1635"/>
      <c r="M82" s="1635"/>
      <c r="N82" s="1635"/>
      <c r="O82" s="1635"/>
      <c r="P82" s="1635"/>
      <c r="Q82" s="1635"/>
      <c r="R82" s="1635"/>
      <c r="S82" s="1635"/>
      <c r="T82" s="1635"/>
      <c r="V82" s="48"/>
      <c r="W82" s="48"/>
      <c r="X82" s="48"/>
      <c r="Y82" s="48"/>
      <c r="Z82" s="48"/>
      <c r="AA82" s="48"/>
    </row>
    <row r="83" spans="3:27" ht="18.75" x14ac:dyDescent="0.45">
      <c r="C83" s="1635"/>
      <c r="D83" s="1635"/>
      <c r="E83" s="1635"/>
      <c r="F83" s="1635"/>
      <c r="G83" s="1635"/>
      <c r="H83" s="1635"/>
      <c r="I83" s="1635"/>
      <c r="J83" s="1635"/>
      <c r="K83" s="1635"/>
      <c r="L83" s="1635"/>
      <c r="M83" s="1635"/>
      <c r="N83" s="1635"/>
      <c r="O83" s="1635"/>
      <c r="P83" s="1635"/>
      <c r="Q83" s="1635"/>
      <c r="R83" s="1635"/>
      <c r="S83" s="1635"/>
      <c r="T83" s="1635"/>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row r="201" spans="22:27" x14ac:dyDescent="0.35">
      <c r="V201" s="48"/>
      <c r="W201" s="48"/>
      <c r="X201" s="48"/>
      <c r="Y201" s="48"/>
      <c r="Z201" s="48"/>
      <c r="AA201" s="48"/>
    </row>
  </sheetData>
  <mergeCells count="24">
    <mergeCell ref="E9:E11"/>
    <mergeCell ref="D9:D11"/>
    <mergeCell ref="F9:F11"/>
    <mergeCell ref="C9:C11"/>
    <mergeCell ref="L4:U4"/>
    <mergeCell ref="B4:K4"/>
    <mergeCell ref="L9:T9"/>
    <mergeCell ref="I9:K9"/>
    <mergeCell ref="H9:H11"/>
    <mergeCell ref="U9:U11"/>
    <mergeCell ref="G9:G11"/>
    <mergeCell ref="B9:B11"/>
    <mergeCell ref="B56:K56"/>
    <mergeCell ref="L56:U56"/>
    <mergeCell ref="B60:B62"/>
    <mergeCell ref="C60:C62"/>
    <mergeCell ref="D60:D62"/>
    <mergeCell ref="E60:E62"/>
    <mergeCell ref="F60:F62"/>
    <mergeCell ref="G60:G62"/>
    <mergeCell ref="H60:H62"/>
    <mergeCell ref="I60:K60"/>
    <mergeCell ref="L60:T60"/>
    <mergeCell ref="U60:U62"/>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topLeftCell="B1"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27" customWidth="1"/>
    <col min="23" max="24" width="9.85546875" style="1627"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617"/>
      <c r="W1" s="1617"/>
      <c r="X1" s="1617"/>
    </row>
    <row r="2" spans="1:33" s="5" customFormat="1" ht="13.5" customHeight="1" x14ac:dyDescent="0.65">
      <c r="B2" s="2"/>
      <c r="C2" s="2"/>
      <c r="D2" s="2"/>
      <c r="E2" s="2"/>
      <c r="F2" s="2"/>
      <c r="G2" s="2"/>
      <c r="H2" s="2"/>
      <c r="I2" s="2"/>
      <c r="J2" s="2"/>
      <c r="K2" s="2"/>
      <c r="L2" s="2"/>
      <c r="M2" s="2"/>
      <c r="N2" s="2"/>
      <c r="O2" s="2"/>
      <c r="P2" s="2"/>
      <c r="Q2" s="2"/>
      <c r="R2" s="2"/>
      <c r="S2" s="2"/>
      <c r="T2" s="2"/>
      <c r="U2" s="237"/>
      <c r="V2" s="1617"/>
      <c r="W2" s="1617"/>
      <c r="X2" s="1617"/>
    </row>
    <row r="3" spans="1:33" s="5" customFormat="1" ht="13.5" customHeight="1" x14ac:dyDescent="0.65">
      <c r="B3" s="2"/>
      <c r="C3" s="2"/>
      <c r="D3" s="2"/>
      <c r="E3" s="2"/>
      <c r="F3" s="2"/>
      <c r="G3" s="2"/>
      <c r="H3" s="2"/>
      <c r="I3" s="2"/>
      <c r="J3" s="2"/>
      <c r="K3" s="2"/>
      <c r="L3" s="2"/>
      <c r="M3" s="2"/>
      <c r="N3" s="2"/>
      <c r="O3" s="2"/>
      <c r="P3" s="2"/>
      <c r="Q3" s="2"/>
      <c r="R3" s="2"/>
      <c r="S3" s="2"/>
      <c r="T3" s="2"/>
      <c r="U3" s="238"/>
      <c r="V3" s="1617"/>
      <c r="W3" s="1617"/>
      <c r="X3" s="1617"/>
    </row>
    <row r="4" spans="1:33" s="1631" customFormat="1" ht="36.75" x14ac:dyDescent="0.85">
      <c r="B4" s="1819" t="s">
        <v>1823</v>
      </c>
      <c r="C4" s="1819"/>
      <c r="D4" s="1819"/>
      <c r="E4" s="1819"/>
      <c r="F4" s="1819"/>
      <c r="G4" s="1819"/>
      <c r="H4" s="1819"/>
      <c r="I4" s="1819"/>
      <c r="J4" s="1819"/>
      <c r="K4" s="1819"/>
      <c r="L4" s="1753" t="s">
        <v>1824</v>
      </c>
      <c r="M4" s="1753"/>
      <c r="N4" s="1753"/>
      <c r="O4" s="1753"/>
      <c r="P4" s="1753"/>
      <c r="Q4" s="1753"/>
      <c r="R4" s="1753"/>
      <c r="S4" s="1753"/>
      <c r="T4" s="1753"/>
      <c r="U4" s="1753"/>
      <c r="V4" s="1618"/>
      <c r="W4" s="1618"/>
      <c r="X4" s="1618"/>
      <c r="Y4" s="468"/>
      <c r="Z4" s="468"/>
      <c r="AA4" s="468"/>
      <c r="AB4" s="468"/>
      <c r="AC4" s="468"/>
      <c r="AD4" s="468"/>
      <c r="AE4" s="468"/>
      <c r="AF4" s="468"/>
      <c r="AG4" s="468"/>
    </row>
    <row r="5" spans="1:33" s="76" customFormat="1" ht="13.5" customHeight="1" x14ac:dyDescent="0.65">
      <c r="C5" s="75"/>
      <c r="D5" s="75"/>
      <c r="E5" s="75"/>
      <c r="F5" s="75"/>
      <c r="G5" s="75"/>
      <c r="H5" s="75"/>
      <c r="I5" s="75"/>
      <c r="J5" s="75"/>
      <c r="K5" s="75"/>
      <c r="L5" s="75"/>
      <c r="M5" s="75"/>
      <c r="N5" s="75"/>
      <c r="O5" s="75"/>
      <c r="P5" s="75"/>
      <c r="Q5" s="75"/>
      <c r="R5" s="75"/>
      <c r="S5" s="75"/>
      <c r="T5" s="75"/>
      <c r="U5" s="75"/>
      <c r="V5" s="1619"/>
      <c r="W5" s="1617"/>
      <c r="X5" s="1617"/>
    </row>
    <row r="6" spans="1:33" s="5" customFormat="1" ht="13.5" customHeight="1" x14ac:dyDescent="0.65">
      <c r="A6" s="240"/>
      <c r="B6" s="240"/>
      <c r="C6" s="240"/>
      <c r="D6" s="240"/>
      <c r="E6" s="240"/>
      <c r="F6" s="240"/>
      <c r="G6" s="240"/>
      <c r="H6" s="240"/>
      <c r="I6" s="241"/>
      <c r="J6" s="241"/>
      <c r="K6" s="241"/>
      <c r="L6" s="241"/>
      <c r="M6" s="241"/>
      <c r="N6" s="241"/>
      <c r="O6" s="241"/>
      <c r="P6" s="241"/>
      <c r="Q6" s="241"/>
      <c r="R6" s="241"/>
      <c r="S6" s="241"/>
      <c r="T6" s="241"/>
      <c r="U6" s="240"/>
      <c r="V6" s="238"/>
      <c r="W6" s="238"/>
      <c r="X6" s="1619"/>
      <c r="Y6" s="2"/>
      <c r="Z6" s="2"/>
      <c r="AA6" s="2"/>
      <c r="AB6" s="2"/>
      <c r="AC6" s="2"/>
    </row>
    <row r="7" spans="1:33" s="492" customFormat="1" ht="22.5" x14ac:dyDescent="0.5">
      <c r="B7" s="493" t="s">
        <v>1753</v>
      </c>
      <c r="U7" s="494" t="s">
        <v>1754</v>
      </c>
      <c r="V7" s="1620"/>
      <c r="W7" s="1620"/>
      <c r="X7" s="1620"/>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619"/>
      <c r="W8" s="1617"/>
      <c r="X8" s="1617"/>
    </row>
    <row r="9" spans="1:33" s="1515" customFormat="1" ht="25.5" customHeight="1" thickTop="1" x14ac:dyDescent="0.7">
      <c r="A9" s="258"/>
      <c r="B9" s="1820"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c r="V9" s="1621"/>
      <c r="W9" s="1621"/>
      <c r="X9" s="1621"/>
    </row>
    <row r="10" spans="1:33" s="258" customFormat="1" ht="21" customHeight="1" x14ac:dyDescent="0.7">
      <c r="B10" s="1821"/>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84"/>
      <c r="V10" s="1622"/>
      <c r="W10" s="1622"/>
      <c r="X10" s="1622"/>
    </row>
    <row r="11" spans="1:33" s="338" customFormat="1" ht="21" customHeight="1" x14ac:dyDescent="0.7">
      <c r="A11" s="258"/>
      <c r="B11" s="1822"/>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5"/>
      <c r="V11" s="1623"/>
      <c r="W11" s="1623"/>
      <c r="X11" s="1623"/>
    </row>
    <row r="12" spans="1:33" s="484" customFormat="1" ht="8.25" customHeight="1" x14ac:dyDescent="0.7">
      <c r="B12" s="485"/>
      <c r="C12" s="486"/>
      <c r="D12" s="486"/>
      <c r="E12" s="486"/>
      <c r="F12" s="486"/>
      <c r="G12" s="486"/>
      <c r="H12" s="486"/>
      <c r="I12" s="488"/>
      <c r="J12" s="487"/>
      <c r="K12" s="487"/>
      <c r="L12" s="487"/>
      <c r="M12" s="487"/>
      <c r="N12" s="487"/>
      <c r="O12" s="487"/>
      <c r="P12" s="487"/>
      <c r="Q12" s="487"/>
      <c r="R12" s="487"/>
      <c r="S12" s="487"/>
      <c r="T12" s="489"/>
      <c r="U12" s="490"/>
      <c r="V12" s="1624"/>
      <c r="W12" s="1624"/>
      <c r="X12" s="1624"/>
    </row>
    <row r="13" spans="1:33" s="1155" customFormat="1" ht="26.1" customHeight="1" x14ac:dyDescent="0.2">
      <c r="B13" s="1187" t="s">
        <v>808</v>
      </c>
      <c r="C13" s="1156"/>
      <c r="D13" s="1156"/>
      <c r="E13" s="1156"/>
      <c r="F13" s="1156"/>
      <c r="G13" s="1156"/>
      <c r="H13" s="1156"/>
      <c r="I13" s="1158"/>
      <c r="J13" s="1157"/>
      <c r="K13" s="1157"/>
      <c r="L13" s="1157"/>
      <c r="M13" s="1157"/>
      <c r="N13" s="1157"/>
      <c r="O13" s="1157"/>
      <c r="P13" s="1157"/>
      <c r="Q13" s="1157"/>
      <c r="R13" s="1157"/>
      <c r="S13" s="1157"/>
      <c r="T13" s="1159"/>
      <c r="U13" s="1194" t="s">
        <v>809</v>
      </c>
      <c r="V13" s="895"/>
      <c r="W13" s="895"/>
      <c r="X13" s="895"/>
    </row>
    <row r="14" spans="1:33" s="1155" customFormat="1" ht="12" customHeight="1" x14ac:dyDescent="0.2">
      <c r="B14" s="1188"/>
      <c r="C14" s="1156"/>
      <c r="D14" s="1156"/>
      <c r="E14" s="1156"/>
      <c r="F14" s="1156"/>
      <c r="G14" s="1156"/>
      <c r="H14" s="1156"/>
      <c r="I14" s="1158"/>
      <c r="J14" s="1157"/>
      <c r="K14" s="1157"/>
      <c r="L14" s="1157"/>
      <c r="M14" s="1157"/>
      <c r="N14" s="1157"/>
      <c r="O14" s="1157"/>
      <c r="P14" s="1157"/>
      <c r="Q14" s="1157"/>
      <c r="R14" s="1157"/>
      <c r="S14" s="1157"/>
      <c r="T14" s="1159"/>
      <c r="U14" s="1195"/>
      <c r="V14" s="895"/>
      <c r="W14" s="895"/>
      <c r="X14" s="895"/>
    </row>
    <row r="15" spans="1:33" s="845" customFormat="1" ht="26.1" customHeight="1" x14ac:dyDescent="0.2">
      <c r="B15" s="1190" t="s">
        <v>1809</v>
      </c>
      <c r="C15" s="1160"/>
      <c r="D15" s="1160"/>
      <c r="E15" s="1160"/>
      <c r="F15" s="1160"/>
      <c r="G15" s="1160"/>
      <c r="H15" s="1160"/>
      <c r="I15" s="1170"/>
      <c r="J15" s="1161"/>
      <c r="K15" s="1161"/>
      <c r="L15" s="1161"/>
      <c r="M15" s="1161"/>
      <c r="N15" s="1161"/>
      <c r="O15" s="1161"/>
      <c r="P15" s="1161"/>
      <c r="Q15" s="1161"/>
      <c r="R15" s="1161"/>
      <c r="S15" s="1161"/>
      <c r="T15" s="1171"/>
      <c r="U15" s="491" t="s">
        <v>1807</v>
      </c>
      <c r="V15" s="1616"/>
      <c r="W15" s="1616"/>
      <c r="X15" s="1568"/>
      <c r="Y15" s="1568"/>
      <c r="Z15" s="1568"/>
    </row>
    <row r="16" spans="1:33" s="845" customFormat="1" ht="26.1" customHeight="1" x14ac:dyDescent="0.2">
      <c r="B16" s="1189" t="s">
        <v>1704</v>
      </c>
      <c r="C16" s="1160">
        <v>48.349056164383484</v>
      </c>
      <c r="D16" s="1160">
        <v>64.685300546448076</v>
      </c>
      <c r="E16" s="1160">
        <v>108.87943835616437</v>
      </c>
      <c r="F16" s="1160">
        <v>154.18963013698652</v>
      </c>
      <c r="G16" s="1160">
        <v>237.21539726027424</v>
      </c>
      <c r="H16" s="1160">
        <v>460.55016393442651</v>
      </c>
      <c r="I16" s="1164">
        <v>334.1</v>
      </c>
      <c r="J16" s="1162">
        <v>370.11</v>
      </c>
      <c r="K16" s="1162">
        <v>420.21</v>
      </c>
      <c r="L16" s="1162">
        <v>454.36</v>
      </c>
      <c r="M16" s="1162">
        <v>533.39499999999998</v>
      </c>
      <c r="N16" s="1162">
        <v>468.84249999999997</v>
      </c>
      <c r="O16" s="1162">
        <v>468.5</v>
      </c>
      <c r="P16" s="1162">
        <v>479.52</v>
      </c>
      <c r="Q16" s="1162">
        <v>498.57</v>
      </c>
      <c r="R16" s="1162">
        <v>498.57</v>
      </c>
      <c r="S16" s="1162">
        <v>498.56</v>
      </c>
      <c r="T16" s="1163">
        <v>498.56529999999998</v>
      </c>
      <c r="U16" s="999" t="s">
        <v>1705</v>
      </c>
      <c r="V16" s="1568"/>
      <c r="W16" s="1568"/>
      <c r="X16" s="1568"/>
      <c r="Y16" s="1568"/>
      <c r="Z16" s="1568"/>
    </row>
    <row r="17" spans="2:26" s="845" customFormat="1" ht="26.1" customHeight="1" x14ac:dyDescent="0.2">
      <c r="B17" s="1191" t="s">
        <v>810</v>
      </c>
      <c r="C17" s="1160">
        <v>67.317511095890467</v>
      </c>
      <c r="D17" s="1160">
        <v>83.159986338797808</v>
      </c>
      <c r="E17" s="1160">
        <v>145.02405479452051</v>
      </c>
      <c r="F17" s="1160">
        <v>204.40553424657512</v>
      </c>
      <c r="G17" s="1160">
        <v>262.97943835616434</v>
      </c>
      <c r="H17" s="1160">
        <v>510.02987704918019</v>
      </c>
      <c r="I17" s="1170">
        <v>363.1</v>
      </c>
      <c r="J17" s="1161">
        <v>410.85</v>
      </c>
      <c r="K17" s="1161">
        <v>466.99</v>
      </c>
      <c r="L17" s="1161">
        <v>515.04</v>
      </c>
      <c r="M17" s="1161">
        <v>602.89274193548385</v>
      </c>
      <c r="N17" s="1161">
        <v>527.57449999999994</v>
      </c>
      <c r="O17" s="1161">
        <v>518.73</v>
      </c>
      <c r="P17" s="1161">
        <v>537.16999999999996</v>
      </c>
      <c r="Q17" s="1161">
        <v>558.76</v>
      </c>
      <c r="R17" s="1161">
        <v>550.58000000000004</v>
      </c>
      <c r="S17" s="1161">
        <v>539.11</v>
      </c>
      <c r="T17" s="1171">
        <v>526.4</v>
      </c>
      <c r="U17" s="999" t="s">
        <v>811</v>
      </c>
      <c r="V17" s="1568"/>
      <c r="W17" s="1568"/>
      <c r="X17" s="1568"/>
      <c r="Y17" s="1568"/>
      <c r="Z17" s="1568"/>
    </row>
    <row r="18" spans="2:26" s="845" customFormat="1" ht="26.1" customHeight="1" x14ac:dyDescent="0.2">
      <c r="B18" s="1191" t="s">
        <v>812</v>
      </c>
      <c r="C18" s="1160">
        <v>77.552174657534238</v>
      </c>
      <c r="D18" s="1160">
        <v>102.58270491803283</v>
      </c>
      <c r="E18" s="1160">
        <v>170.97628767123291</v>
      </c>
      <c r="F18" s="1160">
        <v>253.74315068493146</v>
      </c>
      <c r="G18" s="1160">
        <v>362.74991780821904</v>
      </c>
      <c r="H18" s="1160">
        <v>622.15934426229478</v>
      </c>
      <c r="I18" s="1170">
        <v>481.58</v>
      </c>
      <c r="J18" s="1161">
        <v>529.5</v>
      </c>
      <c r="K18" s="1161">
        <v>597.69000000000005</v>
      </c>
      <c r="L18" s="1161">
        <v>649.46</v>
      </c>
      <c r="M18" s="1161">
        <v>774.85209677419357</v>
      </c>
      <c r="N18" s="1161">
        <v>667.67933333333337</v>
      </c>
      <c r="O18" s="1161">
        <v>617.6</v>
      </c>
      <c r="P18" s="1161">
        <v>628.13</v>
      </c>
      <c r="Q18" s="1161">
        <v>656.63</v>
      </c>
      <c r="R18" s="1161">
        <v>617.17999999999995</v>
      </c>
      <c r="S18" s="1161">
        <v>619.96</v>
      </c>
      <c r="T18" s="1171">
        <v>623.04999999999995</v>
      </c>
      <c r="U18" s="999" t="s">
        <v>813</v>
      </c>
      <c r="V18" s="1568"/>
      <c r="W18" s="1568"/>
      <c r="X18" s="1568"/>
      <c r="Y18" s="1568"/>
      <c r="Z18" s="1568"/>
    </row>
    <row r="19" spans="2:26" s="845" customFormat="1" ht="26.1" customHeight="1" x14ac:dyDescent="0.2">
      <c r="B19" s="1191" t="s">
        <v>1755</v>
      </c>
      <c r="C19" s="1160">
        <v>60.753155205479452</v>
      </c>
      <c r="D19" s="1160">
        <v>81.022445355191323</v>
      </c>
      <c r="E19" s="1160">
        <v>111.1263972602739</v>
      </c>
      <c r="F19" s="1160">
        <v>145.59950684931511</v>
      </c>
      <c r="G19" s="1160">
        <v>195.83898630136969</v>
      </c>
      <c r="H19" s="1160">
        <v>426.44133879781407</v>
      </c>
      <c r="I19" s="1170">
        <v>282.32</v>
      </c>
      <c r="J19" s="1161">
        <v>322.93</v>
      </c>
      <c r="K19" s="1161">
        <v>371.52</v>
      </c>
      <c r="L19" s="1161">
        <v>414.5</v>
      </c>
      <c r="M19" s="1161">
        <v>489.86435483870969</v>
      </c>
      <c r="N19" s="1161">
        <v>445.07666666666671</v>
      </c>
      <c r="O19" s="1161">
        <v>451.12</v>
      </c>
      <c r="P19" s="1161">
        <v>473.38</v>
      </c>
      <c r="Q19" s="1161">
        <v>489.4</v>
      </c>
      <c r="R19" s="1161">
        <v>481.59</v>
      </c>
      <c r="S19" s="1161">
        <v>461.98</v>
      </c>
      <c r="T19" s="1171">
        <v>430.31</v>
      </c>
      <c r="U19" s="999" t="s">
        <v>1058</v>
      </c>
      <c r="V19" s="1568"/>
      <c r="W19" s="1568"/>
      <c r="X19" s="1568"/>
      <c r="Y19" s="1568"/>
      <c r="Z19" s="1568"/>
    </row>
    <row r="20" spans="2:26" s="845" customFormat="1" ht="26.1" customHeight="1" x14ac:dyDescent="0.2">
      <c r="B20" s="1191" t="s">
        <v>814</v>
      </c>
      <c r="C20" s="1160">
        <v>12.892644109589057</v>
      </c>
      <c r="D20" s="1160">
        <v>17.248620218579241</v>
      </c>
      <c r="E20" s="1160">
        <v>29.031164383561634</v>
      </c>
      <c r="F20" s="1160">
        <v>41.10497260273975</v>
      </c>
      <c r="G20" s="1160">
        <v>63.235465753424648</v>
      </c>
      <c r="H20" s="1160">
        <v>122.80219945355195</v>
      </c>
      <c r="I20" s="1170">
        <v>89.05</v>
      </c>
      <c r="J20" s="1161">
        <v>98.66</v>
      </c>
      <c r="K20" s="1161">
        <v>112.03</v>
      </c>
      <c r="L20" s="1161">
        <v>121.17</v>
      </c>
      <c r="M20" s="1161">
        <v>142.22725806451612</v>
      </c>
      <c r="N20" s="1161">
        <v>125.04266666666666</v>
      </c>
      <c r="O20" s="1161">
        <v>124.91</v>
      </c>
      <c r="P20" s="1161">
        <v>127.85</v>
      </c>
      <c r="Q20" s="1161">
        <v>132.91999999999999</v>
      </c>
      <c r="R20" s="1161">
        <v>132.88999999999999</v>
      </c>
      <c r="S20" s="1161">
        <v>132.91</v>
      </c>
      <c r="T20" s="1171">
        <v>133.09</v>
      </c>
      <c r="U20" s="999" t="s">
        <v>815</v>
      </c>
      <c r="V20" s="1568"/>
      <c r="W20" s="1568"/>
      <c r="X20" s="1568"/>
      <c r="Y20" s="1568"/>
      <c r="Z20" s="1568"/>
    </row>
    <row r="21" spans="2:26" s="845" customFormat="1" ht="26.1" customHeight="1" x14ac:dyDescent="0.2">
      <c r="B21" s="1191" t="s">
        <v>816</v>
      </c>
      <c r="C21" s="1160">
        <v>68.210920547945307</v>
      </c>
      <c r="D21" s="1160">
        <v>91.280450819672097</v>
      </c>
      <c r="E21" s="1160">
        <v>153.75620547945206</v>
      </c>
      <c r="F21" s="1160">
        <v>217.79304109589052</v>
      </c>
      <c r="G21" s="1160">
        <v>334.6870547945208</v>
      </c>
      <c r="H21" s="1160">
        <v>649.83374863387974</v>
      </c>
      <c r="I21" s="1170">
        <v>471.13</v>
      </c>
      <c r="J21" s="1161">
        <v>522.26</v>
      </c>
      <c r="K21" s="1161">
        <v>592.98</v>
      </c>
      <c r="L21" s="1161">
        <v>641.32000000000005</v>
      </c>
      <c r="M21" s="1161">
        <v>752.62516129032258</v>
      </c>
      <c r="N21" s="1161">
        <v>661.6253333333334</v>
      </c>
      <c r="O21" s="1161">
        <v>660.97</v>
      </c>
      <c r="P21" s="1161">
        <v>676.72</v>
      </c>
      <c r="Q21" s="1161">
        <v>703.14</v>
      </c>
      <c r="R21" s="1161">
        <v>703.58</v>
      </c>
      <c r="S21" s="1161">
        <v>703.6</v>
      </c>
      <c r="T21" s="1171">
        <v>703.38</v>
      </c>
      <c r="U21" s="999" t="s">
        <v>817</v>
      </c>
      <c r="V21" s="1568"/>
      <c r="W21" s="1568"/>
      <c r="X21" s="1568"/>
      <c r="Y21" s="1568"/>
      <c r="Z21" s="1568"/>
    </row>
    <row r="22" spans="2:26" s="845" customFormat="1" ht="26.1" customHeight="1" x14ac:dyDescent="0.2">
      <c r="B22" s="1191" t="s">
        <v>818</v>
      </c>
      <c r="C22" s="1175">
        <v>3.2009669871794877E-2</v>
      </c>
      <c r="D22" s="1175">
        <v>4.3140317640692642E-2</v>
      </c>
      <c r="E22" s="1175">
        <v>7.1413318815035265E-2</v>
      </c>
      <c r="F22" s="1175">
        <v>0.10779655986615921</v>
      </c>
      <c r="G22" s="1175">
        <v>0.15704954002926419</v>
      </c>
      <c r="H22" s="1160">
        <v>0.30504169011165233</v>
      </c>
      <c r="I22" s="1170">
        <v>0.22225912962962963</v>
      </c>
      <c r="J22" s="1161">
        <v>0.24548271999999999</v>
      </c>
      <c r="K22" s="1161">
        <v>0.27760147916666666</v>
      </c>
      <c r="L22" s="1161">
        <v>0.30072547826086948</v>
      </c>
      <c r="M22" s="1711">
        <v>0.35145341071428571</v>
      </c>
      <c r="N22" s="1711">
        <v>0.31101490384615393</v>
      </c>
      <c r="O22" s="1711">
        <v>0.31077660416666675</v>
      </c>
      <c r="P22" s="1711">
        <v>0.31818655555555553</v>
      </c>
      <c r="Q22" s="1711">
        <v>0.33074999999999999</v>
      </c>
      <c r="R22" s="1711">
        <v>0.33074999999999999</v>
      </c>
      <c r="S22" s="1711">
        <v>0.33074999999999999</v>
      </c>
      <c r="T22" s="1712">
        <v>0.33074999999999999</v>
      </c>
      <c r="U22" s="999" t="s">
        <v>819</v>
      </c>
      <c r="V22" s="1568"/>
      <c r="W22" s="1568"/>
      <c r="X22" s="1568"/>
      <c r="Y22" s="1568"/>
      <c r="Z22" s="1568"/>
    </row>
    <row r="23" spans="2:26" s="845" customFormat="1" ht="26.1" customHeight="1" x14ac:dyDescent="0.2">
      <c r="B23" s="1191" t="s">
        <v>820</v>
      </c>
      <c r="C23" s="1160">
        <v>8.1326958904109734</v>
      </c>
      <c r="D23" s="1160">
        <v>10.653770491803272</v>
      </c>
      <c r="E23" s="1160">
        <v>15.816972602739732</v>
      </c>
      <c r="F23" s="1160">
        <v>21.758246575342469</v>
      </c>
      <c r="G23" s="1160">
        <v>30.710835616438345</v>
      </c>
      <c r="H23" s="1160">
        <v>48.63642076502731</v>
      </c>
      <c r="I23" s="1170">
        <v>42.66</v>
      </c>
      <c r="J23" s="1161">
        <v>47.24</v>
      </c>
      <c r="K23" s="1161">
        <v>50.05</v>
      </c>
      <c r="L23" s="1161">
        <v>51.18</v>
      </c>
      <c r="M23" s="1161">
        <v>60.09225806451613</v>
      </c>
      <c r="N23" s="1161">
        <v>52.821166666666663</v>
      </c>
      <c r="O23" s="1161">
        <v>52.77</v>
      </c>
      <c r="P23" s="1161">
        <v>54.01</v>
      </c>
      <c r="Q23" s="1161">
        <v>56.14</v>
      </c>
      <c r="R23" s="1161">
        <v>56.13</v>
      </c>
      <c r="S23" s="1161">
        <v>33.409999999999997</v>
      </c>
      <c r="T23" s="1171">
        <v>27.02</v>
      </c>
      <c r="U23" s="999" t="s">
        <v>821</v>
      </c>
      <c r="V23" s="1568"/>
      <c r="W23" s="1568"/>
      <c r="X23" s="1568"/>
      <c r="Y23" s="1568"/>
      <c r="Z23" s="1568"/>
    </row>
    <row r="24" spans="2:26" s="845" customFormat="1" ht="26.1" customHeight="1" x14ac:dyDescent="0.2">
      <c r="B24" s="1191" t="s">
        <v>822</v>
      </c>
      <c r="C24" s="1160">
        <v>28.854043789543784</v>
      </c>
      <c r="D24" s="1160">
        <v>36.119219069664908</v>
      </c>
      <c r="E24" s="1160">
        <v>56.386002921075843</v>
      </c>
      <c r="F24" s="1160">
        <v>70.419268277797897</v>
      </c>
      <c r="G24" s="1160">
        <v>86.43</v>
      </c>
      <c r="H24" s="1160">
        <v>152.25399999999999</v>
      </c>
      <c r="I24" s="1170">
        <v>111.59399999999999</v>
      </c>
      <c r="J24" s="1161">
        <v>125.56100000000001</v>
      </c>
      <c r="K24" s="1161">
        <v>144.94800000000001</v>
      </c>
      <c r="L24" s="1161">
        <v>159.78008260869564</v>
      </c>
      <c r="M24" s="1161">
        <v>179.97411428571425</v>
      </c>
      <c r="N24" s="1161">
        <v>160.71291923076924</v>
      </c>
      <c r="O24" s="1161">
        <v>157.72365208333332</v>
      </c>
      <c r="P24" s="1161">
        <v>161.97123333333337</v>
      </c>
      <c r="Q24" s="1161">
        <v>168.15656842105261</v>
      </c>
      <c r="R24" s="1161">
        <v>162.27500000000001</v>
      </c>
      <c r="S24" s="1161">
        <v>151.87</v>
      </c>
      <c r="T24" s="1171">
        <v>142.47999999999999</v>
      </c>
      <c r="U24" s="999" t="s">
        <v>823</v>
      </c>
      <c r="V24" s="1568"/>
      <c r="W24" s="1568"/>
      <c r="X24" s="1568"/>
      <c r="Y24" s="1568"/>
      <c r="Z24" s="1568"/>
    </row>
    <row r="25" spans="2:26" s="845" customFormat="1" ht="12" customHeight="1" x14ac:dyDescent="0.2">
      <c r="B25" s="1191"/>
      <c r="C25" s="1160"/>
      <c r="D25" s="1160"/>
      <c r="E25" s="1160"/>
      <c r="F25" s="1160"/>
      <c r="G25" s="1160"/>
      <c r="H25" s="1160"/>
      <c r="I25" s="1170"/>
      <c r="J25" s="1161"/>
      <c r="K25" s="1161"/>
      <c r="L25" s="1161"/>
      <c r="M25" s="1161"/>
      <c r="N25" s="1161"/>
      <c r="O25" s="1161"/>
      <c r="P25" s="1161"/>
      <c r="Q25" s="1161"/>
      <c r="R25" s="1161"/>
      <c r="S25" s="1161"/>
      <c r="T25" s="1171"/>
      <c r="U25" s="999"/>
      <c r="V25" s="1568"/>
      <c r="W25" s="1568"/>
      <c r="X25" s="1568"/>
      <c r="Y25" s="1568"/>
      <c r="Z25" s="1568"/>
    </row>
    <row r="26" spans="2:26" s="845" customFormat="1" ht="26.1" customHeight="1" x14ac:dyDescent="0.2">
      <c r="B26" s="1188" t="s">
        <v>1803</v>
      </c>
      <c r="C26" s="1160">
        <v>76.331399744982221</v>
      </c>
      <c r="D26" s="1160">
        <v>99.0522985628415</v>
      </c>
      <c r="E26" s="1160">
        <v>165.66927947843828</v>
      </c>
      <c r="F26" s="1160">
        <v>233.97934623383577</v>
      </c>
      <c r="G26" s="1160">
        <v>331.75576748479409</v>
      </c>
      <c r="H26" s="1160">
        <v>639.99974148237743</v>
      </c>
      <c r="I26" s="1170">
        <v>461.81209947580652</v>
      </c>
      <c r="J26" s="1161">
        <v>516.07511359310354</v>
      </c>
      <c r="K26" s="1161">
        <v>586.47845854032255</v>
      </c>
      <c r="L26" s="1161">
        <v>640.03610106833344</v>
      </c>
      <c r="M26" s="1161">
        <v>752.56647257419365</v>
      </c>
      <c r="N26" s="1161">
        <v>657.62168833333317</v>
      </c>
      <c r="O26" s="1161">
        <v>651.54702880161267</v>
      </c>
      <c r="P26" s="1161">
        <v>671.10980817419352</v>
      </c>
      <c r="Q26" s="1161">
        <v>697.53963248666662</v>
      </c>
      <c r="R26" s="1161">
        <v>688.44541017903236</v>
      </c>
      <c r="S26" s="1161">
        <v>681.16</v>
      </c>
      <c r="T26" s="1171">
        <v>671.36720000000003</v>
      </c>
      <c r="U26" s="491" t="s">
        <v>1808</v>
      </c>
      <c r="V26" s="1568"/>
      <c r="W26" s="1568"/>
      <c r="X26" s="1568"/>
      <c r="Y26" s="1568"/>
      <c r="Z26" s="1568"/>
    </row>
    <row r="27" spans="2:26" s="845" customFormat="1" ht="12" customHeight="1" x14ac:dyDescent="0.2">
      <c r="B27" s="1188"/>
      <c r="C27" s="1160"/>
      <c r="D27" s="1160"/>
      <c r="E27" s="1160"/>
      <c r="F27" s="1160"/>
      <c r="G27" s="1160"/>
      <c r="H27" s="1160"/>
      <c r="I27" s="1170"/>
      <c r="J27" s="1161"/>
      <c r="K27" s="1161"/>
      <c r="L27" s="1161"/>
      <c r="M27" s="1161"/>
      <c r="N27" s="1161"/>
      <c r="O27" s="1161"/>
      <c r="P27" s="1161"/>
      <c r="Q27" s="1161"/>
      <c r="R27" s="1161"/>
      <c r="S27" s="1161"/>
      <c r="T27" s="1171"/>
      <c r="U27" s="491"/>
      <c r="V27" s="1568"/>
      <c r="W27" s="1568"/>
      <c r="X27" s="1568"/>
      <c r="Y27" s="1568"/>
      <c r="Z27" s="1568"/>
    </row>
    <row r="28" spans="2:26" s="845" customFormat="1" ht="26.1" customHeight="1" x14ac:dyDescent="0.2">
      <c r="B28" s="1188" t="s">
        <v>1811</v>
      </c>
      <c r="C28" s="1160"/>
      <c r="D28" s="1160"/>
      <c r="E28" s="1160"/>
      <c r="F28" s="1160"/>
      <c r="G28" s="1160"/>
      <c r="H28" s="1160"/>
      <c r="I28" s="1170"/>
      <c r="J28" s="1161"/>
      <c r="K28" s="1161"/>
      <c r="L28" s="1161"/>
      <c r="M28" s="1161"/>
      <c r="N28" s="1161"/>
      <c r="O28" s="1161"/>
      <c r="P28" s="1161"/>
      <c r="Q28" s="1161"/>
      <c r="R28" s="1161"/>
      <c r="S28" s="1161"/>
      <c r="T28" s="1171"/>
      <c r="U28" s="491" t="s">
        <v>1810</v>
      </c>
      <c r="V28" s="1568"/>
      <c r="W28" s="1568"/>
      <c r="X28" s="1568"/>
      <c r="Y28" s="1568"/>
      <c r="Z28" s="1568"/>
    </row>
    <row r="29" spans="2:26" s="845" customFormat="1" ht="26.1" customHeight="1" x14ac:dyDescent="0.2">
      <c r="B29" s="1191" t="s">
        <v>1039</v>
      </c>
      <c r="C29" s="1175">
        <v>1.5792181917808219</v>
      </c>
      <c r="D29" s="1175">
        <v>1.5314644535519146</v>
      </c>
      <c r="E29" s="1175">
        <v>1.5201410849315065</v>
      </c>
      <c r="F29" s="1175">
        <v>1.5196029041095895</v>
      </c>
      <c r="G29" s="1175">
        <v>1.3994962191780824</v>
      </c>
      <c r="H29" s="1175">
        <v>1.3897515300546448</v>
      </c>
      <c r="I29" s="1174">
        <v>1.382304194</v>
      </c>
      <c r="J29" s="1172">
        <v>1.394586552</v>
      </c>
      <c r="K29" s="1172">
        <v>1.395452903</v>
      </c>
      <c r="L29" s="1172">
        <v>1.4086476670000001</v>
      </c>
      <c r="M29" s="1172">
        <v>1.4112061290322584</v>
      </c>
      <c r="N29" s="1172">
        <v>1.4026493333333334</v>
      </c>
      <c r="O29" s="1172">
        <v>1.3907235483870966</v>
      </c>
      <c r="P29" s="1172">
        <v>1.399547741935484</v>
      </c>
      <c r="Q29" s="1172">
        <v>1.3990946666666664</v>
      </c>
      <c r="R29" s="1172">
        <v>1.380853871</v>
      </c>
      <c r="S29" s="1172">
        <v>1.3662365999999999</v>
      </c>
      <c r="T29" s="1173">
        <v>1.34659</v>
      </c>
      <c r="U29" s="999" t="s">
        <v>1237</v>
      </c>
      <c r="V29" s="1568"/>
      <c r="W29" s="1568"/>
      <c r="X29" s="1568"/>
      <c r="Y29" s="1568"/>
      <c r="Z29" s="1568"/>
    </row>
    <row r="30" spans="2:26" s="845" customFormat="1" ht="26.1" customHeight="1" x14ac:dyDescent="0.2">
      <c r="B30" s="1191" t="s">
        <v>1756</v>
      </c>
      <c r="C30" s="1175">
        <v>1.3915500000000001</v>
      </c>
      <c r="D30" s="1175">
        <v>1.2870999999999999</v>
      </c>
      <c r="E30" s="1175">
        <v>1.33304</v>
      </c>
      <c r="F30" s="1175">
        <v>1.3306</v>
      </c>
      <c r="G30" s="1175">
        <v>1.1133200000000001</v>
      </c>
      <c r="H30" s="1175">
        <v>1.1105100000000001</v>
      </c>
      <c r="I30" s="1174">
        <v>1.0859300000000001</v>
      </c>
      <c r="J30" s="1172">
        <v>1.1104000000000001</v>
      </c>
      <c r="K30" s="1172">
        <v>1.1104000000000001</v>
      </c>
      <c r="L30" s="1172">
        <v>1.1338299999999999</v>
      </c>
      <c r="M30" s="1172">
        <v>1.1328176470588236</v>
      </c>
      <c r="N30" s="1172">
        <v>1.1237277777777779</v>
      </c>
      <c r="O30" s="1172">
        <v>1.10606</v>
      </c>
      <c r="P30" s="1172">
        <v>1.1204444444444444</v>
      </c>
      <c r="Q30" s="1172">
        <v>1.119576923076923</v>
      </c>
      <c r="R30" s="1172">
        <v>1.1534125000000004</v>
      </c>
      <c r="S30" s="1172">
        <v>1.0806611111111115</v>
      </c>
      <c r="T30" s="1173">
        <v>1.05477</v>
      </c>
      <c r="U30" s="999" t="s">
        <v>1759</v>
      </c>
      <c r="V30" s="1568"/>
      <c r="W30" s="1568"/>
      <c r="X30" s="1568"/>
      <c r="Y30" s="1568"/>
      <c r="Z30" s="1568"/>
    </row>
    <row r="31" spans="2:26" s="845" customFormat="1" ht="26.1" customHeight="1" x14ac:dyDescent="0.2">
      <c r="B31" s="1191" t="s">
        <v>1757</v>
      </c>
      <c r="C31" s="1175">
        <v>1.603</v>
      </c>
      <c r="D31" s="1175">
        <v>1.58504</v>
      </c>
      <c r="E31" s="1175">
        <v>1.5640000000000001</v>
      </c>
      <c r="F31" s="1175">
        <v>1.648666</v>
      </c>
      <c r="G31" s="1175">
        <v>1.5289999999999999</v>
      </c>
      <c r="H31" s="1175">
        <v>1.3560000000000001</v>
      </c>
      <c r="I31" s="1174">
        <v>1.4403900000000001</v>
      </c>
      <c r="J31" s="1172">
        <v>1.43303</v>
      </c>
      <c r="K31" s="1172">
        <v>1.4212</v>
      </c>
      <c r="L31" s="1172">
        <v>1.43028</v>
      </c>
      <c r="M31" s="1172">
        <v>1.4530470588235294</v>
      </c>
      <c r="N31" s="1172">
        <v>1.4213611111111111</v>
      </c>
      <c r="O31" s="1172">
        <v>1.3166733333333331</v>
      </c>
      <c r="P31" s="1172">
        <v>1.3102055555555558</v>
      </c>
      <c r="Q31" s="1172">
        <v>1.3119538461538462</v>
      </c>
      <c r="R31" s="1172">
        <v>1.2357437499999999</v>
      </c>
      <c r="S31" s="1172">
        <v>1.242</v>
      </c>
      <c r="T31" s="1173">
        <v>1.2494499999999999</v>
      </c>
      <c r="U31" s="999" t="s">
        <v>1059</v>
      </c>
      <c r="V31" s="1568"/>
      <c r="W31" s="1568"/>
      <c r="X31" s="1568"/>
      <c r="Y31" s="1568"/>
      <c r="Z31" s="1568"/>
    </row>
    <row r="32" spans="2:26" s="845" customFormat="1" ht="26.1" customHeight="1" x14ac:dyDescent="0.2">
      <c r="B32" s="1191" t="s">
        <v>1758</v>
      </c>
      <c r="C32" s="1175">
        <v>1.2523481527864748</v>
      </c>
      <c r="D32" s="1175">
        <v>1.255020080321285</v>
      </c>
      <c r="E32" s="1175">
        <v>1.0254306808859721</v>
      </c>
      <c r="F32" s="1175">
        <v>0.94330723516649373</v>
      </c>
      <c r="G32" s="1175">
        <v>0.83015108749792466</v>
      </c>
      <c r="H32" s="1175">
        <v>0.91776798825256978</v>
      </c>
      <c r="I32" s="1174">
        <v>0.84497661822950865</v>
      </c>
      <c r="J32" s="1172">
        <v>0.8696219318651216</v>
      </c>
      <c r="K32" s="1172">
        <v>0.88445138011562252</v>
      </c>
      <c r="L32" s="1172">
        <v>0.90937504745801023</v>
      </c>
      <c r="M32" s="1172">
        <v>0.92021219010501243</v>
      </c>
      <c r="N32" s="1172">
        <v>0.94683022282071228</v>
      </c>
      <c r="O32" s="1172">
        <v>0.95803793830235673</v>
      </c>
      <c r="P32" s="1172">
        <v>0.98736718540013058</v>
      </c>
      <c r="Q32" s="1172">
        <v>0.98242219971887612</v>
      </c>
      <c r="R32" s="1172">
        <v>0.96561213774457133</v>
      </c>
      <c r="S32" s="1172">
        <v>0.9244992010940154</v>
      </c>
      <c r="T32" s="1173">
        <v>0.86209081506031271</v>
      </c>
      <c r="U32" s="999" t="s">
        <v>1165</v>
      </c>
      <c r="V32" s="1568"/>
      <c r="W32" s="1568"/>
      <c r="X32" s="1568"/>
      <c r="Y32" s="1568"/>
      <c r="Z32" s="1568"/>
    </row>
    <row r="33" spans="1:26" s="845" customFormat="1" ht="26.1" customHeight="1" x14ac:dyDescent="0.2">
      <c r="B33" s="1191" t="s">
        <v>976</v>
      </c>
      <c r="C33" s="1175">
        <v>1.1273957158962795</v>
      </c>
      <c r="D33" s="1175">
        <v>1.0649627263045793</v>
      </c>
      <c r="E33" s="1175">
        <v>1.0787486515641855</v>
      </c>
      <c r="F33" s="1175">
        <v>1.0917030567685588</v>
      </c>
      <c r="G33" s="1175">
        <v>1.0416666666666667</v>
      </c>
      <c r="H33" s="1175">
        <v>1.0148266168725073</v>
      </c>
      <c r="I33" s="1174">
        <v>0.99259523951323125</v>
      </c>
      <c r="J33" s="1172">
        <v>1.0076988189769842</v>
      </c>
      <c r="K33" s="1172">
        <v>1.0164564295951455</v>
      </c>
      <c r="L33" s="1172">
        <v>1.0373874434623842</v>
      </c>
      <c r="M33" s="1172">
        <v>1.0250596946528061</v>
      </c>
      <c r="N33" s="1172">
        <v>1.0308038552064183</v>
      </c>
      <c r="O33" s="1172">
        <v>1.0173560949803653</v>
      </c>
      <c r="P33" s="1172">
        <v>1.0291183314561454</v>
      </c>
      <c r="Q33" s="1172">
        <v>1.0253498020286151</v>
      </c>
      <c r="R33" s="1172">
        <v>1.0136526339130156</v>
      </c>
      <c r="S33" s="1172">
        <v>1.0045607056034396</v>
      </c>
      <c r="T33" s="1173">
        <v>0.98073829979208338</v>
      </c>
      <c r="U33" s="999" t="s">
        <v>1060</v>
      </c>
      <c r="V33" s="1568"/>
      <c r="W33" s="1568"/>
      <c r="X33" s="1568"/>
      <c r="Y33" s="1568"/>
      <c r="Z33" s="1568"/>
    </row>
    <row r="34" spans="1:26" s="1155" customFormat="1" ht="26.1" customHeight="1" thickBot="1" x14ac:dyDescent="0.25">
      <c r="B34" s="1192"/>
      <c r="C34" s="1696"/>
      <c r="D34" s="1696"/>
      <c r="E34" s="1696"/>
      <c r="F34" s="1696"/>
      <c r="G34" s="1696"/>
      <c r="H34" s="1696"/>
      <c r="I34" s="1178"/>
      <c r="J34" s="1177"/>
      <c r="K34" s="1177"/>
      <c r="L34" s="1177"/>
      <c r="M34" s="1177"/>
      <c r="N34" s="1177"/>
      <c r="O34" s="1177"/>
      <c r="P34" s="1177"/>
      <c r="Q34" s="1177"/>
      <c r="R34" s="1177"/>
      <c r="S34" s="1177"/>
      <c r="T34" s="1179"/>
      <c r="U34" s="1196"/>
      <c r="V34" s="1568"/>
      <c r="W34" s="1568"/>
      <c r="X34" s="1568"/>
      <c r="Y34" s="1615"/>
      <c r="Z34" s="1615"/>
    </row>
    <row r="35" spans="1:26" s="1155" customFormat="1" ht="26.1" customHeight="1" thickTop="1" x14ac:dyDescent="0.2">
      <c r="B35" s="1193"/>
      <c r="C35" s="1180"/>
      <c r="D35" s="1180"/>
      <c r="E35" s="1180"/>
      <c r="F35" s="1180"/>
      <c r="G35" s="1180"/>
      <c r="H35" s="1180"/>
      <c r="I35" s="1182"/>
      <c r="J35" s="1181"/>
      <c r="K35" s="1181"/>
      <c r="L35" s="1181"/>
      <c r="M35" s="1181"/>
      <c r="N35" s="1181"/>
      <c r="O35" s="1181"/>
      <c r="P35" s="1181"/>
      <c r="Q35" s="1181"/>
      <c r="R35" s="1181"/>
      <c r="S35" s="1181"/>
      <c r="T35" s="1183"/>
      <c r="U35" s="1197"/>
      <c r="V35" s="1568"/>
      <c r="W35" s="1568"/>
      <c r="X35" s="1568"/>
      <c r="Y35" s="1615"/>
      <c r="Z35" s="1615"/>
    </row>
    <row r="36" spans="1:26" s="1155" customFormat="1" ht="26.1" customHeight="1" x14ac:dyDescent="0.2">
      <c r="B36" s="1187" t="s">
        <v>887</v>
      </c>
      <c r="C36" s="1165"/>
      <c r="D36" s="1165"/>
      <c r="E36" s="1165"/>
      <c r="F36" s="1165"/>
      <c r="G36" s="1165"/>
      <c r="H36" s="1165"/>
      <c r="I36" s="1185"/>
      <c r="J36" s="1184"/>
      <c r="K36" s="1184"/>
      <c r="L36" s="1184"/>
      <c r="M36" s="1184"/>
      <c r="N36" s="1184"/>
      <c r="O36" s="1184"/>
      <c r="P36" s="1184"/>
      <c r="Q36" s="1184"/>
      <c r="R36" s="1184"/>
      <c r="S36" s="1184"/>
      <c r="T36" s="1186"/>
      <c r="U36" s="1194" t="s">
        <v>824</v>
      </c>
      <c r="V36" s="1568"/>
      <c r="W36" s="1568"/>
      <c r="X36" s="1568"/>
      <c r="Y36" s="1615"/>
      <c r="Z36" s="1615"/>
    </row>
    <row r="37" spans="1:26" s="1155" customFormat="1" ht="12" customHeight="1" x14ac:dyDescent="0.2">
      <c r="B37" s="1188"/>
      <c r="C37" s="1166"/>
      <c r="D37" s="1166"/>
      <c r="E37" s="1166"/>
      <c r="F37" s="1166"/>
      <c r="G37" s="1166"/>
      <c r="H37" s="1166"/>
      <c r="I37" s="1168"/>
      <c r="J37" s="1167"/>
      <c r="K37" s="1167"/>
      <c r="L37" s="1167"/>
      <c r="M37" s="1167"/>
      <c r="N37" s="1167"/>
      <c r="O37" s="1167"/>
      <c r="P37" s="1167"/>
      <c r="Q37" s="1167"/>
      <c r="R37" s="1167"/>
      <c r="S37" s="1167"/>
      <c r="T37" s="1169"/>
      <c r="U37" s="1195"/>
      <c r="V37" s="1568"/>
      <c r="W37" s="1568"/>
      <c r="X37" s="1568"/>
      <c r="Y37" s="1615"/>
      <c r="Z37" s="1615"/>
    </row>
    <row r="38" spans="1:26" s="845" customFormat="1" ht="26.1" customHeight="1" x14ac:dyDescent="0.2">
      <c r="A38" s="1628"/>
      <c r="B38" s="1190" t="s">
        <v>1809</v>
      </c>
      <c r="C38" s="898"/>
      <c r="D38" s="898"/>
      <c r="E38" s="898"/>
      <c r="F38" s="898"/>
      <c r="G38" s="898"/>
      <c r="H38" s="898"/>
      <c r="I38" s="1170"/>
      <c r="J38" s="1161"/>
      <c r="K38" s="1161"/>
      <c r="L38" s="1161"/>
      <c r="M38" s="1161"/>
      <c r="N38" s="1161"/>
      <c r="O38" s="1161"/>
      <c r="P38" s="1161"/>
      <c r="Q38" s="1161"/>
      <c r="R38" s="1161"/>
      <c r="S38" s="1161"/>
      <c r="T38" s="1171"/>
      <c r="U38" s="491" t="s">
        <v>1807</v>
      </c>
      <c r="V38" s="1568"/>
      <c r="W38" s="1568"/>
      <c r="X38" s="1568"/>
      <c r="Y38" s="1568"/>
      <c r="Z38" s="1568"/>
    </row>
    <row r="39" spans="1:26" s="845" customFormat="1" ht="26.1" customHeight="1" x14ac:dyDescent="0.2">
      <c r="A39" s="1628"/>
      <c r="B39" s="1189" t="s">
        <v>1704</v>
      </c>
      <c r="C39" s="898">
        <v>55.72</v>
      </c>
      <c r="D39" s="898">
        <v>77.504999999999995</v>
      </c>
      <c r="E39" s="898">
        <v>141.79500000000002</v>
      </c>
      <c r="F39" s="898">
        <v>180.89</v>
      </c>
      <c r="G39" s="898">
        <v>313.05500000000001</v>
      </c>
      <c r="H39" s="898">
        <v>498.57</v>
      </c>
      <c r="I39" s="1170">
        <v>347.99</v>
      </c>
      <c r="J39" s="1161">
        <v>400.69</v>
      </c>
      <c r="K39" s="1161">
        <v>437.42</v>
      </c>
      <c r="L39" s="1161">
        <v>476.59000000000003</v>
      </c>
      <c r="M39" s="1161">
        <v>507</v>
      </c>
      <c r="N39" s="1161">
        <v>468.495</v>
      </c>
      <c r="O39" s="1161">
        <v>468.5</v>
      </c>
      <c r="P39" s="1161">
        <v>498.565</v>
      </c>
      <c r="Q39" s="1161">
        <v>498.57</v>
      </c>
      <c r="R39" s="1161">
        <v>498.57</v>
      </c>
      <c r="S39" s="1161">
        <v>498.57</v>
      </c>
      <c r="T39" s="1171">
        <v>498.57</v>
      </c>
      <c r="U39" s="999" t="s">
        <v>1705</v>
      </c>
      <c r="V39" s="1568"/>
      <c r="W39" s="1568"/>
      <c r="X39" s="1568"/>
      <c r="Y39" s="1568"/>
      <c r="Z39" s="1568"/>
    </row>
    <row r="40" spans="1:26" s="845" customFormat="1" ht="26.1" customHeight="1" x14ac:dyDescent="0.2">
      <c r="A40" s="1628"/>
      <c r="B40" s="1191" t="s">
        <v>810</v>
      </c>
      <c r="C40" s="898">
        <v>72.784999999999997</v>
      </c>
      <c r="D40" s="898">
        <v>102.25</v>
      </c>
      <c r="E40" s="898">
        <v>195.58500000000001</v>
      </c>
      <c r="F40" s="898">
        <v>219.92500000000001</v>
      </c>
      <c r="G40" s="898">
        <v>342.15499999999997</v>
      </c>
      <c r="H40" s="898">
        <v>524.04999999999995</v>
      </c>
      <c r="I40" s="1170">
        <v>376.96</v>
      </c>
      <c r="J40" s="1161">
        <v>438.18</v>
      </c>
      <c r="K40" s="1161">
        <v>495.16</v>
      </c>
      <c r="L40" s="1161">
        <v>546.49</v>
      </c>
      <c r="M40" s="1161">
        <v>564.44499999999994</v>
      </c>
      <c r="N40" s="1161">
        <v>519.56500000000005</v>
      </c>
      <c r="O40" s="1161">
        <v>523.52</v>
      </c>
      <c r="P40" s="1161">
        <v>556.255</v>
      </c>
      <c r="Q40" s="1161">
        <v>559.91</v>
      </c>
      <c r="R40" s="1161">
        <v>546.75</v>
      </c>
      <c r="S40" s="1161">
        <v>530</v>
      </c>
      <c r="T40" s="1171">
        <v>524.04999999999995</v>
      </c>
      <c r="U40" s="999" t="s">
        <v>811</v>
      </c>
      <c r="V40" s="1568"/>
      <c r="W40" s="1568"/>
      <c r="X40" s="1568"/>
      <c r="Y40" s="1568"/>
      <c r="Z40" s="1568"/>
    </row>
    <row r="41" spans="1:26" s="845" customFormat="1" ht="26.1" customHeight="1" x14ac:dyDescent="0.2">
      <c r="A41" s="1628"/>
      <c r="B41" s="1191" t="s">
        <v>812</v>
      </c>
      <c r="C41" s="898">
        <v>87.224999999999994</v>
      </c>
      <c r="D41" s="898">
        <v>125.22499999999999</v>
      </c>
      <c r="E41" s="898">
        <v>233.72499999999999</v>
      </c>
      <c r="F41" s="898">
        <v>281.52499999999998</v>
      </c>
      <c r="G41" s="898">
        <v>464.38499999999999</v>
      </c>
      <c r="H41" s="898">
        <v>615.44000000000005</v>
      </c>
      <c r="I41" s="1170">
        <v>495.64</v>
      </c>
      <c r="J41" s="1161">
        <v>555.98</v>
      </c>
      <c r="K41" s="1161">
        <v>627.53</v>
      </c>
      <c r="L41" s="1161">
        <v>696.16</v>
      </c>
      <c r="M41" s="1161">
        <v>743.89499999999998</v>
      </c>
      <c r="N41" s="1161">
        <v>626.71</v>
      </c>
      <c r="O41" s="1161">
        <v>619.75</v>
      </c>
      <c r="P41" s="1161">
        <v>653.40000000000009</v>
      </c>
      <c r="Q41" s="1161">
        <v>649.26</v>
      </c>
      <c r="R41" s="1161">
        <v>607.54999999999995</v>
      </c>
      <c r="S41" s="1161">
        <v>622.23</v>
      </c>
      <c r="T41" s="1171">
        <v>615.44000000000005</v>
      </c>
      <c r="U41" s="999" t="s">
        <v>813</v>
      </c>
      <c r="V41" s="1568"/>
      <c r="W41" s="1568"/>
      <c r="X41" s="1568"/>
      <c r="Y41" s="1568"/>
      <c r="Z41" s="1568"/>
    </row>
    <row r="42" spans="1:26" s="845" customFormat="1" ht="26.1" customHeight="1" x14ac:dyDescent="0.2">
      <c r="A42" s="1628"/>
      <c r="B42" s="1191" t="s">
        <v>1755</v>
      </c>
      <c r="C42" s="898">
        <v>71.615000000000009</v>
      </c>
      <c r="D42" s="898">
        <v>90.055000000000007</v>
      </c>
      <c r="E42" s="898">
        <v>135.04</v>
      </c>
      <c r="F42" s="898">
        <v>151.12</v>
      </c>
      <c r="G42" s="898">
        <v>260.06</v>
      </c>
      <c r="H42" s="898">
        <v>426.59</v>
      </c>
      <c r="I42" s="1170">
        <v>287.3</v>
      </c>
      <c r="J42" s="1161">
        <v>354.45</v>
      </c>
      <c r="K42" s="1161">
        <v>389.81</v>
      </c>
      <c r="L42" s="1161">
        <v>447.11</v>
      </c>
      <c r="M42" s="1161">
        <v>455.93499999999995</v>
      </c>
      <c r="N42" s="1161">
        <v>456.74</v>
      </c>
      <c r="O42" s="1161">
        <v>459.2</v>
      </c>
      <c r="P42" s="1161">
        <v>484.07</v>
      </c>
      <c r="Q42" s="1161">
        <v>491.54</v>
      </c>
      <c r="R42" s="1161">
        <v>475.91</v>
      </c>
      <c r="S42" s="1161">
        <v>441.91</v>
      </c>
      <c r="T42" s="1171">
        <v>426.59</v>
      </c>
      <c r="U42" s="999" t="s">
        <v>1058</v>
      </c>
      <c r="V42" s="1568"/>
      <c r="W42" s="1568"/>
      <c r="X42" s="1568"/>
      <c r="Y42" s="1568"/>
      <c r="Z42" s="1568"/>
    </row>
    <row r="43" spans="1:26" s="845" customFormat="1" ht="26.1" customHeight="1" x14ac:dyDescent="0.2">
      <c r="A43" s="1628"/>
      <c r="B43" s="1191" t="s">
        <v>814</v>
      </c>
      <c r="C43" s="898">
        <v>14.86</v>
      </c>
      <c r="D43" s="898">
        <v>20.664999999999999</v>
      </c>
      <c r="E43" s="898">
        <v>37.81</v>
      </c>
      <c r="F43" s="898">
        <v>48.2</v>
      </c>
      <c r="G43" s="898">
        <v>83.490000000000009</v>
      </c>
      <c r="H43" s="898">
        <v>132.97999999999999</v>
      </c>
      <c r="I43" s="1170">
        <v>92.75</v>
      </c>
      <c r="J43" s="1161">
        <v>106.76</v>
      </c>
      <c r="K43" s="1161">
        <v>116.64</v>
      </c>
      <c r="L43" s="1161">
        <v>127.24</v>
      </c>
      <c r="M43" s="1161">
        <v>135.185</v>
      </c>
      <c r="N43" s="1161">
        <v>124.935</v>
      </c>
      <c r="O43" s="1161">
        <v>124.93</v>
      </c>
      <c r="P43" s="1161">
        <v>132.995</v>
      </c>
      <c r="Q43" s="1161">
        <v>132.72999999999999</v>
      </c>
      <c r="R43" s="1161">
        <v>132.79</v>
      </c>
      <c r="S43" s="1161">
        <v>132.91</v>
      </c>
      <c r="T43" s="1171">
        <v>132.97999999999999</v>
      </c>
      <c r="U43" s="999" t="s">
        <v>815</v>
      </c>
      <c r="V43" s="1568"/>
      <c r="W43" s="1568"/>
      <c r="X43" s="1568"/>
      <c r="Y43" s="1568"/>
      <c r="Z43" s="1568"/>
    </row>
    <row r="44" spans="1:26" s="845" customFormat="1" ht="26.1" customHeight="1" x14ac:dyDescent="0.2">
      <c r="A44" s="1628"/>
      <c r="B44" s="1191" t="s">
        <v>816</v>
      </c>
      <c r="C44" s="898">
        <v>78.585000000000008</v>
      </c>
      <c r="D44" s="898">
        <v>109.345</v>
      </c>
      <c r="E44" s="898">
        <v>200.39</v>
      </c>
      <c r="F44" s="898">
        <v>255.52500000000001</v>
      </c>
      <c r="G44" s="898">
        <v>441.54499999999996</v>
      </c>
      <c r="H44" s="898">
        <v>704.1</v>
      </c>
      <c r="I44" s="1170">
        <v>490.54</v>
      </c>
      <c r="J44" s="1161">
        <v>564.42999999999995</v>
      </c>
      <c r="K44" s="1161">
        <v>618.53</v>
      </c>
      <c r="L44" s="1161">
        <v>672.88</v>
      </c>
      <c r="M44" s="1161">
        <v>715.09</v>
      </c>
      <c r="N44" s="1161">
        <v>661.53500000000008</v>
      </c>
      <c r="O44" s="1161">
        <v>661.63</v>
      </c>
      <c r="P44" s="1161">
        <v>704.79</v>
      </c>
      <c r="Q44" s="1161">
        <v>702.9</v>
      </c>
      <c r="R44" s="1161">
        <v>703.99</v>
      </c>
      <c r="S44" s="1161">
        <v>703.19</v>
      </c>
      <c r="T44" s="1171">
        <v>704.1</v>
      </c>
      <c r="U44" s="999" t="s">
        <v>817</v>
      </c>
      <c r="V44" s="1568"/>
      <c r="W44" s="1568"/>
      <c r="X44" s="1568"/>
      <c r="Y44" s="1568"/>
      <c r="Z44" s="1568"/>
    </row>
    <row r="45" spans="1:26" s="845" customFormat="1" ht="26.1" customHeight="1" x14ac:dyDescent="0.2">
      <c r="A45" s="1628"/>
      <c r="B45" s="1191" t="s">
        <v>818</v>
      </c>
      <c r="C45" s="1713">
        <v>3.7000000000000005E-2</v>
      </c>
      <c r="D45" s="898">
        <v>5.16E-2</v>
      </c>
      <c r="E45" s="898">
        <v>9.4350000000000003E-2</v>
      </c>
      <c r="F45" s="898">
        <v>0.12690499999999999</v>
      </c>
      <c r="G45" s="898">
        <v>0.20766449999999997</v>
      </c>
      <c r="H45" s="898">
        <v>0.33074999999999999</v>
      </c>
      <c r="I45" s="1170">
        <v>0.23116800000000001</v>
      </c>
      <c r="J45" s="1161">
        <v>0.26579699999999995</v>
      </c>
      <c r="K45" s="1161">
        <v>0.29016200000000003</v>
      </c>
      <c r="L45" s="1161">
        <v>0.31415850000000001</v>
      </c>
      <c r="M45" s="1711">
        <v>0.31149650000000001</v>
      </c>
      <c r="N45" s="1711">
        <v>0.310778</v>
      </c>
      <c r="O45" s="1711">
        <v>0.310776</v>
      </c>
      <c r="P45" s="1711">
        <v>0.33072550000000001</v>
      </c>
      <c r="Q45" s="1711">
        <v>0.33074999999999999</v>
      </c>
      <c r="R45" s="1711">
        <v>0.33074999999999999</v>
      </c>
      <c r="S45" s="1711">
        <v>0.33074999999999999</v>
      </c>
      <c r="T45" s="1712">
        <v>0.33074999999999999</v>
      </c>
      <c r="U45" s="999" t="s">
        <v>819</v>
      </c>
      <c r="V45" s="1568"/>
      <c r="W45" s="1568"/>
      <c r="X45" s="1568"/>
      <c r="Y45" s="1568"/>
      <c r="Z45" s="1568"/>
    </row>
    <row r="46" spans="1:26" s="845" customFormat="1" ht="26.1" customHeight="1" x14ac:dyDescent="0.2">
      <c r="A46" s="1628"/>
      <c r="B46" s="1191" t="s">
        <v>820</v>
      </c>
      <c r="C46" s="898">
        <v>9.245000000000001</v>
      </c>
      <c r="D46" s="898">
        <v>12.515000000000001</v>
      </c>
      <c r="E46" s="898">
        <v>20.43</v>
      </c>
      <c r="F46" s="898">
        <v>25.31</v>
      </c>
      <c r="G46" s="898">
        <v>39.97</v>
      </c>
      <c r="H46" s="898">
        <v>27.52</v>
      </c>
      <c r="I46" s="1170">
        <v>44.44</v>
      </c>
      <c r="J46" s="1161">
        <v>50.77</v>
      </c>
      <c r="K46" s="1161">
        <v>49.27</v>
      </c>
      <c r="L46" s="1161">
        <v>54.01</v>
      </c>
      <c r="M46" s="1161">
        <v>57.08</v>
      </c>
      <c r="N46" s="1161">
        <v>52.734999999999999</v>
      </c>
      <c r="O46" s="1161">
        <v>52.75</v>
      </c>
      <c r="P46" s="1161">
        <v>56.125</v>
      </c>
      <c r="Q46" s="1161">
        <v>56.14</v>
      </c>
      <c r="R46" s="1161">
        <v>56.05</v>
      </c>
      <c r="S46" s="1161">
        <v>27.89</v>
      </c>
      <c r="T46" s="1171">
        <v>27.52</v>
      </c>
      <c r="U46" s="999" t="s">
        <v>821</v>
      </c>
      <c r="V46" s="1568"/>
      <c r="W46" s="1568"/>
      <c r="X46" s="1568"/>
      <c r="Y46" s="1568"/>
      <c r="Z46" s="1568"/>
    </row>
    <row r="47" spans="1:26" s="845" customFormat="1" ht="26.1" customHeight="1" x14ac:dyDescent="0.2">
      <c r="A47" s="1628"/>
      <c r="B47" s="1191" t="s">
        <v>822</v>
      </c>
      <c r="C47" s="898">
        <v>29.384999999999998</v>
      </c>
      <c r="D47" s="898">
        <v>43.33</v>
      </c>
      <c r="E47" s="898">
        <v>66.864999999999995</v>
      </c>
      <c r="F47" s="898">
        <v>79.97045</v>
      </c>
      <c r="G47" s="898">
        <v>107.575</v>
      </c>
      <c r="H47" s="898">
        <v>141.11000000000001</v>
      </c>
      <c r="I47" s="1170">
        <v>117.702</v>
      </c>
      <c r="J47" s="1161">
        <v>134.34700000000001</v>
      </c>
      <c r="K47" s="1161">
        <v>154.10499999999999</v>
      </c>
      <c r="L47" s="1161">
        <v>167.8193</v>
      </c>
      <c r="M47" s="1161">
        <v>159.6508</v>
      </c>
      <c r="N47" s="1161">
        <v>161.6764</v>
      </c>
      <c r="O47" s="1161">
        <v>156.79990000000001</v>
      </c>
      <c r="P47" s="1161">
        <v>168.45240000000001</v>
      </c>
      <c r="Q47" s="1161">
        <v>167.214</v>
      </c>
      <c r="R47" s="1161">
        <v>160.32</v>
      </c>
      <c r="S47" s="1161">
        <v>146.06</v>
      </c>
      <c r="T47" s="1171">
        <v>141.11000000000001</v>
      </c>
      <c r="U47" s="999" t="s">
        <v>823</v>
      </c>
      <c r="V47" s="1568"/>
      <c r="W47" s="1568"/>
      <c r="X47" s="1568"/>
      <c r="Y47" s="1568"/>
      <c r="Z47" s="1568"/>
    </row>
    <row r="48" spans="1:26" s="845" customFormat="1" ht="12" customHeight="1" x14ac:dyDescent="0.2">
      <c r="A48" s="1628"/>
      <c r="B48" s="1191"/>
      <c r="C48" s="898"/>
      <c r="D48" s="898"/>
      <c r="E48" s="898"/>
      <c r="F48" s="898"/>
      <c r="G48" s="898"/>
      <c r="H48" s="898"/>
      <c r="I48" s="1170"/>
      <c r="J48" s="1161"/>
      <c r="K48" s="1161"/>
      <c r="L48" s="1161"/>
      <c r="M48" s="1161"/>
      <c r="N48" s="1161"/>
      <c r="O48" s="1161"/>
      <c r="P48" s="1161"/>
      <c r="Q48" s="1161"/>
      <c r="R48" s="1161"/>
      <c r="S48" s="1161"/>
      <c r="T48" s="1171"/>
      <c r="U48" s="999"/>
      <c r="V48" s="1568"/>
      <c r="W48" s="1568"/>
      <c r="X48" s="1568"/>
      <c r="Y48" s="1568"/>
      <c r="Z48" s="1568"/>
    </row>
    <row r="49" spans="1:26" s="845" customFormat="1" ht="26.1" customHeight="1" x14ac:dyDescent="0.2">
      <c r="A49" s="1628"/>
      <c r="B49" s="1188" t="s">
        <v>1803</v>
      </c>
      <c r="C49" s="898">
        <v>85.545244399999987</v>
      </c>
      <c r="D49" s="898">
        <v>119.1189846</v>
      </c>
      <c r="E49" s="898">
        <v>218.36430000000004</v>
      </c>
      <c r="F49" s="898">
        <v>262.07524089999998</v>
      </c>
      <c r="G49" s="898">
        <v>433.80970514999996</v>
      </c>
      <c r="H49" s="898">
        <v>670.23599999999999</v>
      </c>
      <c r="I49" s="1170">
        <v>480.39329250000003</v>
      </c>
      <c r="J49" s="1161">
        <v>553.47710389999997</v>
      </c>
      <c r="K49" s="1161">
        <v>616.24604439999996</v>
      </c>
      <c r="L49" s="1161">
        <v>675.48530470000003</v>
      </c>
      <c r="M49" s="1161">
        <v>711.26015999999993</v>
      </c>
      <c r="N49" s="1161">
        <v>655.3495458000001</v>
      </c>
      <c r="O49" s="1161">
        <v>652.79156310000008</v>
      </c>
      <c r="P49" s="1161">
        <v>695.16912209999998</v>
      </c>
      <c r="Q49" s="1161">
        <v>695.90201264999996</v>
      </c>
      <c r="R49" s="1161">
        <v>684.95352524999998</v>
      </c>
      <c r="S49" s="1161">
        <v>674.93700000000001</v>
      </c>
      <c r="T49" s="1171">
        <v>670.23599999999999</v>
      </c>
      <c r="U49" s="491" t="s">
        <v>1808</v>
      </c>
      <c r="V49" s="1568"/>
      <c r="W49" s="1568"/>
      <c r="X49" s="1568"/>
      <c r="Y49" s="1568"/>
      <c r="Z49" s="1568"/>
    </row>
    <row r="50" spans="1:26" s="845" customFormat="1" ht="12" customHeight="1" x14ac:dyDescent="0.2">
      <c r="A50" s="1628"/>
      <c r="B50" s="1188"/>
      <c r="C50" s="898"/>
      <c r="D50" s="898"/>
      <c r="E50" s="898"/>
      <c r="F50" s="898"/>
      <c r="G50" s="898"/>
      <c r="H50" s="898"/>
      <c r="I50" s="1170"/>
      <c r="J50" s="1161"/>
      <c r="K50" s="1161"/>
      <c r="L50" s="1161"/>
      <c r="M50" s="1161"/>
      <c r="N50" s="1161"/>
      <c r="O50" s="1161"/>
      <c r="P50" s="1161"/>
      <c r="Q50" s="1161"/>
      <c r="R50" s="1161"/>
      <c r="S50" s="1161"/>
      <c r="T50" s="1171"/>
      <c r="U50" s="999"/>
      <c r="V50" s="1568"/>
      <c r="W50" s="1568"/>
      <c r="X50" s="1568"/>
      <c r="Y50" s="1568"/>
      <c r="Z50" s="1568"/>
    </row>
    <row r="51" spans="1:26" s="845" customFormat="1" ht="26.1" customHeight="1" x14ac:dyDescent="0.2">
      <c r="A51" s="1628"/>
      <c r="B51" s="1188" t="s">
        <v>1811</v>
      </c>
      <c r="C51" s="898"/>
      <c r="D51" s="898"/>
      <c r="E51" s="898"/>
      <c r="F51" s="898"/>
      <c r="G51" s="898"/>
      <c r="H51" s="898"/>
      <c r="I51" s="1170"/>
      <c r="J51" s="1161"/>
      <c r="K51" s="1161"/>
      <c r="L51" s="1161"/>
      <c r="M51" s="1161"/>
      <c r="N51" s="1161"/>
      <c r="O51" s="1161"/>
      <c r="P51" s="1161"/>
      <c r="Q51" s="1161"/>
      <c r="R51" s="1161"/>
      <c r="S51" s="1161"/>
      <c r="T51" s="1171"/>
      <c r="U51" s="491" t="s">
        <v>1810</v>
      </c>
      <c r="V51" s="1568"/>
      <c r="W51" s="1568"/>
      <c r="X51" s="1568"/>
      <c r="Y51" s="1568"/>
      <c r="Z51" s="1568"/>
    </row>
    <row r="52" spans="1:26" s="845" customFormat="1" ht="26.1" customHeight="1" x14ac:dyDescent="0.2">
      <c r="A52" s="1628"/>
      <c r="B52" s="1191" t="s">
        <v>975</v>
      </c>
      <c r="C52" s="1176">
        <v>1.5352699999999999</v>
      </c>
      <c r="D52" s="1176">
        <v>1.5369200000000001</v>
      </c>
      <c r="E52" s="1176">
        <v>1.54</v>
      </c>
      <c r="F52" s="1176">
        <v>1.4488099999999999</v>
      </c>
      <c r="G52" s="1176">
        <v>1.3857299999999999</v>
      </c>
      <c r="H52" s="1176">
        <v>1.34433</v>
      </c>
      <c r="I52" s="1174">
        <v>1.3805000000000001</v>
      </c>
      <c r="J52" s="1172">
        <v>1.38131</v>
      </c>
      <c r="K52" s="1172">
        <v>1.40882</v>
      </c>
      <c r="L52" s="1172">
        <v>1.41733</v>
      </c>
      <c r="M52" s="1172">
        <v>1.4028799999999999</v>
      </c>
      <c r="N52" s="1172">
        <v>1.3988400000000001</v>
      </c>
      <c r="O52" s="1172">
        <v>1.3933800000000001</v>
      </c>
      <c r="P52" s="1172">
        <v>1.3943399999999999</v>
      </c>
      <c r="Q52" s="1172">
        <v>1.39581</v>
      </c>
      <c r="R52" s="1172">
        <v>1.37385</v>
      </c>
      <c r="S52" s="1172">
        <v>1.3537600000000001</v>
      </c>
      <c r="T52" s="1173">
        <v>1.34433</v>
      </c>
      <c r="U52" s="999" t="s">
        <v>1237</v>
      </c>
      <c r="V52" s="1568"/>
      <c r="W52" s="1568"/>
      <c r="X52" s="1568"/>
      <c r="Y52" s="1568"/>
      <c r="Z52" s="1568"/>
    </row>
    <row r="53" spans="1:26" s="845" customFormat="1" ht="26.1" customHeight="1" x14ac:dyDescent="0.2">
      <c r="A53" s="1628"/>
      <c r="B53" s="1191" t="s">
        <v>1756</v>
      </c>
      <c r="C53" s="1176">
        <v>1.2939000000000001</v>
      </c>
      <c r="D53" s="1176">
        <v>1.3218000000000001</v>
      </c>
      <c r="E53" s="1176">
        <v>1.30803</v>
      </c>
      <c r="F53" s="1176">
        <v>1.2157</v>
      </c>
      <c r="G53" s="1176">
        <v>1.0921000000000001</v>
      </c>
      <c r="H53" s="1176">
        <v>1.0414000000000001</v>
      </c>
      <c r="I53" s="1174">
        <v>1.0832999999999999</v>
      </c>
      <c r="J53" s="1172">
        <v>1.0932999999999999</v>
      </c>
      <c r="K53" s="1172">
        <v>1.1338999999999999</v>
      </c>
      <c r="L53" s="1172">
        <v>1.1323000000000001</v>
      </c>
      <c r="M53" s="1172">
        <v>1.1138999999999999</v>
      </c>
      <c r="N53" s="1172">
        <v>1.1125</v>
      </c>
      <c r="O53" s="1172">
        <v>1.1175999999999999</v>
      </c>
      <c r="P53" s="1172">
        <v>1.1144000000000001</v>
      </c>
      <c r="Q53" s="1172">
        <v>1.1218999999999999</v>
      </c>
      <c r="R53" s="1172">
        <v>1.0987</v>
      </c>
      <c r="S53" s="1172">
        <v>1.0650999999999999</v>
      </c>
      <c r="T53" s="1173">
        <v>1.0414000000000001</v>
      </c>
      <c r="U53" s="999" t="s">
        <v>1022</v>
      </c>
      <c r="V53" s="1568"/>
      <c r="W53" s="1568"/>
      <c r="X53" s="1568"/>
      <c r="Y53" s="1568"/>
      <c r="Z53" s="1568"/>
    </row>
    <row r="54" spans="1:26" s="845" customFormat="1" ht="26.1" customHeight="1" x14ac:dyDescent="0.2">
      <c r="A54" s="1628"/>
      <c r="B54" s="1191" t="s">
        <v>1757</v>
      </c>
      <c r="C54" s="1176">
        <v>1.54515</v>
      </c>
      <c r="D54" s="1176">
        <v>1.6161000000000001</v>
      </c>
      <c r="E54" s="1176">
        <v>1.65</v>
      </c>
      <c r="F54" s="1176">
        <v>1.5563</v>
      </c>
      <c r="G54" s="1176">
        <v>1.4817</v>
      </c>
      <c r="H54" s="1176">
        <v>1.2225999999999999</v>
      </c>
      <c r="I54" s="1174">
        <v>1.4244000000000001</v>
      </c>
      <c r="J54" s="1172">
        <v>1.3873</v>
      </c>
      <c r="K54" s="1172">
        <v>1.4378</v>
      </c>
      <c r="L54" s="1172">
        <v>1.4542999999999999</v>
      </c>
      <c r="M54" s="1172">
        <v>1.4639</v>
      </c>
      <c r="N54" s="1172">
        <v>1.3429</v>
      </c>
      <c r="O54" s="1172">
        <v>1.3229</v>
      </c>
      <c r="P54" s="1172">
        <v>1.3081</v>
      </c>
      <c r="Q54" s="1172">
        <v>1.3019000000000001</v>
      </c>
      <c r="R54" s="1172">
        <v>1.2185999999999999</v>
      </c>
      <c r="S54" s="1172">
        <v>1.2492000000000001</v>
      </c>
      <c r="T54" s="1173">
        <v>1.2225999999999999</v>
      </c>
      <c r="U54" s="999" t="s">
        <v>1059</v>
      </c>
      <c r="V54" s="1568"/>
      <c r="W54" s="1568"/>
      <c r="X54" s="1568"/>
      <c r="Y54" s="1568"/>
      <c r="Z54" s="1568"/>
    </row>
    <row r="55" spans="1:26" s="845" customFormat="1" ht="26.1" customHeight="1" x14ac:dyDescent="0.2">
      <c r="A55" s="1628"/>
      <c r="B55" s="1191" t="s">
        <v>1758</v>
      </c>
      <c r="C55" s="1176">
        <v>1.2833675564681726</v>
      </c>
      <c r="D55" s="1176">
        <v>1.1631964638827497</v>
      </c>
      <c r="E55" s="1176">
        <v>0.95093191327500959</v>
      </c>
      <c r="F55" s="1176">
        <v>0.82870638932626162</v>
      </c>
      <c r="G55" s="1176">
        <v>0.8302200083022</v>
      </c>
      <c r="H55" s="1176">
        <v>0.85280573085451139</v>
      </c>
      <c r="I55" s="1174">
        <v>0.82555931643688607</v>
      </c>
      <c r="J55" s="1172">
        <v>0.87726993595929481</v>
      </c>
      <c r="K55" s="1172">
        <v>0.88936321593738876</v>
      </c>
      <c r="L55" s="1172">
        <v>0.89710235937920513</v>
      </c>
      <c r="M55" s="1172">
        <v>0.89992800575953924</v>
      </c>
      <c r="N55" s="1172">
        <v>0.97257342929391166</v>
      </c>
      <c r="O55" s="1172">
        <v>0.97971980013716076</v>
      </c>
      <c r="P55" s="1172">
        <v>0.97125097125097137</v>
      </c>
      <c r="Q55" s="1172">
        <v>0.99304865938430986</v>
      </c>
      <c r="R55" s="1172">
        <v>0.95483624558388225</v>
      </c>
      <c r="S55" s="1172">
        <v>0.88983804947499556</v>
      </c>
      <c r="T55" s="1173">
        <v>0.85280573085451139</v>
      </c>
      <c r="U55" s="999" t="s">
        <v>1165</v>
      </c>
      <c r="V55" s="1568"/>
      <c r="W55" s="1568"/>
      <c r="X55" s="1568"/>
      <c r="Y55" s="1568"/>
      <c r="Z55" s="1568"/>
    </row>
    <row r="56" spans="1:26" s="845" customFormat="1" ht="26.1" customHeight="1" x14ac:dyDescent="0.2">
      <c r="A56" s="1628"/>
      <c r="B56" s="1191" t="s">
        <v>976</v>
      </c>
      <c r="C56" s="1176">
        <v>1.0607265977194378</v>
      </c>
      <c r="D56" s="1176">
        <v>1.0946907498631637</v>
      </c>
      <c r="E56" s="1176">
        <v>1.1215791834903546</v>
      </c>
      <c r="F56" s="1176">
        <v>1.0103051121438675</v>
      </c>
      <c r="G56" s="1176">
        <v>1.0068465565847766</v>
      </c>
      <c r="H56" s="1176">
        <v>0.9724788485850433</v>
      </c>
      <c r="I56" s="1174">
        <v>0.97732603596559797</v>
      </c>
      <c r="J56" s="1172">
        <v>1.0035122930255895</v>
      </c>
      <c r="K56" s="1172">
        <v>1.0363768266141569</v>
      </c>
      <c r="L56" s="1172">
        <v>1.0297600659046442</v>
      </c>
      <c r="M56" s="1172">
        <v>1.0078613182826044</v>
      </c>
      <c r="N56" s="1172">
        <v>1.0208248264597795</v>
      </c>
      <c r="O56" s="1172">
        <v>1.0315659170621003</v>
      </c>
      <c r="P56" s="1172">
        <v>1.0163634515702815</v>
      </c>
      <c r="Q56" s="1172">
        <v>1.0298661174047374</v>
      </c>
      <c r="R56" s="1172">
        <v>1.0124531740407006</v>
      </c>
      <c r="S56" s="1172">
        <v>0.98853301700276786</v>
      </c>
      <c r="T56" s="1173">
        <v>0.9724788485850433</v>
      </c>
      <c r="U56" s="999" t="s">
        <v>1060</v>
      </c>
      <c r="V56" s="1568"/>
      <c r="W56" s="1568"/>
      <c r="X56" s="1568"/>
      <c r="Y56" s="1568"/>
      <c r="Z56" s="1568"/>
    </row>
    <row r="57" spans="1:26" s="777" customFormat="1" ht="15" customHeight="1" thickBot="1" x14ac:dyDescent="0.25">
      <c r="A57" s="1629"/>
      <c r="B57" s="842"/>
      <c r="C57" s="1707"/>
      <c r="D57" s="1707"/>
      <c r="E57" s="1707"/>
      <c r="F57" s="1707"/>
      <c r="G57" s="1707"/>
      <c r="H57" s="1707"/>
      <c r="I57" s="820"/>
      <c r="J57" s="819"/>
      <c r="K57" s="819"/>
      <c r="L57" s="819"/>
      <c r="M57" s="819"/>
      <c r="N57" s="819"/>
      <c r="O57" s="819"/>
      <c r="P57" s="819"/>
      <c r="Q57" s="819"/>
      <c r="R57" s="819"/>
      <c r="S57" s="819"/>
      <c r="T57" s="821"/>
      <c r="U57" s="1198"/>
      <c r="V57" s="1625"/>
      <c r="W57" s="1625"/>
      <c r="X57" s="1625"/>
    </row>
    <row r="58" spans="1:26" ht="13.5" customHeight="1" thickTop="1" x14ac:dyDescent="0.5">
      <c r="A58" s="53"/>
      <c r="C58" s="53"/>
      <c r="D58" s="53"/>
      <c r="E58" s="53"/>
      <c r="F58" s="53"/>
      <c r="G58" s="53"/>
      <c r="H58" s="53"/>
      <c r="I58" s="53"/>
      <c r="J58" s="53"/>
      <c r="K58" s="53"/>
      <c r="L58" s="53"/>
      <c r="M58" s="53"/>
      <c r="N58" s="53"/>
      <c r="O58" s="53"/>
      <c r="P58" s="53"/>
      <c r="Q58" s="53"/>
      <c r="R58" s="53"/>
      <c r="S58" s="53"/>
      <c r="T58" s="53"/>
      <c r="U58" s="1199"/>
      <c r="V58" s="1626"/>
      <c r="W58" s="1626"/>
    </row>
    <row r="59" spans="1:26" s="334" customFormat="1" ht="26.25" customHeight="1" x14ac:dyDescent="0.5">
      <c r="B59" s="334" t="s">
        <v>1749</v>
      </c>
      <c r="U59" s="334" t="s">
        <v>1751</v>
      </c>
      <c r="V59" s="1620"/>
      <c r="W59" s="1620"/>
      <c r="X59" s="1620"/>
    </row>
    <row r="60" spans="1:26" s="334" customFormat="1" ht="26.25" customHeight="1" x14ac:dyDescent="0.5">
      <c r="B60" s="357" t="s">
        <v>1706</v>
      </c>
      <c r="U60" s="415" t="s">
        <v>1707</v>
      </c>
      <c r="V60" s="1620"/>
      <c r="W60" s="1620"/>
      <c r="X60" s="1620"/>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53" t="s">
        <v>1825</v>
      </c>
      <c r="C3" s="1753"/>
      <c r="D3" s="1753"/>
      <c r="E3" s="1753"/>
      <c r="F3" s="1753"/>
      <c r="G3" s="1753"/>
    </row>
    <row r="4" spans="2:22" s="5" customFormat="1" ht="12.75" customHeight="1" x14ac:dyDescent="0.85">
      <c r="B4" s="1572"/>
      <c r="C4" s="1572"/>
      <c r="D4" s="1572"/>
      <c r="E4" s="1572"/>
      <c r="F4" s="1572"/>
      <c r="G4" s="1572"/>
    </row>
    <row r="5" spans="2:22" s="234" customFormat="1" ht="36.75" x14ac:dyDescent="0.85">
      <c r="B5" s="1753" t="s">
        <v>1826</v>
      </c>
      <c r="C5" s="1753"/>
      <c r="D5" s="1753"/>
      <c r="E5" s="1753"/>
      <c r="F5" s="1753"/>
      <c r="G5" s="1754"/>
    </row>
    <row r="6" spans="2:22" s="5" customFormat="1" ht="19.5" customHeight="1" x14ac:dyDescent="0.65">
      <c r="B6" s="2"/>
      <c r="C6" s="2"/>
      <c r="D6" s="2"/>
      <c r="E6" s="2"/>
      <c r="F6" s="2"/>
      <c r="G6" s="2"/>
      <c r="H6" s="2"/>
      <c r="I6" s="2"/>
      <c r="J6" s="2"/>
      <c r="K6" s="2"/>
      <c r="L6" s="2"/>
      <c r="M6" s="2"/>
      <c r="N6" s="2"/>
      <c r="O6" s="2"/>
      <c r="P6" s="2"/>
      <c r="Q6" s="2"/>
      <c r="R6" s="2"/>
      <c r="S6" s="2"/>
    </row>
    <row r="7" spans="2:22" s="417" customFormat="1" ht="22.5" x14ac:dyDescent="0.5">
      <c r="B7" s="355" t="s">
        <v>1760</v>
      </c>
      <c r="G7" s="229" t="s">
        <v>1763</v>
      </c>
    </row>
    <row r="8" spans="2:22" s="5" customFormat="1" ht="19.5" customHeight="1" thickBot="1" x14ac:dyDescent="0.7">
      <c r="B8" s="2"/>
      <c r="C8" s="2"/>
      <c r="D8" s="2"/>
      <c r="E8" s="2"/>
      <c r="F8" s="2"/>
      <c r="G8" s="2"/>
      <c r="H8" s="2"/>
      <c r="I8" s="2"/>
      <c r="J8" s="2"/>
      <c r="K8" s="2"/>
      <c r="L8" s="2"/>
      <c r="M8" s="2"/>
      <c r="N8" s="2"/>
      <c r="O8" s="2"/>
      <c r="P8" s="2"/>
      <c r="Q8" s="2"/>
      <c r="R8" s="2"/>
      <c r="S8" s="2"/>
    </row>
    <row r="9" spans="2:22" s="318" customFormat="1" ht="20.100000000000001" customHeight="1" thickTop="1" x14ac:dyDescent="0.7">
      <c r="B9" s="1826"/>
      <c r="C9" s="1829" t="s">
        <v>1117</v>
      </c>
      <c r="D9" s="1829" t="s">
        <v>324</v>
      </c>
      <c r="E9" s="1830"/>
      <c r="F9" s="1830"/>
      <c r="G9" s="1823"/>
    </row>
    <row r="10" spans="2:22" s="318" customFormat="1" ht="20.100000000000001" customHeight="1" x14ac:dyDescent="0.7">
      <c r="B10" s="1827"/>
      <c r="C10" s="1835"/>
      <c r="D10" s="1831" t="s">
        <v>123</v>
      </c>
      <c r="E10" s="1832"/>
      <c r="F10" s="1832"/>
      <c r="G10" s="1824"/>
    </row>
    <row r="11" spans="2:22" s="256" customFormat="1" ht="20.100000000000001" customHeight="1" x14ac:dyDescent="0.7">
      <c r="B11" s="1827"/>
      <c r="C11" s="1833" t="s">
        <v>183</v>
      </c>
      <c r="D11" s="522" t="s">
        <v>182</v>
      </c>
      <c r="E11" s="522" t="s">
        <v>797</v>
      </c>
      <c r="F11" s="522" t="s">
        <v>798</v>
      </c>
      <c r="G11" s="1824"/>
    </row>
    <row r="12" spans="2:22" s="320" customFormat="1" ht="20.100000000000001" customHeight="1" x14ac:dyDescent="0.7">
      <c r="B12" s="1828"/>
      <c r="C12" s="1834"/>
      <c r="D12" s="1575" t="s">
        <v>88</v>
      </c>
      <c r="E12" s="1575" t="s">
        <v>87</v>
      </c>
      <c r="F12" s="1575" t="s">
        <v>645</v>
      </c>
      <c r="G12" s="1825"/>
    </row>
    <row r="13" spans="2:22" s="328" customFormat="1" ht="15" customHeight="1" x14ac:dyDescent="0.7">
      <c r="B13" s="321"/>
      <c r="C13" s="322"/>
      <c r="D13" s="322"/>
      <c r="E13" s="322"/>
      <c r="F13" s="322"/>
      <c r="G13" s="325"/>
    </row>
    <row r="14" spans="2:22" s="764" customFormat="1" ht="24.95" customHeight="1" x14ac:dyDescent="0.2">
      <c r="B14" s="1206" t="s">
        <v>89</v>
      </c>
      <c r="C14" s="759"/>
      <c r="D14" s="759"/>
      <c r="E14" s="759"/>
      <c r="F14" s="759"/>
      <c r="G14" s="1212" t="s">
        <v>11</v>
      </c>
    </row>
    <row r="15" spans="2:22" s="764" customFormat="1" ht="15" customHeight="1" x14ac:dyDescent="0.2">
      <c r="B15" s="995"/>
      <c r="C15" s="759"/>
      <c r="D15" s="759"/>
      <c r="E15" s="759"/>
      <c r="F15" s="759"/>
      <c r="G15" s="491"/>
    </row>
    <row r="16" spans="2:22" s="764" customFormat="1" ht="24.75" customHeight="1" x14ac:dyDescent="0.2">
      <c r="B16" s="1207" t="s">
        <v>574</v>
      </c>
      <c r="C16" s="1200">
        <v>5</v>
      </c>
      <c r="D16" s="1200"/>
      <c r="E16" s="1201"/>
      <c r="F16" s="1201"/>
      <c r="G16" s="1213" t="s">
        <v>510</v>
      </c>
    </row>
    <row r="17" spans="2:7" s="845" customFormat="1" ht="24.75" customHeight="1" x14ac:dyDescent="0.2">
      <c r="B17" s="1207" t="s">
        <v>575</v>
      </c>
      <c r="C17" s="1200">
        <v>4.25</v>
      </c>
      <c r="D17" s="1200"/>
      <c r="E17" s="1176"/>
      <c r="F17" s="1176"/>
      <c r="G17" s="1213" t="s">
        <v>130</v>
      </c>
    </row>
    <row r="18" spans="2:7" s="845" customFormat="1" ht="24.95" customHeight="1" x14ac:dyDescent="0.2">
      <c r="B18" s="1207" t="s">
        <v>576</v>
      </c>
      <c r="C18" s="1200">
        <v>3.25</v>
      </c>
      <c r="D18" s="1200"/>
      <c r="E18" s="1176"/>
      <c r="F18" s="1176"/>
      <c r="G18" s="1213" t="s">
        <v>131</v>
      </c>
    </row>
    <row r="19" spans="2:7" s="764" customFormat="1" ht="15" customHeight="1" x14ac:dyDescent="0.2">
      <c r="B19" s="995"/>
      <c r="C19" s="1202"/>
      <c r="D19" s="1202"/>
      <c r="E19" s="1202"/>
      <c r="F19" s="1202"/>
      <c r="G19" s="491"/>
    </row>
    <row r="20" spans="2:7" s="764" customFormat="1" ht="24.95" customHeight="1" x14ac:dyDescent="0.2">
      <c r="B20" s="1207" t="s">
        <v>135</v>
      </c>
      <c r="C20" s="1200"/>
      <c r="D20" s="1200">
        <v>3.25</v>
      </c>
      <c r="E20" s="1201"/>
      <c r="F20" s="1201"/>
      <c r="G20" s="1213" t="s">
        <v>132</v>
      </c>
    </row>
    <row r="21" spans="2:7" s="764" customFormat="1" ht="24.95" customHeight="1" x14ac:dyDescent="0.2">
      <c r="B21" s="1207" t="s">
        <v>136</v>
      </c>
      <c r="C21" s="1200"/>
      <c r="D21" s="1200">
        <v>3.25</v>
      </c>
      <c r="E21" s="1201"/>
      <c r="F21" s="1201"/>
      <c r="G21" s="1213" t="s">
        <v>133</v>
      </c>
    </row>
    <row r="22" spans="2:7" s="845" customFormat="1" ht="24.95" customHeight="1" x14ac:dyDescent="0.2">
      <c r="B22" s="1207" t="s">
        <v>137</v>
      </c>
      <c r="C22" s="1200"/>
      <c r="D22" s="1200">
        <v>4.75</v>
      </c>
      <c r="E22" s="1176"/>
      <c r="F22" s="1176"/>
      <c r="G22" s="1213" t="s">
        <v>617</v>
      </c>
    </row>
    <row r="23" spans="2:7" s="845" customFormat="1" ht="24.95" customHeight="1" x14ac:dyDescent="0.2">
      <c r="B23" s="1207" t="s">
        <v>138</v>
      </c>
      <c r="C23" s="1200"/>
      <c r="D23" s="1200">
        <v>3.25</v>
      </c>
      <c r="E23" s="1176"/>
      <c r="F23" s="1176"/>
      <c r="G23" s="1213" t="s">
        <v>134</v>
      </c>
    </row>
    <row r="24" spans="2:7" s="764" customFormat="1" ht="15" customHeight="1" x14ac:dyDescent="0.2">
      <c r="B24" s="995"/>
      <c r="C24" s="1202"/>
      <c r="D24" s="1202"/>
      <c r="E24" s="1202"/>
      <c r="F24" s="1202"/>
      <c r="G24" s="491"/>
    </row>
    <row r="25" spans="2:7" s="845" customFormat="1" ht="24.95" customHeight="1" x14ac:dyDescent="0.2">
      <c r="B25" s="1207" t="s">
        <v>577</v>
      </c>
      <c r="C25" s="1176"/>
      <c r="D25" s="1200">
        <v>5.75</v>
      </c>
      <c r="E25" s="1176"/>
      <c r="F25" s="1176"/>
      <c r="G25" s="1213" t="s">
        <v>127</v>
      </c>
    </row>
    <row r="26" spans="2:7" s="845" customFormat="1" ht="24.95" customHeight="1" thickBot="1" x14ac:dyDescent="0.25">
      <c r="B26" s="996"/>
      <c r="C26" s="1176"/>
      <c r="D26" s="1176"/>
      <c r="E26" s="1176"/>
      <c r="F26" s="1176"/>
      <c r="G26" s="999"/>
    </row>
    <row r="27" spans="2:7" s="764" customFormat="1" ht="15" customHeight="1" thickTop="1" x14ac:dyDescent="0.2">
      <c r="B27" s="1208"/>
      <c r="C27" s="1203"/>
      <c r="D27" s="1203"/>
      <c r="E27" s="1203"/>
      <c r="F27" s="1203"/>
      <c r="G27" s="1214"/>
    </row>
    <row r="28" spans="2:7" s="845" customFormat="1" ht="24.95" customHeight="1" x14ac:dyDescent="0.2">
      <c r="B28" s="1206" t="s">
        <v>184</v>
      </c>
      <c r="C28" s="1200"/>
      <c r="D28" s="1200"/>
      <c r="E28" s="1200"/>
      <c r="F28" s="1200"/>
      <c r="G28" s="1212" t="s">
        <v>12</v>
      </c>
    </row>
    <row r="29" spans="2:7" s="764" customFormat="1" ht="15" customHeight="1" x14ac:dyDescent="0.2">
      <c r="B29" s="995"/>
      <c r="C29" s="1202"/>
      <c r="D29" s="1202"/>
      <c r="E29" s="1202"/>
      <c r="F29" s="1202"/>
      <c r="G29" s="491"/>
    </row>
    <row r="30" spans="2:7" s="764" customFormat="1" ht="24.95" customHeight="1" x14ac:dyDescent="0.2">
      <c r="B30" s="1207" t="s">
        <v>139</v>
      </c>
      <c r="C30" s="1200">
        <v>3.5</v>
      </c>
      <c r="D30" s="1200">
        <v>4.25</v>
      </c>
      <c r="E30" s="1200"/>
      <c r="F30" s="1200"/>
      <c r="G30" s="1213" t="s">
        <v>510</v>
      </c>
    </row>
    <row r="31" spans="2:7" s="764" customFormat="1" ht="24.95" customHeight="1" x14ac:dyDescent="0.2">
      <c r="B31" s="1207" t="s">
        <v>140</v>
      </c>
      <c r="C31" s="1200">
        <v>2.75</v>
      </c>
      <c r="D31" s="1200"/>
      <c r="E31" s="1200"/>
      <c r="F31" s="1200"/>
      <c r="G31" s="1213" t="s">
        <v>130</v>
      </c>
    </row>
    <row r="32" spans="2:7" s="764" customFormat="1" ht="15" customHeight="1" x14ac:dyDescent="0.2">
      <c r="B32" s="995"/>
      <c r="C32" s="1202"/>
      <c r="D32" s="1202"/>
      <c r="E32" s="1202"/>
      <c r="F32" s="1202"/>
      <c r="G32" s="491"/>
    </row>
    <row r="33" spans="2:7" s="764" customFormat="1" ht="24.95" customHeight="1" x14ac:dyDescent="0.2">
      <c r="B33" s="1207" t="s">
        <v>129</v>
      </c>
      <c r="C33" s="1200"/>
      <c r="D33" s="1200">
        <v>2.75</v>
      </c>
      <c r="E33" s="1200">
        <v>3</v>
      </c>
      <c r="F33" s="1200"/>
      <c r="G33" s="1213" t="s">
        <v>128</v>
      </c>
    </row>
    <row r="34" spans="2:7" s="764" customFormat="1" ht="24.95" customHeight="1" thickBot="1" x14ac:dyDescent="0.25">
      <c r="B34" s="1209"/>
      <c r="C34" s="1204"/>
      <c r="D34" s="1204"/>
      <c r="E34" s="1204"/>
      <c r="F34" s="1205"/>
      <c r="G34" s="1215"/>
    </row>
    <row r="35" spans="2:7" s="764" customFormat="1" ht="15" customHeight="1" thickTop="1" x14ac:dyDescent="0.2">
      <c r="B35" s="995"/>
      <c r="C35" s="1202"/>
      <c r="D35" s="1202"/>
      <c r="E35" s="1202"/>
      <c r="F35" s="1202"/>
      <c r="G35" s="491"/>
    </row>
    <row r="36" spans="2:7" s="845" customFormat="1" ht="24.95" customHeight="1" x14ac:dyDescent="0.2">
      <c r="B36" s="1206" t="s">
        <v>185</v>
      </c>
      <c r="C36" s="1200"/>
      <c r="D36" s="1200"/>
      <c r="E36" s="1200"/>
      <c r="F36" s="1200"/>
      <c r="G36" s="1212" t="s">
        <v>644</v>
      </c>
    </row>
    <row r="37" spans="2:7" s="764" customFormat="1" ht="15" customHeight="1" x14ac:dyDescent="0.2">
      <c r="B37" s="995"/>
      <c r="C37" s="1202"/>
      <c r="D37" s="1202"/>
      <c r="E37" s="1202"/>
      <c r="F37" s="1202"/>
      <c r="G37" s="491"/>
    </row>
    <row r="38" spans="2:7" s="845" customFormat="1" ht="24.95" customHeight="1" x14ac:dyDescent="0.2">
      <c r="B38" s="1207" t="s">
        <v>578</v>
      </c>
      <c r="C38" s="1200">
        <v>2.75</v>
      </c>
      <c r="D38" s="1200">
        <v>2.5</v>
      </c>
      <c r="E38" s="1200">
        <v>2.5</v>
      </c>
      <c r="F38" s="1200">
        <v>3</v>
      </c>
      <c r="G38" s="1213" t="s">
        <v>834</v>
      </c>
    </row>
    <row r="39" spans="2:7" s="764" customFormat="1" ht="24.95" customHeight="1" x14ac:dyDescent="0.2">
      <c r="B39" s="1207" t="s">
        <v>579</v>
      </c>
      <c r="C39" s="1200">
        <v>2</v>
      </c>
      <c r="D39" s="1200">
        <v>1.75</v>
      </c>
      <c r="E39" s="1200">
        <v>2</v>
      </c>
      <c r="F39" s="1200">
        <v>2.5</v>
      </c>
      <c r="G39" s="1213" t="s">
        <v>580</v>
      </c>
    </row>
    <row r="40" spans="2:7" s="764" customFormat="1" ht="24.95" customHeight="1" thickBot="1" x14ac:dyDescent="0.25">
      <c r="B40" s="1207"/>
      <c r="C40" s="1200"/>
      <c r="D40" s="1200"/>
      <c r="E40" s="1200"/>
      <c r="F40" s="1200"/>
      <c r="G40" s="1213"/>
    </row>
    <row r="41" spans="2:7" s="764" customFormat="1" ht="15" customHeight="1" thickTop="1" x14ac:dyDescent="0.2">
      <c r="B41" s="1208"/>
      <c r="C41" s="1203"/>
      <c r="D41" s="1203"/>
      <c r="E41" s="1203"/>
      <c r="F41" s="1203"/>
      <c r="G41" s="1214"/>
    </row>
    <row r="42" spans="2:7" s="764" customFormat="1" ht="24.95" customHeight="1" x14ac:dyDescent="0.2">
      <c r="B42" s="1206" t="s">
        <v>1617</v>
      </c>
      <c r="C42" s="1200"/>
      <c r="D42" s="1200"/>
      <c r="E42" s="1200"/>
      <c r="F42" s="1200"/>
      <c r="G42" s="1212" t="s">
        <v>639</v>
      </c>
    </row>
    <row r="43" spans="2:7" s="764" customFormat="1" ht="15" customHeight="1" x14ac:dyDescent="0.2">
      <c r="B43" s="995"/>
      <c r="C43" s="1202"/>
      <c r="D43" s="1202"/>
      <c r="E43" s="1202"/>
      <c r="F43" s="1202"/>
      <c r="G43" s="491"/>
    </row>
    <row r="44" spans="2:7" s="764" customFormat="1" ht="24.95" customHeight="1" x14ac:dyDescent="0.2">
      <c r="B44" s="1207" t="s">
        <v>187</v>
      </c>
      <c r="C44" s="1200"/>
      <c r="D44" s="1200"/>
      <c r="E44" s="1200"/>
      <c r="F44" s="1200">
        <v>4</v>
      </c>
      <c r="G44" s="1213" t="s">
        <v>719</v>
      </c>
    </row>
    <row r="45" spans="2:7" s="764" customFormat="1" ht="24.95" customHeight="1" x14ac:dyDescent="0.2">
      <c r="B45" s="1207" t="s">
        <v>188</v>
      </c>
      <c r="C45" s="1200"/>
      <c r="D45" s="1200"/>
      <c r="E45" s="1200"/>
      <c r="F45" s="1200">
        <v>4</v>
      </c>
      <c r="G45" s="1213" t="s">
        <v>720</v>
      </c>
    </row>
    <row r="46" spans="2:7" s="845" customFormat="1" ht="24.95" customHeight="1" x14ac:dyDescent="0.2">
      <c r="B46" s="1207" t="s">
        <v>327</v>
      </c>
      <c r="C46" s="1200"/>
      <c r="D46" s="1200"/>
      <c r="E46" s="1200"/>
      <c r="F46" s="1200">
        <v>4.5</v>
      </c>
      <c r="G46" s="1213" t="s">
        <v>166</v>
      </c>
    </row>
    <row r="47" spans="2:7" s="845" customFormat="1" ht="24.95" customHeight="1" x14ac:dyDescent="0.2">
      <c r="B47" s="1210" t="s">
        <v>835</v>
      </c>
      <c r="C47" s="1200"/>
      <c r="D47" s="1200"/>
      <c r="E47" s="1200"/>
      <c r="F47" s="1200">
        <v>6</v>
      </c>
      <c r="G47" s="1213" t="s">
        <v>721</v>
      </c>
    </row>
    <row r="48" spans="2:7" s="764" customFormat="1" ht="24.95" customHeight="1" x14ac:dyDescent="0.2">
      <c r="B48" s="1207" t="s">
        <v>189</v>
      </c>
      <c r="C48" s="1200"/>
      <c r="D48" s="1200"/>
      <c r="E48" s="1200"/>
      <c r="F48" s="1200">
        <v>6</v>
      </c>
      <c r="G48" s="1213" t="s">
        <v>728</v>
      </c>
    </row>
    <row r="49" spans="2:7" s="845" customFormat="1" ht="24.95" customHeight="1" thickBot="1" x14ac:dyDescent="0.25">
      <c r="B49" s="1211"/>
      <c r="C49" s="1205"/>
      <c r="D49" s="1205"/>
      <c r="E49" s="1205"/>
      <c r="F49" s="1205"/>
      <c r="G49" s="1216"/>
    </row>
    <row r="50" spans="2:7" s="764" customFormat="1" ht="15" customHeight="1" thickTop="1" x14ac:dyDescent="0.2">
      <c r="B50" s="995"/>
      <c r="C50" s="1202"/>
      <c r="D50" s="1202"/>
      <c r="E50" s="1202"/>
      <c r="F50" s="1202"/>
      <c r="G50" s="491"/>
    </row>
    <row r="51" spans="2:7" s="764" customFormat="1" ht="24.95" customHeight="1" x14ac:dyDescent="0.2">
      <c r="B51" s="1206" t="s">
        <v>190</v>
      </c>
      <c r="C51" s="1200"/>
      <c r="D51" s="1200"/>
      <c r="E51" s="1200"/>
      <c r="F51" s="1201"/>
      <c r="G51" s="1212" t="s">
        <v>640</v>
      </c>
    </row>
    <row r="52" spans="2:7" s="764" customFormat="1" ht="15" customHeight="1" x14ac:dyDescent="0.2">
      <c r="B52" s="995"/>
      <c r="C52" s="1202"/>
      <c r="D52" s="1202"/>
      <c r="E52" s="1202"/>
      <c r="F52" s="1202"/>
      <c r="G52" s="491"/>
    </row>
    <row r="53" spans="2:7" s="764" customFormat="1" ht="24.95" customHeight="1" x14ac:dyDescent="0.2">
      <c r="B53" s="1207" t="s">
        <v>326</v>
      </c>
      <c r="C53" s="1200">
        <v>2.5</v>
      </c>
      <c r="D53" s="1200"/>
      <c r="E53" s="1200"/>
      <c r="F53" s="1200"/>
      <c r="G53" s="1213" t="s">
        <v>729</v>
      </c>
    </row>
    <row r="54" spans="2:7" s="845" customFormat="1" ht="24.95" customHeight="1" x14ac:dyDescent="0.2">
      <c r="B54" s="1207" t="s">
        <v>722</v>
      </c>
      <c r="C54" s="1200">
        <v>2.75</v>
      </c>
      <c r="D54" s="1200"/>
      <c r="E54" s="1200"/>
      <c r="F54" s="1200"/>
      <c r="G54" s="1213" t="s">
        <v>723</v>
      </c>
    </row>
    <row r="55" spans="2:7" s="845" customFormat="1" ht="24.95" customHeight="1" x14ac:dyDescent="0.2">
      <c r="B55" s="1207" t="s">
        <v>1761</v>
      </c>
      <c r="C55" s="1200">
        <v>3.25</v>
      </c>
      <c r="D55" s="1200"/>
      <c r="E55" s="1200"/>
      <c r="F55" s="1200"/>
      <c r="G55" s="1213" t="s">
        <v>328</v>
      </c>
    </row>
    <row r="56" spans="2:7" s="764" customFormat="1" ht="24.95" customHeight="1" x14ac:dyDescent="0.2">
      <c r="B56" s="1207" t="s">
        <v>1762</v>
      </c>
      <c r="C56" s="1200">
        <v>3.5</v>
      </c>
      <c r="D56" s="1200"/>
      <c r="E56" s="1200"/>
      <c r="F56" s="1200"/>
      <c r="G56" s="1213" t="s">
        <v>315</v>
      </c>
    </row>
    <row r="57" spans="2:7" s="764" customFormat="1" ht="24.95" customHeight="1" x14ac:dyDescent="0.2">
      <c r="B57" s="1207" t="s">
        <v>504</v>
      </c>
      <c r="C57" s="1201"/>
      <c r="D57" s="1200">
        <v>2.75</v>
      </c>
      <c r="E57" s="1200">
        <v>3</v>
      </c>
      <c r="F57" s="1200"/>
      <c r="G57" s="1213" t="s">
        <v>316</v>
      </c>
    </row>
    <row r="58" spans="2:7" s="845" customFormat="1" ht="24.95" customHeight="1" x14ac:dyDescent="0.2">
      <c r="B58" s="1207" t="s">
        <v>505</v>
      </c>
      <c r="C58" s="1200"/>
      <c r="D58" s="1200">
        <v>3.5</v>
      </c>
      <c r="E58" s="1200">
        <v>3.75</v>
      </c>
      <c r="F58" s="1200"/>
      <c r="G58" s="1213" t="s">
        <v>643</v>
      </c>
    </row>
    <row r="59" spans="2:7" s="777" customFormat="1" ht="24.95" customHeight="1" thickBot="1" x14ac:dyDescent="0.25">
      <c r="B59" s="823"/>
      <c r="C59" s="822"/>
      <c r="D59" s="822"/>
      <c r="E59" s="822"/>
      <c r="F59" s="822"/>
      <c r="G59" s="824"/>
    </row>
    <row r="60" spans="2:7" s="182" customFormat="1" ht="9" customHeight="1" thickTop="1" x14ac:dyDescent="0.5">
      <c r="B60" s="180"/>
      <c r="C60" s="235"/>
      <c r="D60" s="236"/>
      <c r="E60" s="236"/>
      <c r="F60" s="193"/>
      <c r="G60" s="176"/>
    </row>
    <row r="61" spans="2:7" s="334" customFormat="1" ht="18.75" customHeight="1" x14ac:dyDescent="0.5">
      <c r="B61" s="334" t="s">
        <v>1749</v>
      </c>
      <c r="G61" s="334" t="s">
        <v>1751</v>
      </c>
    </row>
    <row r="62" spans="2:7" s="334" customFormat="1" ht="22.5" x14ac:dyDescent="0.5">
      <c r="B62" s="523" t="s">
        <v>1684</v>
      </c>
      <c r="C62" s="524"/>
      <c r="D62" s="524"/>
      <c r="E62" s="524"/>
      <c r="F62" s="524"/>
      <c r="G62" s="416" t="s">
        <v>1460</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2.7109375" style="48" customWidth="1"/>
    <col min="5" max="8" width="23.5703125" style="48" customWidth="1"/>
    <col min="9" max="9" width="22.7109375" style="48" customWidth="1"/>
    <col min="10" max="10" width="26.710937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74" t="s">
        <v>1827</v>
      </c>
      <c r="C3" s="1774"/>
      <c r="D3" s="1774"/>
      <c r="E3" s="1774"/>
      <c r="F3" s="1774"/>
      <c r="G3" s="1774"/>
      <c r="H3" s="1774"/>
      <c r="I3" s="1774"/>
      <c r="J3" s="1774"/>
      <c r="K3" s="1774"/>
      <c r="L3" s="1774"/>
      <c r="M3" s="109"/>
      <c r="N3" s="109"/>
      <c r="O3" s="109"/>
      <c r="P3" s="109"/>
      <c r="Q3" s="109"/>
      <c r="R3" s="109"/>
      <c r="S3" s="109"/>
    </row>
    <row r="4" spans="2:34" ht="13.5" customHeight="1" x14ac:dyDescent="0.85">
      <c r="B4" s="469"/>
      <c r="C4" s="469"/>
      <c r="D4" s="525"/>
      <c r="E4" s="525"/>
      <c r="F4" s="525"/>
      <c r="G4" s="525"/>
      <c r="H4" s="525"/>
      <c r="I4" s="525"/>
      <c r="J4" s="525"/>
      <c r="K4" s="525"/>
      <c r="L4" s="525"/>
      <c r="M4" s="147"/>
      <c r="N4" s="147"/>
      <c r="O4" s="147"/>
      <c r="P4" s="147"/>
      <c r="Q4" s="147"/>
      <c r="R4" s="147"/>
      <c r="S4" s="147"/>
    </row>
    <row r="5" spans="2:34" ht="36.75" x14ac:dyDescent="0.85">
      <c r="B5" s="1774" t="s">
        <v>1828</v>
      </c>
      <c r="C5" s="1774"/>
      <c r="D5" s="1774"/>
      <c r="E5" s="1774"/>
      <c r="F5" s="1774"/>
      <c r="G5" s="1774"/>
      <c r="H5" s="1774"/>
      <c r="I5" s="1774"/>
      <c r="J5" s="1774"/>
      <c r="K5" s="1774"/>
      <c r="L5" s="1774"/>
      <c r="M5" s="228"/>
      <c r="N5" s="228"/>
      <c r="O5" s="228"/>
      <c r="P5" s="228"/>
      <c r="Q5" s="228"/>
      <c r="R5" s="228"/>
      <c r="S5" s="228"/>
    </row>
    <row r="6" spans="2:34" ht="9.75" customHeight="1" x14ac:dyDescent="0.35"/>
    <row r="7" spans="2:34" s="417" customFormat="1" ht="22.5" x14ac:dyDescent="0.5">
      <c r="B7" s="1864" t="s">
        <v>1765</v>
      </c>
      <c r="C7" s="1864"/>
      <c r="L7" s="229" t="s">
        <v>1764</v>
      </c>
    </row>
    <row r="8" spans="2:34" ht="15.75" thickBot="1" x14ac:dyDescent="0.4"/>
    <row r="9" spans="2:34" s="258" customFormat="1" ht="31.5" thickTop="1" x14ac:dyDescent="0.7">
      <c r="B9" s="1836" t="s">
        <v>887</v>
      </c>
      <c r="C9" s="1837"/>
      <c r="D9" s="540" t="s">
        <v>1073</v>
      </c>
      <c r="E9" s="541" t="s">
        <v>1098</v>
      </c>
      <c r="F9" s="1748" t="s">
        <v>1963</v>
      </c>
      <c r="G9" s="1746"/>
      <c r="H9" s="1746"/>
      <c r="I9" s="1746"/>
      <c r="J9" s="1746"/>
      <c r="K9" s="1747" t="s">
        <v>1962</v>
      </c>
      <c r="L9" s="542" t="s">
        <v>1078</v>
      </c>
    </row>
    <row r="10" spans="2:34" s="258" customFormat="1" ht="30.75" x14ac:dyDescent="0.7">
      <c r="B10" s="1862" t="s">
        <v>886</v>
      </c>
      <c r="C10" s="1860"/>
      <c r="D10" s="1860" t="s">
        <v>789</v>
      </c>
      <c r="E10" s="1860" t="s">
        <v>827</v>
      </c>
      <c r="F10" s="543" t="s">
        <v>1074</v>
      </c>
      <c r="G10" s="543" t="s">
        <v>1079</v>
      </c>
      <c r="H10" s="543" t="s">
        <v>1075</v>
      </c>
      <c r="I10" s="543" t="s">
        <v>1961</v>
      </c>
      <c r="J10" s="543" t="s">
        <v>1076</v>
      </c>
      <c r="K10" s="543" t="s">
        <v>1077</v>
      </c>
      <c r="L10" s="1857" t="s">
        <v>1085</v>
      </c>
    </row>
    <row r="11" spans="2:34" s="258" customFormat="1" ht="30.75" x14ac:dyDescent="0.7">
      <c r="B11" s="1863"/>
      <c r="C11" s="1861"/>
      <c r="D11" s="1861"/>
      <c r="E11" s="1861"/>
      <c r="F11" s="544" t="s">
        <v>1080</v>
      </c>
      <c r="G11" s="544" t="s">
        <v>1081</v>
      </c>
      <c r="H11" s="544" t="s">
        <v>1082</v>
      </c>
      <c r="I11" s="544" t="s">
        <v>1964</v>
      </c>
      <c r="J11" s="544" t="s">
        <v>1083</v>
      </c>
      <c r="K11" s="544" t="s">
        <v>1084</v>
      </c>
      <c r="L11" s="1858"/>
    </row>
    <row r="12" spans="2:34" s="365" customFormat="1" ht="27.75" customHeight="1" x14ac:dyDescent="0.2">
      <c r="B12" s="1838">
        <v>2011</v>
      </c>
      <c r="C12" s="1839"/>
      <c r="D12" s="1650">
        <v>0.2055347539497375</v>
      </c>
      <c r="E12" s="1650">
        <v>6.0517883616725605</v>
      </c>
      <c r="F12" s="1650">
        <v>5.5394967715317351</v>
      </c>
      <c r="G12" s="1650">
        <v>6.0243740918063358</v>
      </c>
      <c r="H12" s="1650">
        <v>6.2250448285147622</v>
      </c>
      <c r="I12" s="1650">
        <v>6.1851323713892725</v>
      </c>
      <c r="J12" s="1650">
        <v>7.1517648177068596</v>
      </c>
      <c r="K12" s="1650">
        <v>7.6328349746952764</v>
      </c>
      <c r="L12" s="1513">
        <v>7.3613333561157148</v>
      </c>
      <c r="N12" s="1217"/>
      <c r="O12" s="1217"/>
      <c r="P12" s="1217"/>
      <c r="Q12" s="1217"/>
      <c r="R12" s="1217"/>
      <c r="S12" s="1217"/>
      <c r="T12" s="1217"/>
      <c r="U12" s="1217"/>
      <c r="V12" s="1217"/>
      <c r="W12" s="1217"/>
      <c r="X12" s="1217"/>
      <c r="Y12" s="1217"/>
      <c r="Z12" s="1217"/>
      <c r="AA12" s="1217"/>
      <c r="AB12" s="1217"/>
      <c r="AC12" s="1217"/>
      <c r="AD12" s="1218"/>
      <c r="AE12" s="1218"/>
      <c r="AF12" s="1218"/>
      <c r="AG12" s="1218"/>
      <c r="AH12" s="1218"/>
    </row>
    <row r="13" spans="2:34" s="365" customFormat="1" ht="27.75" customHeight="1" x14ac:dyDescent="0.2">
      <c r="B13" s="1838">
        <v>2012</v>
      </c>
      <c r="C13" s="1839"/>
      <c r="D13" s="1650">
        <v>0.18793319791563251</v>
      </c>
      <c r="E13" s="1650">
        <v>8.0003341493146536</v>
      </c>
      <c r="F13" s="1650">
        <v>7.394078616265114</v>
      </c>
      <c r="G13" s="1650">
        <v>7.752344160709419</v>
      </c>
      <c r="H13" s="1650">
        <v>8.034425140782135</v>
      </c>
      <c r="I13" s="1650">
        <v>8.6530195354763464</v>
      </c>
      <c r="J13" s="1650">
        <v>8.8633834047936961</v>
      </c>
      <c r="K13" s="1650">
        <v>9.5255099025576335</v>
      </c>
      <c r="L13" s="1513">
        <v>9.6306399624167351</v>
      </c>
      <c r="N13" s="1217"/>
      <c r="O13" s="1217"/>
      <c r="P13" s="1217"/>
      <c r="Q13" s="1217"/>
      <c r="R13" s="1217"/>
      <c r="S13" s="1217"/>
      <c r="T13" s="1217"/>
      <c r="U13" s="1217"/>
      <c r="V13" s="1217"/>
      <c r="W13" s="1217"/>
      <c r="X13" s="1217"/>
      <c r="Y13" s="1217"/>
      <c r="Z13" s="1217"/>
      <c r="AA13" s="1217"/>
      <c r="AB13" s="1217"/>
      <c r="AC13" s="1217"/>
      <c r="AD13" s="1218"/>
      <c r="AE13" s="1218"/>
      <c r="AF13" s="1218"/>
      <c r="AG13" s="1218"/>
      <c r="AH13" s="1218"/>
    </row>
    <row r="14" spans="2:34" s="365" customFormat="1" ht="27.75" customHeight="1" x14ac:dyDescent="0.2">
      <c r="B14" s="1838">
        <v>2013</v>
      </c>
      <c r="C14" s="1839"/>
      <c r="D14" s="1650">
        <v>0.10858513713199534</v>
      </c>
      <c r="E14" s="1650">
        <v>8.9999999999999982</v>
      </c>
      <c r="F14" s="1650">
        <v>7.0038576064059068</v>
      </c>
      <c r="G14" s="1650">
        <v>7.1254859690035683</v>
      </c>
      <c r="H14" s="1650">
        <v>8.0384798826171728</v>
      </c>
      <c r="I14" s="1650">
        <v>8.9449917524265796</v>
      </c>
      <c r="J14" s="1650">
        <v>9.9253768285666837</v>
      </c>
      <c r="K14" s="1650">
        <v>10.236946482726434</v>
      </c>
      <c r="L14" s="1513">
        <v>9.9999999782575841</v>
      </c>
      <c r="N14" s="1217"/>
      <c r="O14" s="1217"/>
      <c r="P14" s="1217"/>
      <c r="Q14" s="1217"/>
      <c r="R14" s="1217"/>
      <c r="S14" s="1217"/>
      <c r="T14" s="1217"/>
      <c r="U14" s="1217"/>
      <c r="V14" s="1217"/>
      <c r="W14" s="1217"/>
      <c r="X14" s="1217"/>
      <c r="Y14" s="1217"/>
      <c r="Z14" s="1217"/>
      <c r="AA14" s="1217"/>
      <c r="AB14" s="1217"/>
      <c r="AC14" s="1217"/>
      <c r="AD14" s="1218"/>
      <c r="AE14" s="1218"/>
      <c r="AF14" s="1218"/>
      <c r="AG14" s="1218"/>
      <c r="AH14" s="1218"/>
    </row>
    <row r="15" spans="2:34" s="365" customFormat="1" ht="27.75" customHeight="1" x14ac:dyDescent="0.2">
      <c r="B15" s="1838">
        <v>2014</v>
      </c>
      <c r="C15" s="1839"/>
      <c r="D15" s="1650">
        <v>8.3913392816005017E-2</v>
      </c>
      <c r="E15" s="1650">
        <v>8.9999999999999982</v>
      </c>
      <c r="F15" s="1650">
        <v>7.1123170470624011</v>
      </c>
      <c r="G15" s="1650">
        <v>7.2922881058001678</v>
      </c>
      <c r="H15" s="1650">
        <v>8.033673671263367</v>
      </c>
      <c r="I15" s="1650">
        <v>8.9320652147610868</v>
      </c>
      <c r="J15" s="1650">
        <v>9.9226226191701912</v>
      </c>
      <c r="K15" s="1650">
        <v>10.261873401262383</v>
      </c>
      <c r="L15" s="1513">
        <v>10</v>
      </c>
      <c r="N15" s="1217"/>
      <c r="O15" s="1217"/>
      <c r="P15" s="1217"/>
      <c r="Q15" s="1217"/>
      <c r="R15" s="1217"/>
      <c r="S15" s="1217"/>
      <c r="T15" s="1217"/>
      <c r="U15" s="1217"/>
      <c r="V15" s="1217"/>
      <c r="W15" s="1217"/>
      <c r="X15" s="1217"/>
      <c r="Y15" s="1217"/>
      <c r="Z15" s="1217"/>
      <c r="AA15" s="1217"/>
      <c r="AB15" s="1217"/>
      <c r="AC15" s="1217"/>
      <c r="AD15" s="1218"/>
      <c r="AE15" s="1218"/>
      <c r="AF15" s="1218"/>
      <c r="AG15" s="1218"/>
      <c r="AH15" s="1218"/>
    </row>
    <row r="16" spans="2:34" s="365" customFormat="1" ht="27.75" customHeight="1" x14ac:dyDescent="0.2">
      <c r="B16" s="1838">
        <v>2015</v>
      </c>
      <c r="C16" s="1839"/>
      <c r="D16" s="1650">
        <v>7.5014445182168404E-2</v>
      </c>
      <c r="E16" s="1650">
        <v>8.9999999999999982</v>
      </c>
      <c r="F16" s="1650">
        <v>7.1242584741805466</v>
      </c>
      <c r="G16" s="1650">
        <v>7.2047079272351278</v>
      </c>
      <c r="H16" s="1650">
        <v>8.0553294939656315</v>
      </c>
      <c r="I16" s="1650">
        <v>9.11677945322824</v>
      </c>
      <c r="J16" s="1650">
        <v>9.9188719710153883</v>
      </c>
      <c r="K16" s="1650">
        <v>10.244636509091826</v>
      </c>
      <c r="L16" s="1513">
        <v>10</v>
      </c>
      <c r="N16" s="1217"/>
      <c r="O16" s="1217"/>
      <c r="P16" s="1217"/>
      <c r="Q16" s="1217"/>
      <c r="R16" s="1217"/>
      <c r="S16" s="1217"/>
      <c r="T16" s="1217"/>
      <c r="U16" s="1217"/>
      <c r="V16" s="1217"/>
      <c r="W16" s="1217"/>
      <c r="X16" s="1217"/>
      <c r="Y16" s="1217"/>
      <c r="Z16" s="1217"/>
      <c r="AA16" s="1217"/>
      <c r="AB16" s="1217"/>
      <c r="AC16" s="1217"/>
      <c r="AD16" s="1218"/>
      <c r="AE16" s="1218"/>
      <c r="AF16" s="1218"/>
      <c r="AG16" s="1218"/>
      <c r="AH16" s="1218"/>
    </row>
    <row r="17" spans="2:34" s="365" customFormat="1" ht="27.75" customHeight="1" x14ac:dyDescent="0.2">
      <c r="B17" s="1838">
        <v>2016</v>
      </c>
      <c r="C17" s="1839"/>
      <c r="D17" s="1650">
        <v>7.2900158858878891E-2</v>
      </c>
      <c r="E17" s="1650">
        <v>8.9999999999999982</v>
      </c>
      <c r="F17" s="1650">
        <v>7.0252757888537438</v>
      </c>
      <c r="G17" s="1650">
        <v>7.1022839974233962</v>
      </c>
      <c r="H17" s="1650">
        <v>8.0535569542521355</v>
      </c>
      <c r="I17" s="1650">
        <v>9.1576722794177545</v>
      </c>
      <c r="J17" s="1650">
        <v>10.00310474964351</v>
      </c>
      <c r="K17" s="1650">
        <v>10.612936959599024</v>
      </c>
      <c r="L17" s="1513">
        <v>10</v>
      </c>
      <c r="N17" s="1217"/>
      <c r="O17" s="1217"/>
      <c r="P17" s="1217"/>
      <c r="Q17" s="1217"/>
      <c r="R17" s="1217"/>
      <c r="S17" s="1217"/>
      <c r="T17" s="1217"/>
      <c r="U17" s="1217"/>
      <c r="V17" s="1217"/>
      <c r="W17" s="1217"/>
      <c r="X17" s="1217"/>
      <c r="Y17" s="1217"/>
      <c r="Z17" s="1217"/>
      <c r="AA17" s="1217"/>
      <c r="AB17" s="1217"/>
      <c r="AC17" s="1217"/>
      <c r="AD17" s="1218"/>
      <c r="AE17" s="1218"/>
      <c r="AF17" s="1218"/>
      <c r="AG17" s="1218"/>
      <c r="AH17" s="1218"/>
    </row>
    <row r="18" spans="2:34" s="365" customFormat="1" ht="27.75" customHeight="1" x14ac:dyDescent="0.2">
      <c r="B18" s="1841">
        <v>2015</v>
      </c>
      <c r="C18" s="1651" t="s">
        <v>1086</v>
      </c>
      <c r="D18" s="1652">
        <v>8.0071327695018873E-2</v>
      </c>
      <c r="E18" s="1652">
        <v>9</v>
      </c>
      <c r="F18" s="1652">
        <v>7.2446999277252937</v>
      </c>
      <c r="G18" s="1652">
        <v>7.3249015696518596</v>
      </c>
      <c r="H18" s="1652">
        <v>8.0398590062982649</v>
      </c>
      <c r="I18" s="1652">
        <v>8.8937535244230848</v>
      </c>
      <c r="J18" s="1652">
        <v>9.9061087081509864</v>
      </c>
      <c r="K18" s="1652">
        <v>10.249665627490751</v>
      </c>
      <c r="L18" s="1653">
        <v>10</v>
      </c>
      <c r="N18" s="1224"/>
      <c r="O18" s="1224"/>
      <c r="P18" s="1224"/>
      <c r="Q18" s="1224"/>
      <c r="R18" s="1224"/>
      <c r="S18" s="1224"/>
      <c r="T18" s="1224"/>
      <c r="U18" s="1224"/>
      <c r="V18" s="1224"/>
      <c r="W18" s="1219"/>
      <c r="X18" s="1218"/>
      <c r="Y18" s="1218"/>
      <c r="Z18" s="1218"/>
      <c r="AA18" s="1218"/>
      <c r="AB18" s="1218"/>
      <c r="AC18" s="1218"/>
      <c r="AD18" s="1218"/>
      <c r="AE18" s="1218"/>
      <c r="AF18" s="1218"/>
      <c r="AG18" s="1218"/>
      <c r="AH18" s="1218"/>
    </row>
    <row r="19" spans="2:34" s="365" customFormat="1" ht="27.75" customHeight="1" x14ac:dyDescent="0.2">
      <c r="B19" s="1842"/>
      <c r="C19" s="1220" t="s">
        <v>1087</v>
      </c>
      <c r="D19" s="1221">
        <v>8.1357401918548206E-2</v>
      </c>
      <c r="E19" s="1221">
        <v>9</v>
      </c>
      <c r="F19" s="1221">
        <v>7.2081075407846571</v>
      </c>
      <c r="G19" s="1221">
        <v>7.3876843625927933</v>
      </c>
      <c r="H19" s="1221">
        <v>8.0501940520224444</v>
      </c>
      <c r="I19" s="1221">
        <v>9.0711197791271463</v>
      </c>
      <c r="J19" s="1221">
        <v>9.9077881846624489</v>
      </c>
      <c r="K19" s="1221">
        <v>10.220931064303649</v>
      </c>
      <c r="L19" s="1222">
        <v>10</v>
      </c>
      <c r="N19" s="1224"/>
      <c r="O19" s="1224"/>
      <c r="P19" s="1224"/>
      <c r="Q19" s="1224"/>
      <c r="R19" s="1224"/>
      <c r="S19" s="1224"/>
      <c r="T19" s="1224"/>
      <c r="U19" s="1224"/>
      <c r="V19" s="1224"/>
      <c r="W19" s="1219"/>
      <c r="X19" s="1218"/>
      <c r="Y19" s="1218"/>
      <c r="Z19" s="1218"/>
      <c r="AA19" s="1218"/>
      <c r="AB19" s="1218"/>
      <c r="AC19" s="1218"/>
      <c r="AD19" s="1218"/>
      <c r="AE19" s="1218"/>
      <c r="AF19" s="1218"/>
      <c r="AG19" s="1218"/>
      <c r="AH19" s="1218"/>
    </row>
    <row r="20" spans="2:34" s="365" customFormat="1" ht="27.75" customHeight="1" x14ac:dyDescent="0.2">
      <c r="B20" s="1842"/>
      <c r="C20" s="1220" t="s">
        <v>1088</v>
      </c>
      <c r="D20" s="1221">
        <v>7.8511872304496938E-2</v>
      </c>
      <c r="E20" s="1221">
        <v>9</v>
      </c>
      <c r="F20" s="1221">
        <v>7.1967831541548692</v>
      </c>
      <c r="G20" s="1221">
        <v>7.1626602044296384</v>
      </c>
      <c r="H20" s="1221">
        <v>8.0447455382245199</v>
      </c>
      <c r="I20" s="1221">
        <v>9.0580354666577385</v>
      </c>
      <c r="J20" s="1221">
        <v>9.9144898551685596</v>
      </c>
      <c r="K20" s="1221">
        <v>10.250586632101118</v>
      </c>
      <c r="L20" s="1222">
        <v>10</v>
      </c>
      <c r="N20" s="1224"/>
      <c r="O20" s="1224"/>
      <c r="P20" s="1224"/>
      <c r="Q20" s="1224"/>
      <c r="R20" s="1224"/>
      <c r="S20" s="1224"/>
      <c r="T20" s="1224"/>
      <c r="U20" s="1224"/>
      <c r="V20" s="1224"/>
      <c r="W20" s="1219"/>
      <c r="X20" s="1218"/>
      <c r="Y20" s="1218"/>
      <c r="Z20" s="1218"/>
      <c r="AA20" s="1218"/>
      <c r="AB20" s="1218"/>
      <c r="AC20" s="1218"/>
      <c r="AD20" s="1218"/>
      <c r="AE20" s="1218"/>
      <c r="AF20" s="1218"/>
      <c r="AG20" s="1218"/>
      <c r="AH20" s="1218"/>
    </row>
    <row r="21" spans="2:34" s="365" customFormat="1" ht="27.75" customHeight="1" x14ac:dyDescent="0.2">
      <c r="B21" s="1842"/>
      <c r="C21" s="1220" t="s">
        <v>1089</v>
      </c>
      <c r="D21" s="1221">
        <v>7.875371915748329E-2</v>
      </c>
      <c r="E21" s="1221">
        <v>8.9999999999999982</v>
      </c>
      <c r="F21" s="1221">
        <v>7.2191467057590035</v>
      </c>
      <c r="G21" s="1221">
        <v>7.2441511871531707</v>
      </c>
      <c r="H21" s="1221">
        <v>8.0505652405642696</v>
      </c>
      <c r="I21" s="1221">
        <v>9.0189521699288679</v>
      </c>
      <c r="J21" s="1221">
        <v>9.9094652937299639</v>
      </c>
      <c r="K21" s="1221">
        <v>10.252058692547807</v>
      </c>
      <c r="L21" s="1222">
        <v>10</v>
      </c>
      <c r="N21" s="1224"/>
      <c r="O21" s="1224"/>
      <c r="P21" s="1224"/>
      <c r="Q21" s="1224"/>
      <c r="R21" s="1224"/>
      <c r="S21" s="1224"/>
      <c r="T21" s="1224"/>
      <c r="U21" s="1224"/>
      <c r="V21" s="1224"/>
      <c r="W21" s="1219"/>
      <c r="X21" s="1218"/>
      <c r="Y21" s="1218"/>
      <c r="Z21" s="1218"/>
      <c r="AA21" s="1218"/>
      <c r="AB21" s="1218"/>
      <c r="AC21" s="1218"/>
      <c r="AD21" s="1218"/>
      <c r="AE21" s="1218"/>
      <c r="AF21" s="1218"/>
      <c r="AG21" s="1218"/>
      <c r="AH21" s="1218"/>
    </row>
    <row r="22" spans="2:34" s="365" customFormat="1" ht="27.75" customHeight="1" x14ac:dyDescent="0.2">
      <c r="B22" s="1842"/>
      <c r="C22" s="1220" t="s">
        <v>1090</v>
      </c>
      <c r="D22" s="1221">
        <v>7.304390316647881E-2</v>
      </c>
      <c r="E22" s="1221">
        <v>9</v>
      </c>
      <c r="F22" s="1221">
        <v>7.1817452404548492</v>
      </c>
      <c r="G22" s="1221">
        <v>7.2517927272834122</v>
      </c>
      <c r="H22" s="1221">
        <v>8.0398136041880992</v>
      </c>
      <c r="I22" s="1221">
        <v>9.0581747406389113</v>
      </c>
      <c r="J22" s="1221">
        <v>9.9101683802098712</v>
      </c>
      <c r="K22" s="1221">
        <v>10.264517529806783</v>
      </c>
      <c r="L22" s="1222">
        <v>10</v>
      </c>
      <c r="N22" s="1224"/>
      <c r="O22" s="1224"/>
      <c r="P22" s="1224"/>
      <c r="Q22" s="1224"/>
      <c r="R22" s="1224"/>
      <c r="S22" s="1224"/>
      <c r="T22" s="1224"/>
      <c r="U22" s="1224"/>
      <c r="V22" s="1224"/>
      <c r="W22" s="1219"/>
      <c r="X22" s="1218"/>
      <c r="Y22" s="1218"/>
      <c r="Z22" s="1218"/>
      <c r="AA22" s="1218"/>
      <c r="AB22" s="1218"/>
      <c r="AC22" s="1218"/>
      <c r="AD22" s="1218"/>
      <c r="AE22" s="1218"/>
      <c r="AF22" s="1218"/>
      <c r="AG22" s="1218"/>
      <c r="AH22" s="1218"/>
    </row>
    <row r="23" spans="2:34" s="365" customFormat="1" ht="27.75" customHeight="1" x14ac:dyDescent="0.2">
      <c r="B23" s="1842"/>
      <c r="C23" s="1220" t="s">
        <v>1091</v>
      </c>
      <c r="D23" s="1221">
        <v>7.2026004980559527E-2</v>
      </c>
      <c r="E23" s="1221">
        <v>9.0000000000000018</v>
      </c>
      <c r="F23" s="1221">
        <v>7.1442426833584607</v>
      </c>
      <c r="G23" s="1221">
        <v>7.1352819879792628</v>
      </c>
      <c r="H23" s="1221">
        <v>8.0346849097476749</v>
      </c>
      <c r="I23" s="1221">
        <v>9.0660311613476097</v>
      </c>
      <c r="J23" s="1221">
        <v>9.9151444041553791</v>
      </c>
      <c r="K23" s="1221">
        <v>10.235447515776698</v>
      </c>
      <c r="L23" s="1222">
        <v>10.000000000000002</v>
      </c>
      <c r="N23" s="1224"/>
      <c r="O23" s="1224"/>
      <c r="P23" s="1224"/>
      <c r="Q23" s="1224"/>
      <c r="R23" s="1224"/>
      <c r="S23" s="1224"/>
      <c r="T23" s="1224"/>
      <c r="U23" s="1224"/>
      <c r="V23" s="1224"/>
      <c r="W23" s="1219"/>
      <c r="X23" s="1218"/>
      <c r="Y23" s="1218"/>
      <c r="Z23" s="1218"/>
      <c r="AA23" s="1218"/>
      <c r="AB23" s="1218"/>
      <c r="AC23" s="1218"/>
      <c r="AD23" s="1218"/>
      <c r="AE23" s="1218"/>
      <c r="AF23" s="1218"/>
      <c r="AG23" s="1218"/>
      <c r="AH23" s="1218"/>
    </row>
    <row r="24" spans="2:34" s="365" customFormat="1" ht="27.75" customHeight="1" x14ac:dyDescent="0.2">
      <c r="B24" s="1842"/>
      <c r="C24" s="1220" t="s">
        <v>1092</v>
      </c>
      <c r="D24" s="1221">
        <v>7.4574442839205349E-2</v>
      </c>
      <c r="E24" s="1221">
        <v>9</v>
      </c>
      <c r="F24" s="1221">
        <v>7.0730093793656401</v>
      </c>
      <c r="G24" s="1221">
        <v>7.1848241365859513</v>
      </c>
      <c r="H24" s="1221">
        <v>8.0133977833736054</v>
      </c>
      <c r="I24" s="1221">
        <v>9.0787642517841558</v>
      </c>
      <c r="J24" s="1221">
        <v>9.9242010462327492</v>
      </c>
      <c r="K24" s="1221">
        <v>10.269492020703213</v>
      </c>
      <c r="L24" s="1222">
        <v>10.000000000000002</v>
      </c>
      <c r="N24" s="1224"/>
      <c r="O24" s="1224"/>
      <c r="P24" s="1224"/>
      <c r="Q24" s="1224"/>
      <c r="R24" s="1224"/>
      <c r="S24" s="1224"/>
      <c r="T24" s="1224"/>
      <c r="U24" s="1224"/>
      <c r="V24" s="1224"/>
      <c r="W24" s="1219"/>
      <c r="X24" s="1218"/>
      <c r="Y24" s="1218"/>
      <c r="Z24" s="1218"/>
      <c r="AA24" s="1218"/>
      <c r="AB24" s="1218"/>
      <c r="AC24" s="1218"/>
      <c r="AD24" s="1218"/>
      <c r="AE24" s="1218"/>
      <c r="AF24" s="1218"/>
      <c r="AG24" s="1218"/>
      <c r="AH24" s="1218"/>
    </row>
    <row r="25" spans="2:34" s="365" customFormat="1" ht="27.75" customHeight="1" x14ac:dyDescent="0.2">
      <c r="B25" s="1842"/>
      <c r="C25" s="1220" t="s">
        <v>1093</v>
      </c>
      <c r="D25" s="1221">
        <v>7.4423436194590409E-2</v>
      </c>
      <c r="E25" s="1221">
        <v>9</v>
      </c>
      <c r="F25" s="1221">
        <v>7.0602275223901598</v>
      </c>
      <c r="G25" s="1221">
        <v>7.184601798024727</v>
      </c>
      <c r="H25" s="1221">
        <v>8.0790062448432671</v>
      </c>
      <c r="I25" s="1221">
        <v>9.0658390703748388</v>
      </c>
      <c r="J25" s="1221">
        <v>9.9244664638645901</v>
      </c>
      <c r="K25" s="1221">
        <v>10.270707665543812</v>
      </c>
      <c r="L25" s="1222">
        <v>10.000000000000002</v>
      </c>
      <c r="N25" s="1224"/>
      <c r="O25" s="1224"/>
      <c r="P25" s="1224"/>
      <c r="Q25" s="1224"/>
      <c r="R25" s="1224"/>
      <c r="S25" s="1224"/>
      <c r="T25" s="1224"/>
      <c r="U25" s="1224"/>
      <c r="V25" s="1224"/>
      <c r="W25" s="1219"/>
      <c r="X25" s="1218"/>
      <c r="Y25" s="1218"/>
      <c r="Z25" s="1218"/>
      <c r="AA25" s="1218"/>
      <c r="AB25" s="1218"/>
      <c r="AC25" s="1218"/>
      <c r="AD25" s="1218"/>
      <c r="AE25" s="1218"/>
      <c r="AF25" s="1218"/>
      <c r="AG25" s="1218"/>
      <c r="AH25" s="1218"/>
    </row>
    <row r="26" spans="2:34" s="365" customFormat="1" ht="27.75" customHeight="1" x14ac:dyDescent="0.2">
      <c r="B26" s="1842"/>
      <c r="C26" s="1220" t="s">
        <v>1094</v>
      </c>
      <c r="D26" s="1221">
        <v>7.1923423475144188E-2</v>
      </c>
      <c r="E26" s="1221">
        <v>9.0000000000000018</v>
      </c>
      <c r="F26" s="1221">
        <v>7.0811580105767042</v>
      </c>
      <c r="G26" s="1221">
        <v>7.0704630680890475</v>
      </c>
      <c r="H26" s="1221">
        <v>8.0722283455419124</v>
      </c>
      <c r="I26" s="1221">
        <v>9.1471213764745443</v>
      </c>
      <c r="J26" s="1221">
        <v>9.9233566157993689</v>
      </c>
      <c r="K26" s="1221">
        <v>10.266298095858751</v>
      </c>
      <c r="L26" s="1222">
        <v>10.000000000000002</v>
      </c>
      <c r="N26" s="1224"/>
      <c r="O26" s="1224"/>
      <c r="P26" s="1224"/>
      <c r="Q26" s="1224"/>
      <c r="R26" s="1224"/>
      <c r="S26" s="1224"/>
      <c r="T26" s="1224"/>
      <c r="U26" s="1224"/>
      <c r="V26" s="1224"/>
      <c r="W26" s="1219"/>
      <c r="X26" s="1218"/>
      <c r="Y26" s="1218"/>
      <c r="Z26" s="1218"/>
      <c r="AA26" s="1218"/>
      <c r="AB26" s="1218"/>
      <c r="AC26" s="1218"/>
      <c r="AD26" s="1218"/>
      <c r="AE26" s="1218"/>
      <c r="AF26" s="1218"/>
      <c r="AG26" s="1218"/>
      <c r="AH26" s="1218"/>
    </row>
    <row r="27" spans="2:34" s="365" customFormat="1" ht="27.75" customHeight="1" x14ac:dyDescent="0.2">
      <c r="B27" s="1842"/>
      <c r="C27" s="1220" t="s">
        <v>1095</v>
      </c>
      <c r="D27" s="1221">
        <v>7.1012184515460042E-2</v>
      </c>
      <c r="E27" s="1221">
        <v>9</v>
      </c>
      <c r="F27" s="1221">
        <v>7.0398219716480233</v>
      </c>
      <c r="G27" s="1221">
        <v>7.1403670895625906</v>
      </c>
      <c r="H27" s="1221">
        <v>8.1004704977826627</v>
      </c>
      <c r="I27" s="1221">
        <v>9.2015383537405615</v>
      </c>
      <c r="J27" s="1221">
        <v>9.9277756630553728</v>
      </c>
      <c r="K27" s="1221">
        <v>10.287878426523756</v>
      </c>
      <c r="L27" s="1222">
        <v>10</v>
      </c>
      <c r="N27" s="1224"/>
      <c r="O27" s="1224"/>
      <c r="P27" s="1224"/>
      <c r="Q27" s="1224"/>
      <c r="R27" s="1224"/>
      <c r="S27" s="1224"/>
      <c r="T27" s="1224"/>
      <c r="U27" s="1224"/>
      <c r="V27" s="1224"/>
      <c r="W27" s="1219"/>
      <c r="X27" s="1218"/>
      <c r="Y27" s="1218"/>
      <c r="Z27" s="1218"/>
      <c r="AA27" s="1218"/>
      <c r="AB27" s="1218"/>
      <c r="AC27" s="1218"/>
      <c r="AD27" s="1218"/>
      <c r="AE27" s="1218"/>
      <c r="AF27" s="1218"/>
      <c r="AG27" s="1218"/>
      <c r="AH27" s="1218"/>
    </row>
    <row r="28" spans="2:34" s="365" customFormat="1" ht="27.75" customHeight="1" x14ac:dyDescent="0.2">
      <c r="B28" s="1842"/>
      <c r="C28" s="1220" t="s">
        <v>1096</v>
      </c>
      <c r="D28" s="1221">
        <v>7.3037320399952532E-2</v>
      </c>
      <c r="E28" s="1221">
        <v>8.9999999999999982</v>
      </c>
      <c r="F28" s="1221">
        <v>7.0165661375481854</v>
      </c>
      <c r="G28" s="1221">
        <v>7.2900462498111054</v>
      </c>
      <c r="H28" s="1221">
        <v>8.0777810572121957</v>
      </c>
      <c r="I28" s="1221">
        <v>9.364099914472618</v>
      </c>
      <c r="J28" s="1221">
        <v>9.9255206938019764</v>
      </c>
      <c r="K28" s="1221">
        <v>10.095320183037067</v>
      </c>
      <c r="L28" s="1222">
        <v>10</v>
      </c>
      <c r="N28" s="1224"/>
      <c r="O28" s="1224"/>
      <c r="P28" s="1224"/>
      <c r="Q28" s="1224"/>
      <c r="R28" s="1224"/>
      <c r="S28" s="1224"/>
      <c r="T28" s="1224"/>
      <c r="U28" s="1224"/>
      <c r="V28" s="1224"/>
      <c r="W28" s="1219"/>
      <c r="X28" s="1218"/>
      <c r="Y28" s="1218"/>
      <c r="Z28" s="1218"/>
      <c r="AA28" s="1218"/>
      <c r="AB28" s="1218"/>
      <c r="AC28" s="1218"/>
      <c r="AD28" s="1218"/>
      <c r="AE28" s="1218"/>
      <c r="AF28" s="1218"/>
      <c r="AG28" s="1218"/>
      <c r="AH28" s="1218"/>
    </row>
    <row r="29" spans="2:34" s="365" customFormat="1" ht="27.75" customHeight="1" x14ac:dyDescent="0.2">
      <c r="B29" s="1843"/>
      <c r="C29" s="1225" t="s">
        <v>1097</v>
      </c>
      <c r="D29" s="1226">
        <v>7.1438305539082661E-2</v>
      </c>
      <c r="E29" s="1226">
        <v>8.9999999999999982</v>
      </c>
      <c r="F29" s="1226">
        <v>7.0255934164007074</v>
      </c>
      <c r="G29" s="1226">
        <v>7.0797207456579567</v>
      </c>
      <c r="H29" s="1226">
        <v>8.0612076477886578</v>
      </c>
      <c r="I29" s="1226">
        <v>9.3779236297687838</v>
      </c>
      <c r="J29" s="1226">
        <v>9.9379783433533984</v>
      </c>
      <c r="K29" s="1226">
        <v>10.272734655408524</v>
      </c>
      <c r="L29" s="1223">
        <v>10.000000000000002</v>
      </c>
      <c r="N29" s="1224"/>
      <c r="O29" s="1224"/>
      <c r="P29" s="1224"/>
      <c r="Q29" s="1224"/>
      <c r="R29" s="1224"/>
      <c r="S29" s="1224"/>
      <c r="T29" s="1224"/>
      <c r="U29" s="1224"/>
      <c r="V29" s="1224"/>
      <c r="W29" s="1219"/>
      <c r="X29" s="1218"/>
      <c r="Y29" s="1218"/>
      <c r="Z29" s="1218"/>
      <c r="AA29" s="1218"/>
      <c r="AB29" s="1218"/>
      <c r="AC29" s="1218"/>
      <c r="AD29" s="1218"/>
      <c r="AE29" s="1218"/>
      <c r="AF29" s="1218"/>
      <c r="AG29" s="1218"/>
      <c r="AH29" s="1218"/>
    </row>
    <row r="30" spans="2:34" s="365" customFormat="1" ht="27.75" customHeight="1" x14ac:dyDescent="0.2">
      <c r="B30" s="1842">
        <v>2016</v>
      </c>
      <c r="C30" s="1220" t="s">
        <v>1086</v>
      </c>
      <c r="D30" s="1221">
        <v>7.6561373132807239E-2</v>
      </c>
      <c r="E30" s="1221">
        <v>9.0000000000000018</v>
      </c>
      <c r="F30" s="1221">
        <v>7.0407168658254218</v>
      </c>
      <c r="G30" s="1221">
        <v>7.0486235060662619</v>
      </c>
      <c r="H30" s="1221">
        <v>8.1349785444304779</v>
      </c>
      <c r="I30" s="1221">
        <v>9.1673071599579803</v>
      </c>
      <c r="J30" s="1221">
        <v>10.011871555890322</v>
      </c>
      <c r="K30" s="1221">
        <v>10.236604642602558</v>
      </c>
      <c r="L30" s="1222">
        <v>10</v>
      </c>
      <c r="N30" s="1224"/>
      <c r="O30" s="1224"/>
      <c r="P30" s="1224"/>
      <c r="Q30" s="1224"/>
      <c r="R30" s="1224"/>
      <c r="S30" s="1224"/>
      <c r="T30" s="1224"/>
      <c r="U30" s="1224"/>
      <c r="V30" s="1224"/>
      <c r="W30" s="1219"/>
      <c r="X30" s="1218"/>
      <c r="Y30" s="1218"/>
      <c r="Z30" s="1218"/>
      <c r="AA30" s="1218"/>
      <c r="AB30" s="1218"/>
      <c r="AC30" s="1218"/>
      <c r="AD30" s="1218"/>
      <c r="AE30" s="1218"/>
      <c r="AF30" s="1218"/>
      <c r="AG30" s="1218"/>
      <c r="AH30" s="1218"/>
    </row>
    <row r="31" spans="2:34" s="365" customFormat="1" ht="27.75" customHeight="1" x14ac:dyDescent="0.2">
      <c r="B31" s="1842"/>
      <c r="C31" s="1220" t="s">
        <v>1087</v>
      </c>
      <c r="D31" s="1221">
        <v>7.1526328748374904E-2</v>
      </c>
      <c r="E31" s="1221">
        <v>8.9999999999999982</v>
      </c>
      <c r="F31" s="1221">
        <v>7.1549597544864607</v>
      </c>
      <c r="G31" s="1221">
        <v>7.2031572944564886</v>
      </c>
      <c r="H31" s="1221">
        <v>8.0302801662187981</v>
      </c>
      <c r="I31" s="1221">
        <v>9.1127753411730197</v>
      </c>
      <c r="J31" s="1221">
        <v>9.9995669576389954</v>
      </c>
      <c r="K31" s="1221">
        <v>10.230628005951539</v>
      </c>
      <c r="L31" s="1222">
        <v>10</v>
      </c>
      <c r="N31" s="1224"/>
      <c r="O31" s="1224"/>
      <c r="P31" s="1224"/>
      <c r="Q31" s="1224"/>
      <c r="R31" s="1224"/>
      <c r="S31" s="1224"/>
      <c r="T31" s="1224"/>
      <c r="U31" s="1224"/>
      <c r="V31" s="1224"/>
      <c r="W31" s="1219"/>
      <c r="X31" s="1218"/>
      <c r="Y31" s="1218"/>
      <c r="Z31" s="1218"/>
      <c r="AA31" s="1218"/>
      <c r="AB31" s="1218"/>
      <c r="AC31" s="1218"/>
      <c r="AD31" s="1218"/>
      <c r="AE31" s="1218"/>
      <c r="AF31" s="1218"/>
      <c r="AG31" s="1218"/>
      <c r="AH31" s="1218"/>
    </row>
    <row r="32" spans="2:34" s="365" customFormat="1" ht="27.75" customHeight="1" x14ac:dyDescent="0.2">
      <c r="B32" s="1842"/>
      <c r="C32" s="1220" t="s">
        <v>1088</v>
      </c>
      <c r="D32" s="1221">
        <v>7.5002751707954896E-2</v>
      </c>
      <c r="E32" s="1221">
        <v>9.0000000000000018</v>
      </c>
      <c r="F32" s="1221">
        <v>7.0405087625070184</v>
      </c>
      <c r="G32" s="1221">
        <v>7.349940532950666</v>
      </c>
      <c r="H32" s="1221">
        <v>8.0896477402584299</v>
      </c>
      <c r="I32" s="1221">
        <v>9.6146535773280135</v>
      </c>
      <c r="J32" s="1221">
        <v>10.01224145208622</v>
      </c>
      <c r="K32" s="1221">
        <v>10.216544790690754</v>
      </c>
      <c r="L32" s="1222">
        <v>10</v>
      </c>
      <c r="N32" s="1224"/>
      <c r="O32" s="1224"/>
      <c r="P32" s="1224"/>
      <c r="Q32" s="1224"/>
      <c r="R32" s="1224"/>
      <c r="S32" s="1224"/>
      <c r="T32" s="1224"/>
      <c r="U32" s="1224"/>
      <c r="V32" s="1224"/>
      <c r="W32" s="1219"/>
      <c r="X32" s="1218"/>
      <c r="Y32" s="1218"/>
      <c r="Z32" s="1218"/>
      <c r="AA32" s="1218"/>
      <c r="AB32" s="1218"/>
      <c r="AC32" s="1218"/>
      <c r="AD32" s="1218"/>
      <c r="AE32" s="1218"/>
      <c r="AF32" s="1218"/>
      <c r="AG32" s="1218"/>
      <c r="AH32" s="1218"/>
    </row>
    <row r="33" spans="2:34" s="365" customFormat="1" ht="27.75" customHeight="1" x14ac:dyDescent="0.2">
      <c r="B33" s="1842"/>
      <c r="C33" s="1220" t="s">
        <v>1089</v>
      </c>
      <c r="D33" s="1221">
        <v>7.5060562566051842E-2</v>
      </c>
      <c r="E33" s="1221">
        <v>9</v>
      </c>
      <c r="F33" s="1221">
        <v>7.0056224239797489</v>
      </c>
      <c r="G33" s="1221">
        <v>7.2317800237280112</v>
      </c>
      <c r="H33" s="1221">
        <v>8.0535254611102918</v>
      </c>
      <c r="I33" s="1221">
        <v>9.5350227942633001</v>
      </c>
      <c r="J33" s="1221">
        <v>10.001509389839965</v>
      </c>
      <c r="K33" s="1221">
        <v>10.242931932978214</v>
      </c>
      <c r="L33" s="1222">
        <v>10</v>
      </c>
      <c r="N33" s="1224"/>
      <c r="O33" s="1224"/>
      <c r="P33" s="1224"/>
      <c r="Q33" s="1224"/>
      <c r="R33" s="1224"/>
      <c r="S33" s="1224"/>
      <c r="T33" s="1224"/>
      <c r="U33" s="1224"/>
      <c r="V33" s="1224"/>
      <c r="W33" s="1219"/>
      <c r="X33" s="1218"/>
      <c r="Y33" s="1218"/>
      <c r="Z33" s="1218"/>
      <c r="AA33" s="1218"/>
      <c r="AB33" s="1218"/>
      <c r="AC33" s="1218"/>
      <c r="AD33" s="1218"/>
      <c r="AE33" s="1218"/>
      <c r="AF33" s="1218"/>
      <c r="AG33" s="1218"/>
      <c r="AH33" s="1218"/>
    </row>
    <row r="34" spans="2:34" s="365" customFormat="1" ht="27.75" customHeight="1" x14ac:dyDescent="0.2">
      <c r="B34" s="1842"/>
      <c r="C34" s="1220" t="s">
        <v>1090</v>
      </c>
      <c r="D34" s="1221">
        <v>7.4437685280504207E-2</v>
      </c>
      <c r="E34" s="1221">
        <v>9.0000000000000018</v>
      </c>
      <c r="F34" s="1221">
        <v>7.0449933437189225</v>
      </c>
      <c r="G34" s="1221">
        <v>7.1151918900789006</v>
      </c>
      <c r="H34" s="1221">
        <v>8.086053441608863</v>
      </c>
      <c r="I34" s="1221">
        <v>9.430473562064229</v>
      </c>
      <c r="J34" s="1221">
        <v>10.001430333198472</v>
      </c>
      <c r="K34" s="1221">
        <v>10.772233906595591</v>
      </c>
      <c r="L34" s="1222">
        <v>10</v>
      </c>
      <c r="N34" s="1224"/>
      <c r="O34" s="1224"/>
      <c r="P34" s="1224"/>
      <c r="Q34" s="1224"/>
      <c r="R34" s="1224"/>
      <c r="S34" s="1224"/>
      <c r="T34" s="1224"/>
      <c r="U34" s="1224"/>
      <c r="V34" s="1224"/>
      <c r="W34" s="1219"/>
      <c r="X34" s="1218"/>
      <c r="Y34" s="1218"/>
      <c r="Z34" s="1218"/>
      <c r="AA34" s="1218"/>
      <c r="AB34" s="1218"/>
      <c r="AC34" s="1218"/>
      <c r="AD34" s="1218"/>
      <c r="AE34" s="1218"/>
      <c r="AF34" s="1218"/>
      <c r="AG34" s="1218"/>
      <c r="AH34" s="1218"/>
    </row>
    <row r="35" spans="2:34" s="365" customFormat="1" ht="27.75" customHeight="1" x14ac:dyDescent="0.2">
      <c r="B35" s="1842"/>
      <c r="C35" s="1220" t="s">
        <v>1091</v>
      </c>
      <c r="D35" s="1221">
        <v>7.8099863141508796E-2</v>
      </c>
      <c r="E35" s="1221">
        <v>9.0000000000000018</v>
      </c>
      <c r="F35" s="1221">
        <v>7.0225356534714649</v>
      </c>
      <c r="G35" s="1221">
        <v>7.0604377002471814</v>
      </c>
      <c r="H35" s="1221">
        <v>8.1556610073880744</v>
      </c>
      <c r="I35" s="1221">
        <v>9.0906355243243162</v>
      </c>
      <c r="J35" s="1221">
        <v>10.005121549736966</v>
      </c>
      <c r="K35" s="1221">
        <v>10.773627709363955</v>
      </c>
      <c r="L35" s="1222">
        <v>10</v>
      </c>
      <c r="N35" s="1224"/>
      <c r="O35" s="1224"/>
      <c r="P35" s="1224"/>
      <c r="Q35" s="1224"/>
      <c r="R35" s="1224"/>
      <c r="S35" s="1224"/>
      <c r="T35" s="1224"/>
      <c r="U35" s="1224"/>
      <c r="V35" s="1224"/>
      <c r="W35" s="1219"/>
      <c r="X35" s="1218"/>
      <c r="Y35" s="1218"/>
      <c r="Z35" s="1218"/>
      <c r="AA35" s="1218"/>
      <c r="AB35" s="1218"/>
      <c r="AC35" s="1218"/>
      <c r="AD35" s="1218"/>
      <c r="AE35" s="1218"/>
      <c r="AF35" s="1218"/>
      <c r="AG35" s="1218"/>
      <c r="AH35" s="1218"/>
    </row>
    <row r="36" spans="2:34" s="365" customFormat="1" ht="27.75" customHeight="1" x14ac:dyDescent="0.2">
      <c r="B36" s="1842"/>
      <c r="C36" s="1220" t="s">
        <v>1092</v>
      </c>
      <c r="D36" s="1221">
        <v>6.6054873658176402E-2</v>
      </c>
      <c r="E36" s="1221">
        <v>9</v>
      </c>
      <c r="F36" s="1221">
        <v>7.0078758376358214</v>
      </c>
      <c r="G36" s="1221">
        <v>7.2182770215532459</v>
      </c>
      <c r="H36" s="1221">
        <v>8.0954424841457904</v>
      </c>
      <c r="I36" s="1221">
        <v>9.1594620950973145</v>
      </c>
      <c r="J36" s="1221">
        <v>10.005980179706004</v>
      </c>
      <c r="K36" s="1221">
        <v>10.705595557803145</v>
      </c>
      <c r="L36" s="1222">
        <v>10</v>
      </c>
      <c r="N36" s="1224"/>
      <c r="O36" s="1224"/>
      <c r="P36" s="1224"/>
      <c r="Q36" s="1224"/>
      <c r="R36" s="1224"/>
      <c r="S36" s="1224"/>
      <c r="T36" s="1224"/>
      <c r="U36" s="1224"/>
      <c r="V36" s="1224"/>
      <c r="W36" s="1219"/>
      <c r="X36" s="1218"/>
      <c r="Y36" s="1218"/>
      <c r="Z36" s="1218"/>
      <c r="AA36" s="1218"/>
      <c r="AB36" s="1218"/>
      <c r="AC36" s="1218"/>
      <c r="AD36" s="1218"/>
      <c r="AE36" s="1218"/>
      <c r="AF36" s="1218"/>
      <c r="AG36" s="1218"/>
      <c r="AH36" s="1218"/>
    </row>
    <row r="37" spans="2:34" s="365" customFormat="1" ht="27.75" customHeight="1" x14ac:dyDescent="0.2">
      <c r="B37" s="1842"/>
      <c r="C37" s="1220" t="s">
        <v>1093</v>
      </c>
      <c r="D37" s="1221">
        <v>7.2500923223232039E-2</v>
      </c>
      <c r="E37" s="1221">
        <v>8.9999999999999982</v>
      </c>
      <c r="F37" s="1221">
        <v>6.9971453354533626</v>
      </c>
      <c r="G37" s="1221">
        <v>7.0000000000000009</v>
      </c>
      <c r="H37" s="1221">
        <v>7.9996432085260682</v>
      </c>
      <c r="I37" s="1221">
        <v>8.9986361573487308</v>
      </c>
      <c r="J37" s="1221">
        <v>10</v>
      </c>
      <c r="K37" s="1221">
        <v>10.701007851642832</v>
      </c>
      <c r="L37" s="1222">
        <v>10</v>
      </c>
      <c r="N37" s="1224"/>
      <c r="O37" s="1224"/>
      <c r="P37" s="1224"/>
      <c r="Q37" s="1224"/>
      <c r="R37" s="1224"/>
      <c r="S37" s="1224"/>
      <c r="T37" s="1224"/>
      <c r="U37" s="1224"/>
      <c r="V37" s="1224"/>
      <c r="W37" s="1219"/>
      <c r="X37" s="1218"/>
      <c r="Y37" s="1218"/>
      <c r="Z37" s="1218"/>
      <c r="AA37" s="1218"/>
      <c r="AB37" s="1218"/>
      <c r="AC37" s="1218"/>
      <c r="AD37" s="1218"/>
      <c r="AE37" s="1218"/>
      <c r="AF37" s="1218"/>
      <c r="AG37" s="1218"/>
      <c r="AH37" s="1218"/>
    </row>
    <row r="38" spans="2:34" s="365" customFormat="1" ht="27.75" customHeight="1" x14ac:dyDescent="0.2">
      <c r="B38" s="1842"/>
      <c r="C38" s="1220" t="s">
        <v>1094</v>
      </c>
      <c r="D38" s="1221">
        <v>7.3060775628495084E-2</v>
      </c>
      <c r="E38" s="1221">
        <v>9</v>
      </c>
      <c r="F38" s="1221">
        <v>6.9971875007770521</v>
      </c>
      <c r="G38" s="1221">
        <v>7.0000000000000009</v>
      </c>
      <c r="H38" s="1221">
        <v>7.9999105569685707</v>
      </c>
      <c r="I38" s="1221">
        <v>8.9994750492227329</v>
      </c>
      <c r="J38" s="1221">
        <v>10</v>
      </c>
      <c r="K38" s="1221">
        <v>10.716985778269429</v>
      </c>
      <c r="L38" s="1222">
        <v>10</v>
      </c>
      <c r="N38" s="1224"/>
      <c r="O38" s="1224"/>
      <c r="P38" s="1224"/>
      <c r="Q38" s="1224"/>
      <c r="R38" s="1224"/>
      <c r="S38" s="1224"/>
      <c r="T38" s="1224"/>
      <c r="U38" s="1224"/>
      <c r="V38" s="1224"/>
      <c r="W38" s="1219"/>
      <c r="X38" s="1218"/>
      <c r="Y38" s="1218"/>
      <c r="Z38" s="1218"/>
      <c r="AA38" s="1218"/>
      <c r="AB38" s="1218"/>
      <c r="AC38" s="1218"/>
      <c r="AD38" s="1218"/>
      <c r="AE38" s="1218"/>
      <c r="AF38" s="1218"/>
      <c r="AG38" s="1218"/>
      <c r="AH38" s="1218"/>
    </row>
    <row r="39" spans="2:34" s="365" customFormat="1" ht="27.75" customHeight="1" x14ac:dyDescent="0.2">
      <c r="B39" s="1842"/>
      <c r="C39" s="1220" t="s">
        <v>1095</v>
      </c>
      <c r="D39" s="1221">
        <v>7.3191586086581106E-2</v>
      </c>
      <c r="E39" s="1221">
        <v>9.0000000000000018</v>
      </c>
      <c r="F39" s="1221">
        <v>6.9971496382405878</v>
      </c>
      <c r="G39" s="1221">
        <v>7.0000000000000009</v>
      </c>
      <c r="H39" s="1221">
        <v>8.0000584445779204</v>
      </c>
      <c r="I39" s="1221">
        <v>8.9804173539540315</v>
      </c>
      <c r="J39" s="1221">
        <v>10</v>
      </c>
      <c r="K39" s="1221">
        <v>10.775565511119742</v>
      </c>
      <c r="L39" s="1222">
        <v>10</v>
      </c>
      <c r="N39" s="1224"/>
      <c r="O39" s="1224"/>
      <c r="P39" s="1224"/>
      <c r="Q39" s="1224"/>
      <c r="R39" s="1224"/>
      <c r="S39" s="1224"/>
      <c r="T39" s="1224"/>
      <c r="U39" s="1224"/>
      <c r="V39" s="1224"/>
      <c r="W39" s="1219"/>
      <c r="X39" s="1218"/>
      <c r="Y39" s="1218"/>
      <c r="Z39" s="1218"/>
      <c r="AA39" s="1218"/>
      <c r="AB39" s="1218"/>
      <c r="AC39" s="1218"/>
      <c r="AD39" s="1218"/>
      <c r="AE39" s="1218"/>
      <c r="AF39" s="1218"/>
      <c r="AG39" s="1218"/>
      <c r="AH39" s="1218"/>
    </row>
    <row r="40" spans="2:34" s="365" customFormat="1" ht="27.75" customHeight="1" x14ac:dyDescent="0.2">
      <c r="B40" s="1842"/>
      <c r="C40" s="1220" t="s">
        <v>1096</v>
      </c>
      <c r="D40" s="1221">
        <v>7.0970074359132398E-2</v>
      </c>
      <c r="E40" s="1221">
        <v>8.9999999999999982</v>
      </c>
      <c r="F40" s="1221">
        <v>6.9973211028911093</v>
      </c>
      <c r="G40" s="1221">
        <v>7.0000000000000009</v>
      </c>
      <c r="H40" s="1221">
        <v>7.9999504700102033</v>
      </c>
      <c r="I40" s="1221">
        <v>8.9154105832149675</v>
      </c>
      <c r="J40" s="1221">
        <v>9.9998188035159092</v>
      </c>
      <c r="K40" s="1221">
        <v>10.806055278105285</v>
      </c>
      <c r="L40" s="1222">
        <v>10</v>
      </c>
      <c r="N40" s="1224"/>
      <c r="O40" s="1224"/>
      <c r="P40" s="1224"/>
      <c r="Q40" s="1224"/>
      <c r="R40" s="1224"/>
      <c r="S40" s="1224"/>
      <c r="T40" s="1224"/>
      <c r="U40" s="1224"/>
      <c r="V40" s="1224"/>
      <c r="W40" s="1219"/>
      <c r="X40" s="1218"/>
      <c r="Y40" s="1218"/>
      <c r="Z40" s="1218"/>
      <c r="AA40" s="1218"/>
      <c r="AB40" s="1218"/>
      <c r="AC40" s="1218"/>
      <c r="AD40" s="1218"/>
      <c r="AE40" s="1218"/>
      <c r="AF40" s="1218"/>
      <c r="AG40" s="1218"/>
      <c r="AH40" s="1218"/>
    </row>
    <row r="41" spans="2:34" s="365" customFormat="1" ht="27.75" customHeight="1" thickBot="1" x14ac:dyDescent="0.25">
      <c r="B41" s="1843"/>
      <c r="C41" s="1225" t="s">
        <v>1097</v>
      </c>
      <c r="D41" s="1654">
        <v>6.8335108773727865E-2</v>
      </c>
      <c r="E41" s="1654">
        <v>9.0000000000000018</v>
      </c>
      <c r="F41" s="1654">
        <v>6.9972932472579625</v>
      </c>
      <c r="G41" s="1654">
        <v>6.9999999999999991</v>
      </c>
      <c r="H41" s="1654">
        <v>7.9975319257821464</v>
      </c>
      <c r="I41" s="1654">
        <v>8.887798155064413</v>
      </c>
      <c r="J41" s="1654">
        <v>9.9997167741092685</v>
      </c>
      <c r="K41" s="1654">
        <v>11.177462550065268</v>
      </c>
      <c r="L41" s="1227">
        <v>10</v>
      </c>
      <c r="N41" s="1224"/>
      <c r="O41" s="1224"/>
      <c r="P41" s="1224"/>
      <c r="Q41" s="1224"/>
      <c r="R41" s="1224"/>
      <c r="S41" s="1224"/>
      <c r="T41" s="1224"/>
      <c r="U41" s="1224"/>
      <c r="V41" s="1224"/>
      <c r="W41" s="1219"/>
      <c r="X41" s="1218"/>
      <c r="Y41" s="1218"/>
      <c r="Z41" s="1218"/>
      <c r="AA41" s="1218"/>
      <c r="AB41" s="1218"/>
      <c r="AC41" s="1218"/>
      <c r="AD41" s="1218"/>
      <c r="AE41" s="1218"/>
      <c r="AF41" s="1218"/>
      <c r="AG41" s="1218"/>
      <c r="AH41" s="1218"/>
    </row>
    <row r="42" spans="2:34" s="805" customFormat="1" ht="12.75" customHeight="1" thickTop="1" x14ac:dyDescent="0.2">
      <c r="B42" s="826"/>
      <c r="C42" s="826"/>
      <c r="D42" s="827"/>
      <c r="E42" s="827"/>
      <c r="F42" s="827"/>
      <c r="G42" s="827"/>
      <c r="H42" s="827"/>
      <c r="I42" s="827"/>
      <c r="J42" s="827"/>
      <c r="K42" s="827"/>
      <c r="L42" s="827"/>
      <c r="Q42" s="828"/>
      <c r="R42" s="828"/>
      <c r="S42" s="828"/>
      <c r="T42" s="828"/>
      <c r="U42" s="828"/>
      <c r="V42" s="828"/>
      <c r="W42" s="828"/>
      <c r="X42" s="828"/>
      <c r="Y42" s="828"/>
      <c r="Z42" s="828"/>
      <c r="AA42" s="828"/>
      <c r="AB42" s="828"/>
      <c r="AC42" s="828"/>
      <c r="AD42" s="828"/>
      <c r="AE42" s="828"/>
      <c r="AF42" s="828"/>
      <c r="AG42" s="828"/>
      <c r="AH42" s="828"/>
    </row>
    <row r="43" spans="2:34" s="815" customFormat="1" ht="21.75" customHeight="1" x14ac:dyDescent="0.2">
      <c r="B43" s="1856" t="s">
        <v>1535</v>
      </c>
      <c r="C43" s="1856"/>
      <c r="K43" s="1859" t="s">
        <v>1751</v>
      </c>
      <c r="L43" s="1859"/>
      <c r="Q43" s="829"/>
      <c r="R43" s="829"/>
      <c r="S43" s="829"/>
      <c r="T43" s="829"/>
      <c r="U43" s="829"/>
      <c r="V43" s="829"/>
      <c r="W43" s="829"/>
      <c r="X43" s="829"/>
      <c r="Y43" s="829"/>
      <c r="Z43" s="829"/>
      <c r="AA43" s="829"/>
      <c r="AB43" s="829"/>
      <c r="AC43" s="829"/>
      <c r="AD43" s="829"/>
      <c r="AE43" s="829"/>
      <c r="AF43" s="829"/>
      <c r="AG43" s="829"/>
      <c r="AH43" s="829"/>
    </row>
    <row r="44" spans="2:34" s="815" customFormat="1" ht="21.75" customHeight="1" x14ac:dyDescent="0.2">
      <c r="B44" s="830" t="s">
        <v>1439</v>
      </c>
      <c r="C44" s="830"/>
      <c r="D44" s="831"/>
      <c r="E44" s="831"/>
      <c r="F44" s="831"/>
      <c r="G44" s="831"/>
      <c r="H44" s="699"/>
      <c r="I44" s="699"/>
      <c r="J44" s="699"/>
      <c r="K44" s="699"/>
      <c r="L44" s="832" t="s">
        <v>1542</v>
      </c>
      <c r="Q44" s="829"/>
      <c r="R44" s="829"/>
      <c r="S44" s="829"/>
      <c r="T44" s="829"/>
      <c r="U44" s="829"/>
      <c r="V44" s="829"/>
      <c r="W44" s="829"/>
      <c r="X44" s="829"/>
      <c r="Y44" s="829"/>
      <c r="Z44" s="829"/>
      <c r="AA44" s="829"/>
      <c r="AB44" s="829"/>
      <c r="AC44" s="829"/>
      <c r="AD44" s="829"/>
      <c r="AE44" s="829"/>
      <c r="AF44" s="829"/>
      <c r="AG44" s="829"/>
      <c r="AH44" s="829"/>
    </row>
    <row r="45" spans="2:34" s="805" customFormat="1" ht="8.25" customHeight="1" x14ac:dyDescent="0.2">
      <c r="Q45" s="828"/>
      <c r="R45" s="828"/>
      <c r="S45" s="828"/>
      <c r="T45" s="828"/>
      <c r="U45" s="828"/>
      <c r="V45" s="828"/>
      <c r="W45" s="828"/>
      <c r="X45" s="828"/>
      <c r="Y45" s="828"/>
      <c r="Z45" s="828"/>
      <c r="AA45" s="828"/>
      <c r="AB45" s="828"/>
      <c r="AC45" s="828"/>
      <c r="AD45" s="828"/>
      <c r="AE45" s="828"/>
      <c r="AF45" s="828"/>
      <c r="AG45" s="828"/>
      <c r="AH45" s="828"/>
    </row>
    <row r="46" spans="2:34" s="805" customFormat="1" ht="8.25" customHeight="1" x14ac:dyDescent="0.2">
      <c r="Q46" s="828"/>
      <c r="R46" s="828"/>
      <c r="S46" s="828"/>
      <c r="T46" s="828"/>
      <c r="U46" s="828"/>
      <c r="V46" s="828"/>
      <c r="W46" s="828"/>
      <c r="X46" s="828"/>
      <c r="Y46" s="828"/>
      <c r="Z46" s="828"/>
      <c r="AA46" s="828"/>
      <c r="AB46" s="828"/>
      <c r="AC46" s="828"/>
      <c r="AD46" s="828"/>
      <c r="AE46" s="828"/>
      <c r="AF46" s="828"/>
      <c r="AG46" s="828"/>
      <c r="AH46" s="828"/>
    </row>
    <row r="47" spans="2:34" s="805" customFormat="1" ht="36.75" x14ac:dyDescent="0.2">
      <c r="B47" s="1808" t="s">
        <v>1829</v>
      </c>
      <c r="C47" s="1808"/>
      <c r="D47" s="1808"/>
      <c r="E47" s="1808"/>
      <c r="F47" s="1808"/>
      <c r="G47" s="1808"/>
      <c r="H47" s="1808"/>
      <c r="I47" s="1808"/>
      <c r="J47" s="1808"/>
      <c r="K47" s="1808"/>
      <c r="L47" s="1808"/>
      <c r="Q47" s="828"/>
      <c r="R47" s="828"/>
      <c r="S47" s="828"/>
      <c r="T47" s="828"/>
      <c r="U47" s="828"/>
      <c r="V47" s="828"/>
      <c r="W47" s="828"/>
      <c r="X47" s="828"/>
      <c r="Y47" s="828"/>
      <c r="Z47" s="828"/>
      <c r="AA47" s="828"/>
      <c r="AB47" s="828"/>
      <c r="AC47" s="828"/>
      <c r="AD47" s="828"/>
      <c r="AE47" s="828"/>
      <c r="AF47" s="828"/>
      <c r="AG47" s="828"/>
      <c r="AH47" s="828"/>
    </row>
    <row r="48" spans="2:34" s="805" customFormat="1" ht="9.75" customHeight="1" x14ac:dyDescent="0.2">
      <c r="B48" s="811"/>
      <c r="C48" s="811"/>
      <c r="D48" s="833"/>
      <c r="E48" s="833"/>
      <c r="F48" s="833"/>
      <c r="G48" s="833"/>
      <c r="H48" s="833"/>
      <c r="I48" s="833"/>
      <c r="J48" s="833"/>
      <c r="K48" s="833"/>
      <c r="L48" s="833"/>
      <c r="Q48" s="828"/>
      <c r="R48" s="828"/>
      <c r="S48" s="828"/>
      <c r="T48" s="828"/>
      <c r="U48" s="828"/>
      <c r="V48" s="828"/>
      <c r="W48" s="828"/>
      <c r="X48" s="828"/>
      <c r="Y48" s="828"/>
      <c r="Z48" s="828"/>
      <c r="AA48" s="828"/>
      <c r="AB48" s="828"/>
      <c r="AC48" s="828"/>
      <c r="AD48" s="828"/>
      <c r="AE48" s="828"/>
      <c r="AF48" s="828"/>
      <c r="AG48" s="828"/>
      <c r="AH48" s="828"/>
    </row>
    <row r="49" spans="2:34" s="805" customFormat="1" ht="36.75" x14ac:dyDescent="0.2">
      <c r="B49" s="1808" t="s">
        <v>1830</v>
      </c>
      <c r="C49" s="1808"/>
      <c r="D49" s="1808"/>
      <c r="E49" s="1808"/>
      <c r="F49" s="1808"/>
      <c r="G49" s="1808"/>
      <c r="H49" s="1808"/>
      <c r="I49" s="1808"/>
      <c r="J49" s="1808"/>
      <c r="K49" s="1808"/>
      <c r="L49" s="1808"/>
      <c r="Q49" s="828"/>
      <c r="R49" s="828"/>
      <c r="S49" s="828"/>
      <c r="T49" s="828"/>
      <c r="U49" s="828"/>
      <c r="V49" s="828"/>
      <c r="W49" s="828"/>
      <c r="X49" s="828"/>
      <c r="Y49" s="828"/>
      <c r="Z49" s="828"/>
      <c r="AA49" s="828"/>
      <c r="AB49" s="828"/>
      <c r="AC49" s="828"/>
      <c r="AD49" s="828"/>
      <c r="AE49" s="828"/>
      <c r="AF49" s="828"/>
      <c r="AG49" s="828"/>
      <c r="AH49" s="828"/>
    </row>
    <row r="50" spans="2:34" s="805" customFormat="1" ht="11.25" customHeight="1" x14ac:dyDescent="0.2">
      <c r="Q50" s="828"/>
      <c r="R50" s="828"/>
      <c r="S50" s="828"/>
      <c r="T50" s="828"/>
      <c r="U50" s="828"/>
      <c r="V50" s="828"/>
      <c r="W50" s="828"/>
      <c r="X50" s="828"/>
      <c r="Y50" s="828"/>
      <c r="Z50" s="828"/>
      <c r="AA50" s="828"/>
      <c r="AB50" s="828"/>
      <c r="AC50" s="828"/>
      <c r="AD50" s="828"/>
      <c r="AE50" s="828"/>
      <c r="AF50" s="828"/>
      <c r="AG50" s="828"/>
      <c r="AH50" s="828"/>
    </row>
    <row r="51" spans="2:34" s="815" customFormat="1" ht="22.5" x14ac:dyDescent="0.2">
      <c r="B51" s="1855" t="s">
        <v>1765</v>
      </c>
      <c r="C51" s="1855"/>
      <c r="L51" s="699" t="s">
        <v>1764</v>
      </c>
      <c r="Q51" s="829"/>
      <c r="R51" s="829"/>
      <c r="S51" s="829"/>
      <c r="T51" s="829"/>
      <c r="U51" s="829"/>
      <c r="V51" s="829"/>
      <c r="W51" s="829"/>
      <c r="X51" s="829"/>
      <c r="Y51" s="829"/>
      <c r="Z51" s="829"/>
      <c r="AA51" s="829"/>
      <c r="AB51" s="829"/>
      <c r="AC51" s="829"/>
      <c r="AD51" s="829"/>
      <c r="AE51" s="829"/>
      <c r="AF51" s="829"/>
      <c r="AG51" s="829"/>
      <c r="AH51" s="829"/>
    </row>
    <row r="52" spans="2:34" s="805" customFormat="1" ht="15.75" thickBot="1" x14ac:dyDescent="0.25">
      <c r="Q52" s="828"/>
      <c r="R52" s="828"/>
      <c r="S52" s="828"/>
      <c r="T52" s="828"/>
      <c r="U52" s="828"/>
      <c r="V52" s="828"/>
      <c r="W52" s="828"/>
      <c r="X52" s="828"/>
      <c r="Y52" s="828"/>
      <c r="Z52" s="828"/>
      <c r="AA52" s="828"/>
      <c r="AB52" s="828"/>
      <c r="AC52" s="828"/>
      <c r="AD52" s="828"/>
      <c r="AE52" s="828"/>
      <c r="AF52" s="828"/>
      <c r="AG52" s="828"/>
      <c r="AH52" s="828"/>
    </row>
    <row r="53" spans="2:34" s="776" customFormat="1" ht="31.5" thickTop="1" x14ac:dyDescent="0.2">
      <c r="B53" s="1852" t="s">
        <v>887</v>
      </c>
      <c r="C53" s="1853"/>
      <c r="D53" s="834" t="s">
        <v>1099</v>
      </c>
      <c r="E53" s="1849" t="s">
        <v>1618</v>
      </c>
      <c r="F53" s="1850"/>
      <c r="G53" s="1851"/>
      <c r="H53" s="1849" t="s">
        <v>1627</v>
      </c>
      <c r="I53" s="1850"/>
      <c r="J53" s="1850"/>
      <c r="K53" s="1850"/>
      <c r="L53" s="1854"/>
      <c r="Q53" s="825"/>
      <c r="R53" s="825"/>
      <c r="S53" s="825"/>
      <c r="T53" s="825"/>
      <c r="U53" s="825"/>
      <c r="V53" s="825"/>
      <c r="W53" s="825"/>
      <c r="X53" s="825"/>
      <c r="Y53" s="825"/>
      <c r="Z53" s="825"/>
      <c r="AA53" s="825"/>
      <c r="AB53" s="825"/>
      <c r="AC53" s="825"/>
      <c r="AD53" s="825"/>
      <c r="AE53" s="825"/>
      <c r="AF53" s="825"/>
      <c r="AG53" s="825"/>
      <c r="AH53" s="825"/>
    </row>
    <row r="54" spans="2:34" s="776" customFormat="1" ht="30.75" x14ac:dyDescent="0.2">
      <c r="B54" s="1847" t="s">
        <v>886</v>
      </c>
      <c r="C54" s="1845"/>
      <c r="D54" s="1845" t="s">
        <v>1100</v>
      </c>
      <c r="E54" s="1576" t="s">
        <v>1101</v>
      </c>
      <c r="F54" s="1576" t="s">
        <v>1102</v>
      </c>
      <c r="G54" s="719" t="s">
        <v>1103</v>
      </c>
      <c r="H54" s="719" t="s">
        <v>1104</v>
      </c>
      <c r="I54" s="719" t="s">
        <v>1105</v>
      </c>
      <c r="J54" s="719" t="s">
        <v>1107</v>
      </c>
      <c r="K54" s="719" t="s">
        <v>1106</v>
      </c>
      <c r="L54" s="835" t="s">
        <v>1110</v>
      </c>
      <c r="Q54" s="825"/>
      <c r="R54" s="825"/>
      <c r="S54" s="825"/>
      <c r="T54" s="825"/>
      <c r="U54" s="825"/>
      <c r="V54" s="825"/>
      <c r="W54" s="825"/>
      <c r="X54" s="825"/>
      <c r="Y54" s="825"/>
      <c r="Z54" s="825"/>
      <c r="AA54" s="825"/>
      <c r="AB54" s="825"/>
      <c r="AC54" s="825"/>
      <c r="AD54" s="825"/>
      <c r="AE54" s="825"/>
      <c r="AF54" s="825"/>
      <c r="AG54" s="825"/>
      <c r="AH54" s="825"/>
    </row>
    <row r="55" spans="2:34" s="776" customFormat="1" ht="30.75" x14ac:dyDescent="0.2">
      <c r="B55" s="1848"/>
      <c r="C55" s="1846"/>
      <c r="D55" s="1846"/>
      <c r="E55" s="836" t="s">
        <v>1108</v>
      </c>
      <c r="F55" s="836" t="s">
        <v>1109</v>
      </c>
      <c r="G55" s="836" t="s">
        <v>1111</v>
      </c>
      <c r="H55" s="836" t="s">
        <v>1115</v>
      </c>
      <c r="I55" s="836" t="s">
        <v>1112</v>
      </c>
      <c r="J55" s="836" t="s">
        <v>1116</v>
      </c>
      <c r="K55" s="836" t="s">
        <v>1113</v>
      </c>
      <c r="L55" s="837" t="s">
        <v>1114</v>
      </c>
      <c r="Q55" s="825"/>
      <c r="R55" s="825"/>
      <c r="S55" s="825"/>
      <c r="T55" s="825"/>
      <c r="U55" s="825"/>
      <c r="V55" s="825"/>
      <c r="W55" s="825"/>
      <c r="X55" s="825"/>
      <c r="Y55" s="825"/>
      <c r="Z55" s="825"/>
      <c r="AA55" s="825"/>
      <c r="AB55" s="825"/>
      <c r="AC55" s="825"/>
      <c r="AD55" s="825"/>
      <c r="AE55" s="825"/>
      <c r="AF55" s="825"/>
      <c r="AG55" s="825"/>
      <c r="AH55" s="825"/>
    </row>
    <row r="56" spans="2:34" s="365" customFormat="1" ht="27.95" customHeight="1" x14ac:dyDescent="0.2">
      <c r="B56" s="1838">
        <v>2011</v>
      </c>
      <c r="C56" s="1839"/>
      <c r="D56" s="1650">
        <v>9.9733920461278469</v>
      </c>
      <c r="E56" s="1650">
        <v>7.7830272449647691</v>
      </c>
      <c r="F56" s="1650">
        <v>8.3450846737326874</v>
      </c>
      <c r="G56" s="1650">
        <v>9.2669358853131261</v>
      </c>
      <c r="H56" s="1650">
        <v>10.2061056441745</v>
      </c>
      <c r="I56" s="1650">
        <v>9.6490262241795364</v>
      </c>
      <c r="J56" s="1650">
        <v>9.4299928142533194</v>
      </c>
      <c r="K56" s="1650">
        <v>9.0569512540538515</v>
      </c>
      <c r="L56" s="1513">
        <v>9.5855189841653026</v>
      </c>
      <c r="N56" s="1217"/>
      <c r="O56" s="1217"/>
      <c r="P56" s="1217"/>
      <c r="Q56" s="1217"/>
      <c r="R56" s="1217"/>
      <c r="S56" s="1217"/>
      <c r="T56" s="1217"/>
      <c r="U56" s="1217"/>
      <c r="V56" s="1217"/>
      <c r="W56" s="1217"/>
      <c r="X56" s="1217"/>
      <c r="Y56" s="1217"/>
      <c r="Z56" s="1217"/>
      <c r="AA56" s="1217"/>
      <c r="AB56" s="1218"/>
      <c r="AC56" s="1218"/>
      <c r="AD56" s="1218"/>
      <c r="AE56" s="1218"/>
      <c r="AF56" s="1218"/>
      <c r="AG56" s="1218"/>
      <c r="AH56" s="1218"/>
    </row>
    <row r="57" spans="2:34" s="365" customFormat="1" ht="27.95" customHeight="1" x14ac:dyDescent="0.2">
      <c r="B57" s="1838">
        <v>2012</v>
      </c>
      <c r="C57" s="1839"/>
      <c r="D57" s="1650">
        <v>11.486237350879918</v>
      </c>
      <c r="E57" s="1650">
        <v>8.6575673351905849</v>
      </c>
      <c r="F57" s="1650">
        <v>9.6265014110872666</v>
      </c>
      <c r="G57" s="1650">
        <v>9.7578414392228918</v>
      </c>
      <c r="H57" s="1650">
        <v>11.595289623171656</v>
      </c>
      <c r="I57" s="1650">
        <v>12.171499145683818</v>
      </c>
      <c r="J57" s="1650">
        <v>11.955544732302602</v>
      </c>
      <c r="K57" s="1650">
        <v>11.836198123682266</v>
      </c>
      <c r="L57" s="1513">
        <v>11.889632906210085</v>
      </c>
      <c r="N57" s="1217"/>
      <c r="O57" s="1217"/>
      <c r="P57" s="1217"/>
      <c r="Q57" s="1217"/>
      <c r="R57" s="1217"/>
      <c r="S57" s="1217"/>
      <c r="T57" s="1217"/>
      <c r="U57" s="1217"/>
      <c r="V57" s="1217"/>
      <c r="W57" s="1217"/>
      <c r="X57" s="1217"/>
      <c r="Y57" s="1217"/>
      <c r="Z57" s="1217"/>
      <c r="AA57" s="1217"/>
      <c r="AB57" s="1218"/>
      <c r="AC57" s="1218"/>
      <c r="AD57" s="1218"/>
      <c r="AE57" s="1218"/>
      <c r="AF57" s="1218"/>
      <c r="AG57" s="1218"/>
      <c r="AH57" s="1218"/>
    </row>
    <row r="58" spans="2:34" s="365" customFormat="1" ht="27.95" customHeight="1" x14ac:dyDescent="0.2">
      <c r="B58" s="1838">
        <v>2013</v>
      </c>
      <c r="C58" s="1839"/>
      <c r="D58" s="1650">
        <v>11.483527870976245</v>
      </c>
      <c r="E58" s="1650">
        <v>8.9856208284779271</v>
      </c>
      <c r="F58" s="1650">
        <v>9.9793768073722084</v>
      </c>
      <c r="G58" s="1650">
        <v>10.616203904228612</v>
      </c>
      <c r="H58" s="1650">
        <v>13.072735434358199</v>
      </c>
      <c r="I58" s="1650">
        <v>12.685344235768312</v>
      </c>
      <c r="J58" s="1650">
        <v>11.945738048748353</v>
      </c>
      <c r="K58" s="1650">
        <v>13.577278072955027</v>
      </c>
      <c r="L58" s="1513">
        <v>12.820273947957475</v>
      </c>
      <c r="N58" s="1217"/>
      <c r="O58" s="1217"/>
      <c r="P58" s="1217"/>
      <c r="Q58" s="1217"/>
      <c r="R58" s="1217"/>
      <c r="S58" s="1217"/>
      <c r="T58" s="1217"/>
      <c r="U58" s="1217"/>
      <c r="V58" s="1217"/>
      <c r="W58" s="1217"/>
      <c r="X58" s="1217"/>
      <c r="Y58" s="1217"/>
      <c r="Z58" s="1217"/>
      <c r="AA58" s="1217"/>
      <c r="AB58" s="1218"/>
      <c r="AC58" s="1218"/>
      <c r="AD58" s="1218"/>
      <c r="AE58" s="1218"/>
      <c r="AF58" s="1218"/>
      <c r="AG58" s="1218"/>
      <c r="AH58" s="1218"/>
    </row>
    <row r="59" spans="2:34" s="365" customFormat="1" ht="27.75" customHeight="1" x14ac:dyDescent="0.2">
      <c r="B59" s="1838">
        <v>2014</v>
      </c>
      <c r="C59" s="1839"/>
      <c r="D59" s="1650">
        <v>11.165996312796027</v>
      </c>
      <c r="E59" s="1650">
        <v>8.7996554855531155</v>
      </c>
      <c r="F59" s="1650">
        <v>10.998753023441719</v>
      </c>
      <c r="G59" s="1650">
        <v>11.739451749016933</v>
      </c>
      <c r="H59" s="1650">
        <v>13.550480861129847</v>
      </c>
      <c r="I59" s="1650">
        <v>12.162830088753322</v>
      </c>
      <c r="J59" s="1650">
        <v>11.371279824172504</v>
      </c>
      <c r="K59" s="1650">
        <v>13.674204856957935</v>
      </c>
      <c r="L59" s="1513">
        <v>12.689698907753403</v>
      </c>
      <c r="N59" s="1217"/>
      <c r="O59" s="1217"/>
      <c r="P59" s="1217"/>
      <c r="Q59" s="1217"/>
      <c r="R59" s="1217"/>
      <c r="S59" s="1217"/>
      <c r="T59" s="1217"/>
      <c r="U59" s="1217"/>
      <c r="V59" s="1217"/>
      <c r="W59" s="1217"/>
      <c r="X59" s="1217"/>
      <c r="Y59" s="1217"/>
      <c r="Z59" s="1217"/>
      <c r="AA59" s="1217"/>
      <c r="AB59" s="1218"/>
      <c r="AC59" s="1218"/>
      <c r="AD59" s="1218"/>
      <c r="AE59" s="1218"/>
      <c r="AF59" s="1218"/>
      <c r="AG59" s="1218"/>
      <c r="AH59" s="1218"/>
    </row>
    <row r="60" spans="2:34" s="365" customFormat="1" ht="27.75" customHeight="1" x14ac:dyDescent="0.2">
      <c r="B60" s="1838">
        <v>2015</v>
      </c>
      <c r="C60" s="1839"/>
      <c r="D60" s="1650">
        <v>11.623713658050523</v>
      </c>
      <c r="E60" s="1650">
        <v>9.0633009738776984</v>
      </c>
      <c r="F60" s="1650">
        <v>11.463573331759846</v>
      </c>
      <c r="G60" s="1650">
        <v>12.087454303582657</v>
      </c>
      <c r="H60" s="1650">
        <v>13.50844080874484</v>
      </c>
      <c r="I60" s="1650">
        <v>11.676178502918257</v>
      </c>
      <c r="J60" s="1650">
        <v>12.261425543555848</v>
      </c>
      <c r="K60" s="1650">
        <v>13.182426014332924</v>
      </c>
      <c r="L60" s="1513">
        <v>12.657117717387967</v>
      </c>
      <c r="N60" s="1217"/>
      <c r="O60" s="1217"/>
      <c r="P60" s="1217"/>
      <c r="Q60" s="1217"/>
      <c r="R60" s="1217"/>
      <c r="S60" s="1217"/>
      <c r="T60" s="1217"/>
      <c r="U60" s="1217"/>
      <c r="V60" s="1217"/>
      <c r="W60" s="1217"/>
      <c r="X60" s="1217"/>
      <c r="Y60" s="1217"/>
      <c r="Z60" s="1217"/>
      <c r="AA60" s="1217"/>
      <c r="AB60" s="1218"/>
      <c r="AC60" s="1218"/>
      <c r="AD60" s="1218"/>
      <c r="AE60" s="1218"/>
      <c r="AF60" s="1218"/>
      <c r="AG60" s="1218"/>
      <c r="AH60" s="1218"/>
    </row>
    <row r="61" spans="2:34" s="365" customFormat="1" ht="27.75" customHeight="1" x14ac:dyDescent="0.2">
      <c r="B61" s="1838">
        <v>2016</v>
      </c>
      <c r="C61" s="1839"/>
      <c r="D61" s="1650">
        <v>13.790731142454597</v>
      </c>
      <c r="E61" s="1650">
        <v>9.2140176939733163</v>
      </c>
      <c r="F61" s="1650">
        <v>10.582531239229315</v>
      </c>
      <c r="G61" s="1650">
        <v>12.00697039427528</v>
      </c>
      <c r="H61" s="1650">
        <v>13.373879458692686</v>
      </c>
      <c r="I61" s="1650">
        <v>11.512317980677263</v>
      </c>
      <c r="J61" s="1650">
        <v>13.198014211838505</v>
      </c>
      <c r="K61" s="1650">
        <v>13.190266370829232</v>
      </c>
      <c r="L61" s="1513">
        <v>12.818619505509421</v>
      </c>
      <c r="N61" s="1217"/>
      <c r="O61" s="1217"/>
      <c r="P61" s="1217"/>
      <c r="Q61" s="1217"/>
      <c r="R61" s="1217"/>
      <c r="S61" s="1217"/>
      <c r="T61" s="1217"/>
      <c r="U61" s="1217"/>
      <c r="V61" s="1217"/>
      <c r="W61" s="1217"/>
      <c r="X61" s="1217"/>
      <c r="Y61" s="1217"/>
      <c r="Z61" s="1217"/>
      <c r="AA61" s="1217"/>
      <c r="AB61" s="1218"/>
      <c r="AC61" s="1218"/>
      <c r="AD61" s="1218"/>
      <c r="AE61" s="1218"/>
      <c r="AF61" s="1218"/>
      <c r="AG61" s="1218"/>
      <c r="AH61" s="1218"/>
    </row>
    <row r="62" spans="2:34" s="365" customFormat="1" ht="27.75" customHeight="1" x14ac:dyDescent="0.2">
      <c r="B62" s="1841">
        <v>2015</v>
      </c>
      <c r="C62" s="1651" t="s">
        <v>1086</v>
      </c>
      <c r="D62" s="1652">
        <v>11.099427352141305</v>
      </c>
      <c r="E62" s="1652">
        <v>9.0476524407405741</v>
      </c>
      <c r="F62" s="1652">
        <v>12.114379914254785</v>
      </c>
      <c r="G62" s="1652">
        <v>11.991348430557093</v>
      </c>
      <c r="H62" s="1652">
        <v>13.744762265795163</v>
      </c>
      <c r="I62" s="1652">
        <v>11.97589231418474</v>
      </c>
      <c r="J62" s="1652">
        <v>11.952070166758745</v>
      </c>
      <c r="K62" s="1652">
        <v>13.304450309697144</v>
      </c>
      <c r="L62" s="1653">
        <v>12.744293764108949</v>
      </c>
      <c r="N62" s="1219"/>
      <c r="O62" s="1219"/>
      <c r="P62" s="1219"/>
      <c r="Q62" s="1219"/>
      <c r="R62" s="1219"/>
      <c r="S62" s="1219"/>
      <c r="T62" s="1219"/>
      <c r="U62" s="1219"/>
      <c r="V62" s="1219"/>
      <c r="W62" s="1219"/>
      <c r="X62" s="1219"/>
      <c r="Y62" s="1219"/>
      <c r="Z62" s="1219"/>
      <c r="AA62" s="1218"/>
      <c r="AB62" s="1218"/>
      <c r="AC62" s="1218"/>
      <c r="AD62" s="1218"/>
      <c r="AE62" s="1218"/>
      <c r="AF62" s="1218"/>
      <c r="AG62" s="1218"/>
      <c r="AH62" s="1218"/>
    </row>
    <row r="63" spans="2:34" s="365" customFormat="1" ht="27.75" customHeight="1" x14ac:dyDescent="0.2">
      <c r="B63" s="1842"/>
      <c r="C63" s="1220" t="s">
        <v>1087</v>
      </c>
      <c r="D63" s="1221">
        <v>10.921482189641575</v>
      </c>
      <c r="E63" s="1221">
        <v>8.8660841927953182</v>
      </c>
      <c r="F63" s="1221">
        <v>11.93570414006032</v>
      </c>
      <c r="G63" s="1221">
        <v>11.96021875511248</v>
      </c>
      <c r="H63" s="1221">
        <v>13.678336220271783</v>
      </c>
      <c r="I63" s="1221">
        <v>11.771172925036575</v>
      </c>
      <c r="J63" s="1221">
        <v>12.055233944489633</v>
      </c>
      <c r="K63" s="1221">
        <v>13.557083046323539</v>
      </c>
      <c r="L63" s="1222">
        <v>12.765456534030381</v>
      </c>
      <c r="N63" s="1219"/>
      <c r="O63" s="1219"/>
      <c r="P63" s="1219"/>
      <c r="Q63" s="1219"/>
      <c r="R63" s="1219"/>
      <c r="S63" s="1219"/>
      <c r="T63" s="1219"/>
      <c r="U63" s="1219"/>
      <c r="V63" s="1219"/>
      <c r="W63" s="1219"/>
      <c r="X63" s="1219"/>
      <c r="Y63" s="1219"/>
      <c r="Z63" s="1219"/>
      <c r="AA63" s="1218"/>
      <c r="AB63" s="1218"/>
      <c r="AC63" s="1218"/>
      <c r="AD63" s="1218"/>
      <c r="AE63" s="1218"/>
      <c r="AF63" s="1218"/>
      <c r="AG63" s="1218"/>
      <c r="AH63" s="1218"/>
    </row>
    <row r="64" spans="2:34" s="365" customFormat="1" ht="27.75" customHeight="1" x14ac:dyDescent="0.2">
      <c r="B64" s="1842"/>
      <c r="C64" s="1220" t="s">
        <v>1088</v>
      </c>
      <c r="D64" s="1221">
        <v>10.806482703456078</v>
      </c>
      <c r="E64" s="1221">
        <v>8.8237982879864045</v>
      </c>
      <c r="F64" s="1221">
        <v>11.712824348126219</v>
      </c>
      <c r="G64" s="1221">
        <v>11.986763763220761</v>
      </c>
      <c r="H64" s="1221">
        <v>13.480057957908542</v>
      </c>
      <c r="I64" s="1221">
        <v>11.770514306710341</v>
      </c>
      <c r="J64" s="1221">
        <v>11.929614944287191</v>
      </c>
      <c r="K64" s="1221">
        <v>13.780627482964805</v>
      </c>
      <c r="L64" s="1222">
        <v>12.74020367296772</v>
      </c>
      <c r="N64" s="1219"/>
      <c r="O64" s="1219"/>
      <c r="P64" s="1219"/>
      <c r="Q64" s="1219"/>
      <c r="R64" s="1219"/>
      <c r="S64" s="1219"/>
      <c r="T64" s="1219"/>
      <c r="U64" s="1219"/>
      <c r="V64" s="1219"/>
      <c r="W64" s="1219"/>
      <c r="X64" s="1219"/>
      <c r="Y64" s="1219"/>
      <c r="Z64" s="1219"/>
      <c r="AA64" s="1218"/>
      <c r="AB64" s="1218"/>
      <c r="AC64" s="1218"/>
      <c r="AD64" s="1218"/>
      <c r="AE64" s="1218"/>
      <c r="AF64" s="1218"/>
      <c r="AG64" s="1218"/>
      <c r="AH64" s="1218"/>
    </row>
    <row r="65" spans="2:34" s="365" customFormat="1" ht="27.75" customHeight="1" x14ac:dyDescent="0.2">
      <c r="B65" s="1842"/>
      <c r="C65" s="1220" t="s">
        <v>1089</v>
      </c>
      <c r="D65" s="1221">
        <v>10.83148370268964</v>
      </c>
      <c r="E65" s="1221">
        <v>9.0196749532089733</v>
      </c>
      <c r="F65" s="1221">
        <v>11.555230923527951</v>
      </c>
      <c r="G65" s="1221">
        <v>12.020348886106733</v>
      </c>
      <c r="H65" s="1221">
        <v>13.478929515761331</v>
      </c>
      <c r="I65" s="1221">
        <v>11.826679734970245</v>
      </c>
      <c r="J65" s="1221">
        <v>11.997227512550944</v>
      </c>
      <c r="K65" s="1221">
        <v>12.822538823130024</v>
      </c>
      <c r="L65" s="1222">
        <v>12.531343896603136</v>
      </c>
      <c r="N65" s="1219"/>
      <c r="O65" s="1219"/>
      <c r="P65" s="1219"/>
      <c r="Q65" s="1219"/>
      <c r="R65" s="1219"/>
      <c r="S65" s="1219"/>
      <c r="T65" s="1219"/>
      <c r="U65" s="1219"/>
      <c r="V65" s="1219"/>
      <c r="W65" s="1219"/>
      <c r="X65" s="1219"/>
      <c r="Y65" s="1219"/>
      <c r="Z65" s="1219"/>
      <c r="AA65" s="1218"/>
      <c r="AB65" s="1218"/>
      <c r="AC65" s="1218"/>
      <c r="AD65" s="1218"/>
      <c r="AE65" s="1218"/>
      <c r="AF65" s="1218"/>
      <c r="AG65" s="1218"/>
      <c r="AH65" s="1218"/>
    </row>
    <row r="66" spans="2:34" s="365" customFormat="1" ht="27.75" customHeight="1" x14ac:dyDescent="0.2">
      <c r="B66" s="1842"/>
      <c r="C66" s="1220" t="s">
        <v>1090</v>
      </c>
      <c r="D66" s="1221">
        <v>10.6436125240091</v>
      </c>
      <c r="E66" s="1221">
        <v>8.6690400165144741</v>
      </c>
      <c r="F66" s="1221">
        <v>11.794373497709216</v>
      </c>
      <c r="G66" s="1221">
        <v>12.048824574043469</v>
      </c>
      <c r="H66" s="1221">
        <v>13.213154480487235</v>
      </c>
      <c r="I66" s="1221">
        <v>11.707901360592063</v>
      </c>
      <c r="J66" s="1221">
        <v>12.022017033708432</v>
      </c>
      <c r="K66" s="1221">
        <v>13.57326435567745</v>
      </c>
      <c r="L66" s="1222">
        <v>12.629084307616296</v>
      </c>
      <c r="N66" s="1219"/>
      <c r="O66" s="1219"/>
      <c r="P66" s="1219"/>
      <c r="Q66" s="1219"/>
      <c r="R66" s="1219"/>
      <c r="S66" s="1219"/>
      <c r="T66" s="1219"/>
      <c r="U66" s="1219"/>
      <c r="V66" s="1219"/>
      <c r="W66" s="1219"/>
      <c r="X66" s="1219"/>
      <c r="Y66" s="1219"/>
      <c r="Z66" s="1219"/>
      <c r="AA66" s="1218"/>
      <c r="AB66" s="1218"/>
      <c r="AC66" s="1218"/>
      <c r="AD66" s="1218"/>
      <c r="AE66" s="1218"/>
      <c r="AF66" s="1218"/>
      <c r="AG66" s="1218"/>
      <c r="AH66" s="1218"/>
    </row>
    <row r="67" spans="2:34" s="365" customFormat="1" ht="27.75" customHeight="1" x14ac:dyDescent="0.2">
      <c r="B67" s="1842"/>
      <c r="C67" s="1220" t="s">
        <v>1091</v>
      </c>
      <c r="D67" s="1221">
        <v>11.489984528659585</v>
      </c>
      <c r="E67" s="1221">
        <v>8.8717534731328112</v>
      </c>
      <c r="F67" s="1221">
        <v>11.747504207349797</v>
      </c>
      <c r="G67" s="1221">
        <v>12.104340520873205</v>
      </c>
      <c r="H67" s="1221">
        <v>13.286480511234277</v>
      </c>
      <c r="I67" s="1221">
        <v>11.728208298081624</v>
      </c>
      <c r="J67" s="1221">
        <v>12.240941476442435</v>
      </c>
      <c r="K67" s="1221">
        <v>12.229536344358626</v>
      </c>
      <c r="L67" s="1222">
        <v>12.371291657529241</v>
      </c>
      <c r="N67" s="1219"/>
      <c r="O67" s="1219"/>
      <c r="P67" s="1219"/>
      <c r="Q67" s="1219"/>
      <c r="R67" s="1219"/>
      <c r="S67" s="1219"/>
      <c r="T67" s="1219"/>
      <c r="U67" s="1219"/>
      <c r="V67" s="1219"/>
      <c r="W67" s="1219"/>
      <c r="X67" s="1219"/>
      <c r="Y67" s="1219"/>
      <c r="Z67" s="1219"/>
      <c r="AA67" s="1218"/>
      <c r="AB67" s="1218"/>
      <c r="AC67" s="1218"/>
      <c r="AD67" s="1218"/>
      <c r="AE67" s="1218"/>
      <c r="AF67" s="1218"/>
      <c r="AG67" s="1218"/>
      <c r="AH67" s="1218"/>
    </row>
    <row r="68" spans="2:34" s="365" customFormat="1" ht="27.75" customHeight="1" x14ac:dyDescent="0.2">
      <c r="B68" s="1842"/>
      <c r="C68" s="1220" t="s">
        <v>1092</v>
      </c>
      <c r="D68" s="1221">
        <v>11.893863635009572</v>
      </c>
      <c r="E68" s="1221">
        <v>8.984790358984668</v>
      </c>
      <c r="F68" s="1221">
        <v>11.592205104345268</v>
      </c>
      <c r="G68" s="1221">
        <v>12.12055758369827</v>
      </c>
      <c r="H68" s="1221">
        <v>13.502478056150474</v>
      </c>
      <c r="I68" s="1221">
        <v>12.038293593622393</v>
      </c>
      <c r="J68" s="1221">
        <v>12.335641842834239</v>
      </c>
      <c r="K68" s="1221">
        <v>12.544817303856783</v>
      </c>
      <c r="L68" s="1222">
        <v>12.605307699115972</v>
      </c>
      <c r="N68" s="1219"/>
      <c r="O68" s="1219"/>
      <c r="P68" s="1219"/>
      <c r="Q68" s="1219"/>
      <c r="R68" s="1219"/>
      <c r="S68" s="1219"/>
      <c r="T68" s="1219"/>
      <c r="U68" s="1219"/>
      <c r="V68" s="1219"/>
      <c r="W68" s="1219"/>
      <c r="X68" s="1219"/>
      <c r="Y68" s="1219"/>
      <c r="Z68" s="1219"/>
      <c r="AA68" s="1218"/>
      <c r="AB68" s="1218"/>
      <c r="AC68" s="1218"/>
      <c r="AD68" s="1218"/>
      <c r="AE68" s="1218"/>
      <c r="AF68" s="1218"/>
      <c r="AG68" s="1218"/>
      <c r="AH68" s="1218"/>
    </row>
    <row r="69" spans="2:34" s="365" customFormat="1" ht="27.75" customHeight="1" x14ac:dyDescent="0.2">
      <c r="B69" s="1842"/>
      <c r="C69" s="1220" t="s">
        <v>1093</v>
      </c>
      <c r="D69" s="1221">
        <v>11.685467621129</v>
      </c>
      <c r="E69" s="1221">
        <v>9.0929393635838789</v>
      </c>
      <c r="F69" s="1221">
        <v>11.422065452657733</v>
      </c>
      <c r="G69" s="1221">
        <v>12.122362002389552</v>
      </c>
      <c r="H69" s="1221">
        <v>13.453838055393238</v>
      </c>
      <c r="I69" s="1221">
        <v>11.675811278625146</v>
      </c>
      <c r="J69" s="1221">
        <v>12.364105608818658</v>
      </c>
      <c r="K69" s="1221">
        <v>12.852791519517945</v>
      </c>
      <c r="L69" s="1222">
        <v>12.586636615588748</v>
      </c>
      <c r="N69" s="1219"/>
      <c r="O69" s="1219"/>
      <c r="P69" s="1219"/>
      <c r="Q69" s="1219"/>
      <c r="R69" s="1219"/>
      <c r="S69" s="1219"/>
      <c r="T69" s="1219"/>
      <c r="U69" s="1219"/>
      <c r="V69" s="1219"/>
      <c r="W69" s="1219"/>
      <c r="X69" s="1219"/>
      <c r="Y69" s="1219"/>
      <c r="Z69" s="1219"/>
      <c r="AA69" s="1218"/>
      <c r="AB69" s="1218"/>
      <c r="AC69" s="1218"/>
      <c r="AD69" s="1218"/>
      <c r="AE69" s="1218"/>
      <c r="AF69" s="1218"/>
      <c r="AG69" s="1218"/>
      <c r="AH69" s="1218"/>
    </row>
    <row r="70" spans="2:34" s="365" customFormat="1" ht="27.75" customHeight="1" x14ac:dyDescent="0.2">
      <c r="B70" s="1842"/>
      <c r="C70" s="1220" t="s">
        <v>1094</v>
      </c>
      <c r="D70" s="1221">
        <v>12.186109881990985</v>
      </c>
      <c r="E70" s="1221">
        <v>9.2526328832588991</v>
      </c>
      <c r="F70" s="1221">
        <v>11.11660032040797</v>
      </c>
      <c r="G70" s="1221">
        <v>12.127933380289647</v>
      </c>
      <c r="H70" s="1221">
        <v>13.478145608405292</v>
      </c>
      <c r="I70" s="1221">
        <v>11.300186868350966</v>
      </c>
      <c r="J70" s="1221">
        <v>12.410229874737038</v>
      </c>
      <c r="K70" s="1221">
        <v>13.352026118956106</v>
      </c>
      <c r="L70" s="1222">
        <v>12.63514711761235</v>
      </c>
      <c r="N70" s="1219"/>
      <c r="O70" s="1219"/>
      <c r="P70" s="1219"/>
      <c r="Q70" s="1219"/>
      <c r="R70" s="1219"/>
      <c r="S70" s="1219"/>
      <c r="T70" s="1219"/>
      <c r="U70" s="1219"/>
      <c r="V70" s="1219"/>
      <c r="W70" s="1219"/>
      <c r="X70" s="1219"/>
      <c r="Y70" s="1219"/>
      <c r="Z70" s="1219"/>
      <c r="AA70" s="1218"/>
      <c r="AB70" s="1218"/>
      <c r="AC70" s="1218"/>
      <c r="AD70" s="1218"/>
      <c r="AE70" s="1218"/>
      <c r="AF70" s="1218"/>
      <c r="AG70" s="1218"/>
      <c r="AH70" s="1218"/>
    </row>
    <row r="71" spans="2:34" s="365" customFormat="1" ht="27.75" customHeight="1" x14ac:dyDescent="0.2">
      <c r="B71" s="1842"/>
      <c r="C71" s="1220" t="s">
        <v>1095</v>
      </c>
      <c r="D71" s="1221">
        <v>12.456399894340162</v>
      </c>
      <c r="E71" s="1221">
        <v>9.2987131692906448</v>
      </c>
      <c r="F71" s="1221">
        <v>10.970313128103609</v>
      </c>
      <c r="G71" s="1221">
        <v>12.154490280536729</v>
      </c>
      <c r="H71" s="1221">
        <v>13.626554593451587</v>
      </c>
      <c r="I71" s="1221">
        <v>11.739572357798496</v>
      </c>
      <c r="J71" s="1221">
        <v>12.491253502036312</v>
      </c>
      <c r="K71" s="1221">
        <v>13.361261401226971</v>
      </c>
      <c r="L71" s="1222">
        <v>12.804660463628343</v>
      </c>
      <c r="N71" s="1219"/>
      <c r="O71" s="1219"/>
      <c r="P71" s="1219"/>
      <c r="Q71" s="1219"/>
      <c r="R71" s="1219"/>
      <c r="S71" s="1219"/>
      <c r="T71" s="1219"/>
      <c r="U71" s="1219"/>
      <c r="V71" s="1219"/>
      <c r="W71" s="1219"/>
      <c r="X71" s="1219"/>
      <c r="Y71" s="1219"/>
      <c r="Z71" s="1219"/>
      <c r="AA71" s="1218"/>
      <c r="AB71" s="1218"/>
      <c r="AC71" s="1218"/>
      <c r="AD71" s="1218"/>
      <c r="AE71" s="1218"/>
      <c r="AF71" s="1218"/>
      <c r="AG71" s="1218"/>
      <c r="AH71" s="1218"/>
    </row>
    <row r="72" spans="2:34" s="365" customFormat="1" ht="27.75" customHeight="1" x14ac:dyDescent="0.2">
      <c r="B72" s="1842"/>
      <c r="C72" s="1220" t="s">
        <v>1096</v>
      </c>
      <c r="D72" s="1221">
        <v>12.668042128678945</v>
      </c>
      <c r="E72" s="1221">
        <v>9.387591357339204</v>
      </c>
      <c r="F72" s="1221">
        <v>10.832597727197664</v>
      </c>
      <c r="G72" s="1221">
        <v>12.154685144733323</v>
      </c>
      <c r="H72" s="1221">
        <v>13.640029750437686</v>
      </c>
      <c r="I72" s="1221">
        <v>11.276349616684174</v>
      </c>
      <c r="J72" s="1221">
        <v>12.477074247017972</v>
      </c>
      <c r="K72" s="1221">
        <v>13.407007906465228</v>
      </c>
      <c r="L72" s="1222">
        <v>12.700115380151267</v>
      </c>
      <c r="N72" s="1219"/>
      <c r="O72" s="1219"/>
      <c r="P72" s="1219"/>
      <c r="Q72" s="1219"/>
      <c r="R72" s="1219"/>
      <c r="S72" s="1219"/>
      <c r="T72" s="1219"/>
      <c r="U72" s="1219"/>
      <c r="V72" s="1219"/>
      <c r="W72" s="1219"/>
      <c r="X72" s="1219"/>
      <c r="Y72" s="1219"/>
      <c r="Z72" s="1219"/>
      <c r="AA72" s="1218"/>
      <c r="AB72" s="1218"/>
      <c r="AC72" s="1218"/>
      <c r="AD72" s="1218"/>
      <c r="AE72" s="1218"/>
      <c r="AF72" s="1218"/>
      <c r="AG72" s="1218"/>
      <c r="AH72" s="1218"/>
    </row>
    <row r="73" spans="2:34" s="365" customFormat="1" ht="27.75" customHeight="1" x14ac:dyDescent="0.2">
      <c r="B73" s="1843"/>
      <c r="C73" s="1225" t="s">
        <v>1097</v>
      </c>
      <c r="D73" s="1226">
        <v>12.80220773486035</v>
      </c>
      <c r="E73" s="1226">
        <v>9.4449411896965199</v>
      </c>
      <c r="F73" s="1226">
        <v>10.769081217377604</v>
      </c>
      <c r="G73" s="1226">
        <v>12.257578321430614</v>
      </c>
      <c r="H73" s="1226">
        <v>13.518522689641458</v>
      </c>
      <c r="I73" s="1226">
        <v>11.303559380362316</v>
      </c>
      <c r="J73" s="1226">
        <v>12.861696368988568</v>
      </c>
      <c r="K73" s="1226">
        <v>13.403707559820466</v>
      </c>
      <c r="L73" s="1223">
        <v>12.771871499703202</v>
      </c>
      <c r="N73" s="1219"/>
      <c r="O73" s="1219"/>
      <c r="P73" s="1219"/>
      <c r="Q73" s="1219"/>
      <c r="R73" s="1219"/>
      <c r="S73" s="1219"/>
      <c r="T73" s="1219"/>
      <c r="U73" s="1219"/>
      <c r="V73" s="1219"/>
      <c r="W73" s="1219"/>
      <c r="X73" s="1219"/>
      <c r="Y73" s="1219"/>
      <c r="Z73" s="1219"/>
      <c r="AA73" s="1218"/>
      <c r="AB73" s="1218"/>
      <c r="AC73" s="1218"/>
      <c r="AD73" s="1218"/>
      <c r="AE73" s="1218"/>
      <c r="AF73" s="1218"/>
      <c r="AG73" s="1218"/>
      <c r="AH73" s="1218"/>
    </row>
    <row r="74" spans="2:34" s="365" customFormat="1" ht="27.75" customHeight="1" x14ac:dyDescent="0.2">
      <c r="B74" s="1842">
        <v>2016</v>
      </c>
      <c r="C74" s="1220" t="s">
        <v>1086</v>
      </c>
      <c r="D74" s="1221">
        <v>12.71652683863835</v>
      </c>
      <c r="E74" s="1221">
        <v>9.3959622366740518</v>
      </c>
      <c r="F74" s="1221">
        <v>10.868698412270044</v>
      </c>
      <c r="G74" s="1221">
        <v>12.049413016467653</v>
      </c>
      <c r="H74" s="1221">
        <v>13.265083820572857</v>
      </c>
      <c r="I74" s="1221">
        <v>11.809491539694916</v>
      </c>
      <c r="J74" s="1221">
        <v>13.170375855661264</v>
      </c>
      <c r="K74" s="1221">
        <v>13.394509522718828</v>
      </c>
      <c r="L74" s="1222">
        <v>12.909865184661967</v>
      </c>
      <c r="N74" s="1219"/>
      <c r="O74" s="1219"/>
      <c r="P74" s="1219"/>
      <c r="Q74" s="1219"/>
      <c r="R74" s="1219"/>
      <c r="S74" s="1219"/>
      <c r="T74" s="1219"/>
      <c r="U74" s="1219"/>
      <c r="V74" s="1219"/>
      <c r="W74" s="1219"/>
      <c r="X74" s="1219"/>
      <c r="Y74" s="1219"/>
      <c r="Z74" s="1219"/>
      <c r="AA74" s="1218"/>
      <c r="AB74" s="1218"/>
      <c r="AC74" s="1218"/>
      <c r="AD74" s="1218"/>
      <c r="AE74" s="1218"/>
      <c r="AF74" s="1218"/>
      <c r="AG74" s="1218"/>
      <c r="AH74" s="1218"/>
    </row>
    <row r="75" spans="2:34" s="365" customFormat="1" ht="27.75" customHeight="1" x14ac:dyDescent="0.2">
      <c r="B75" s="1842"/>
      <c r="C75" s="1220" t="s">
        <v>1087</v>
      </c>
      <c r="D75" s="1221">
        <v>13.202258206348972</v>
      </c>
      <c r="E75" s="1221">
        <v>9.1524032735504779</v>
      </c>
      <c r="F75" s="1221">
        <v>10.668249668870352</v>
      </c>
      <c r="G75" s="1221">
        <v>12.019720705075567</v>
      </c>
      <c r="H75" s="1221">
        <v>13.554985267258138</v>
      </c>
      <c r="I75" s="1221">
        <v>11.982522463777633</v>
      </c>
      <c r="J75" s="1221">
        <v>13.179731569786068</v>
      </c>
      <c r="K75" s="1221">
        <v>13.795865219991569</v>
      </c>
      <c r="L75" s="1222">
        <v>13.12827613020335</v>
      </c>
      <c r="N75" s="1219"/>
      <c r="O75" s="1219"/>
      <c r="P75" s="1219"/>
      <c r="Q75" s="1219"/>
      <c r="R75" s="1219"/>
      <c r="S75" s="1219"/>
      <c r="T75" s="1219"/>
      <c r="U75" s="1219"/>
      <c r="V75" s="1219"/>
      <c r="W75" s="1219"/>
      <c r="X75" s="1219"/>
      <c r="Y75" s="1219"/>
      <c r="Z75" s="1219"/>
      <c r="AA75" s="1218"/>
      <c r="AB75" s="1218"/>
      <c r="AC75" s="1218"/>
      <c r="AD75" s="1218"/>
      <c r="AE75" s="1218"/>
      <c r="AF75" s="1218"/>
      <c r="AG75" s="1218"/>
      <c r="AH75" s="1218"/>
    </row>
    <row r="76" spans="2:34" s="365" customFormat="1" ht="27.75" customHeight="1" x14ac:dyDescent="0.2">
      <c r="B76" s="1842"/>
      <c r="C76" s="1220" t="s">
        <v>1088</v>
      </c>
      <c r="D76" s="1221">
        <v>13.523966784965838</v>
      </c>
      <c r="E76" s="1221">
        <v>9.0360461577096114</v>
      </c>
      <c r="F76" s="1221">
        <v>10.711512723774442</v>
      </c>
      <c r="G76" s="1221">
        <v>12.264284331704097</v>
      </c>
      <c r="H76" s="1221">
        <v>13.739570477111426</v>
      </c>
      <c r="I76" s="1221">
        <v>11.01636055741387</v>
      </c>
      <c r="J76" s="1221">
        <v>13.143313620555949</v>
      </c>
      <c r="K76" s="1221">
        <v>13.208963913559227</v>
      </c>
      <c r="L76" s="1222">
        <v>12.777052142160116</v>
      </c>
      <c r="N76" s="1219"/>
      <c r="O76" s="1219"/>
      <c r="P76" s="1219"/>
      <c r="Q76" s="1219"/>
      <c r="R76" s="1219"/>
      <c r="S76" s="1219"/>
      <c r="T76" s="1219"/>
      <c r="U76" s="1219"/>
      <c r="V76" s="1219"/>
      <c r="W76" s="1219"/>
      <c r="X76" s="1219"/>
      <c r="Y76" s="1219"/>
      <c r="Z76" s="1219"/>
      <c r="AA76" s="1218"/>
      <c r="AB76" s="1218"/>
      <c r="AC76" s="1218"/>
      <c r="AD76" s="1218"/>
      <c r="AE76" s="1218"/>
      <c r="AF76" s="1218"/>
      <c r="AG76" s="1218"/>
      <c r="AH76" s="1218"/>
    </row>
    <row r="77" spans="2:34" s="365" customFormat="1" ht="27.75" customHeight="1" x14ac:dyDescent="0.2">
      <c r="B77" s="1842"/>
      <c r="C77" s="1220" t="s">
        <v>1089</v>
      </c>
      <c r="D77" s="1221">
        <v>13.596750764111873</v>
      </c>
      <c r="E77" s="1221">
        <v>8.9821041892253355</v>
      </c>
      <c r="F77" s="1221">
        <v>10.62108191996051</v>
      </c>
      <c r="G77" s="1221">
        <v>12.25775666814155</v>
      </c>
      <c r="H77" s="1221">
        <v>12.797346865386624</v>
      </c>
      <c r="I77" s="1221">
        <v>11.040185999719959</v>
      </c>
      <c r="J77" s="1221">
        <v>13.194883063027907</v>
      </c>
      <c r="K77" s="1221">
        <v>13.181132588561439</v>
      </c>
      <c r="L77" s="1222">
        <v>12.553387129173982</v>
      </c>
      <c r="N77" s="1219"/>
      <c r="O77" s="1219"/>
      <c r="P77" s="1219"/>
      <c r="Q77" s="1219"/>
      <c r="R77" s="1219"/>
      <c r="S77" s="1219"/>
      <c r="T77" s="1219"/>
      <c r="U77" s="1219"/>
      <c r="V77" s="1219"/>
      <c r="W77" s="1219"/>
      <c r="X77" s="1219"/>
      <c r="Y77" s="1219"/>
      <c r="Z77" s="1219"/>
      <c r="AA77" s="1218"/>
      <c r="AB77" s="1218"/>
      <c r="AC77" s="1218"/>
      <c r="AD77" s="1218"/>
      <c r="AE77" s="1218"/>
      <c r="AF77" s="1218"/>
      <c r="AG77" s="1218"/>
      <c r="AH77" s="1218"/>
    </row>
    <row r="78" spans="2:34" s="365" customFormat="1" ht="27.75" customHeight="1" x14ac:dyDescent="0.2">
      <c r="B78" s="1842"/>
      <c r="C78" s="1220" t="s">
        <v>1090</v>
      </c>
      <c r="D78" s="1221">
        <v>13.907717271011864</v>
      </c>
      <c r="E78" s="1221">
        <v>9.0404650528608084</v>
      </c>
      <c r="F78" s="1221">
        <v>10.646849871122027</v>
      </c>
      <c r="G78" s="1221">
        <v>12.133627572126139</v>
      </c>
      <c r="H78" s="1221">
        <v>14.016446333925295</v>
      </c>
      <c r="I78" s="1221">
        <v>10.795660667812381</v>
      </c>
      <c r="J78" s="1221">
        <v>13.206765183035889</v>
      </c>
      <c r="K78" s="1221">
        <v>12.763812743531325</v>
      </c>
      <c r="L78" s="1222">
        <v>12.695671232076222</v>
      </c>
      <c r="N78" s="1219"/>
      <c r="O78" s="1219"/>
      <c r="P78" s="1219"/>
      <c r="Q78" s="1219"/>
      <c r="R78" s="1219"/>
      <c r="S78" s="1219"/>
      <c r="T78" s="1219"/>
      <c r="U78" s="1219"/>
      <c r="V78" s="1219"/>
      <c r="W78" s="1219"/>
      <c r="X78" s="1219"/>
      <c r="Y78" s="1219"/>
      <c r="Z78" s="1219"/>
      <c r="AA78" s="1218"/>
      <c r="AB78" s="1218"/>
      <c r="AC78" s="1218"/>
      <c r="AD78" s="1218"/>
      <c r="AE78" s="1218"/>
      <c r="AF78" s="1218"/>
      <c r="AG78" s="1218"/>
      <c r="AH78" s="1218"/>
    </row>
    <row r="79" spans="2:34" s="365" customFormat="1" ht="27.75" customHeight="1" x14ac:dyDescent="0.2">
      <c r="B79" s="1842"/>
      <c r="C79" s="1220" t="s">
        <v>1091</v>
      </c>
      <c r="D79" s="1221">
        <v>13.814465934241715</v>
      </c>
      <c r="E79" s="1221">
        <v>9.1983588067658939</v>
      </c>
      <c r="F79" s="1221">
        <v>10.489363140103425</v>
      </c>
      <c r="G79" s="1221">
        <v>12.015994213556935</v>
      </c>
      <c r="H79" s="1221">
        <v>13.510444919550141</v>
      </c>
      <c r="I79" s="1221">
        <v>10.990748746312926</v>
      </c>
      <c r="J79" s="1221">
        <v>13.208939669596088</v>
      </c>
      <c r="K79" s="1221">
        <v>13.26414410089515</v>
      </c>
      <c r="L79" s="1222">
        <v>12.743569359088575</v>
      </c>
      <c r="N79" s="1219"/>
      <c r="O79" s="1219"/>
      <c r="P79" s="1219"/>
      <c r="Q79" s="1219"/>
      <c r="R79" s="1219"/>
      <c r="S79" s="1219"/>
      <c r="T79" s="1219"/>
      <c r="U79" s="1219"/>
      <c r="V79" s="1219"/>
      <c r="W79" s="1219"/>
      <c r="X79" s="1219"/>
      <c r="Y79" s="1219"/>
      <c r="Z79" s="1219"/>
      <c r="AA79" s="1218"/>
      <c r="AB79" s="1218"/>
      <c r="AC79" s="1218"/>
      <c r="AD79" s="1218"/>
      <c r="AE79" s="1218"/>
      <c r="AF79" s="1218"/>
      <c r="AG79" s="1218"/>
      <c r="AH79" s="1218"/>
    </row>
    <row r="80" spans="2:34" s="365" customFormat="1" ht="27.75" customHeight="1" x14ac:dyDescent="0.2">
      <c r="B80" s="1842"/>
      <c r="C80" s="1220" t="s">
        <v>1092</v>
      </c>
      <c r="D80" s="1221">
        <v>13.9586171709292</v>
      </c>
      <c r="E80" s="1221">
        <v>9.150667034243865</v>
      </c>
      <c r="F80" s="1221">
        <v>10.48887044969316</v>
      </c>
      <c r="G80" s="1221">
        <v>11.929872377077629</v>
      </c>
      <c r="H80" s="1221">
        <v>12.698314165836234</v>
      </c>
      <c r="I80" s="1221">
        <v>11.839843737432615</v>
      </c>
      <c r="J80" s="1221">
        <v>13.202225133427667</v>
      </c>
      <c r="K80" s="1221">
        <v>13.265720138844001</v>
      </c>
      <c r="L80" s="1222">
        <v>12.751525793885127</v>
      </c>
      <c r="N80" s="1219"/>
      <c r="O80" s="1219"/>
      <c r="P80" s="1219"/>
      <c r="Q80" s="1219"/>
      <c r="R80" s="1219"/>
      <c r="S80" s="1219"/>
      <c r="T80" s="1219"/>
      <c r="U80" s="1219"/>
      <c r="V80" s="1219"/>
      <c r="W80" s="1219"/>
      <c r="X80" s="1219"/>
      <c r="Y80" s="1219"/>
      <c r="Z80" s="1219"/>
      <c r="AA80" s="1218"/>
      <c r="AB80" s="1218"/>
      <c r="AC80" s="1218"/>
      <c r="AD80" s="1218"/>
      <c r="AE80" s="1218"/>
      <c r="AF80" s="1218"/>
      <c r="AG80" s="1218"/>
      <c r="AH80" s="1218"/>
    </row>
    <row r="81" spans="2:34" s="365" customFormat="1" ht="27.75" customHeight="1" x14ac:dyDescent="0.2">
      <c r="B81" s="1842"/>
      <c r="C81" s="1220" t="s">
        <v>1093</v>
      </c>
      <c r="D81" s="1221">
        <v>13.897304555536419</v>
      </c>
      <c r="E81" s="1221">
        <v>9.0392761244905184</v>
      </c>
      <c r="F81" s="1221">
        <v>10.525134621602938</v>
      </c>
      <c r="G81" s="1221">
        <v>11.833290271992073</v>
      </c>
      <c r="H81" s="1221">
        <v>12.432058268593556</v>
      </c>
      <c r="I81" s="1221">
        <v>12.037237297160539</v>
      </c>
      <c r="J81" s="1221">
        <v>13.223424710108688</v>
      </c>
      <c r="K81" s="1221">
        <v>13.169346739726933</v>
      </c>
      <c r="L81" s="1222">
        <v>12.715516753897429</v>
      </c>
      <c r="N81" s="1219"/>
      <c r="O81" s="1219"/>
      <c r="P81" s="1219"/>
      <c r="Q81" s="1219"/>
      <c r="R81" s="1219"/>
      <c r="S81" s="1219"/>
      <c r="T81" s="1219"/>
      <c r="U81" s="1219"/>
      <c r="V81" s="1219"/>
      <c r="W81" s="1219"/>
      <c r="X81" s="1219"/>
      <c r="Y81" s="1219"/>
      <c r="Z81" s="1219"/>
      <c r="AA81" s="1218"/>
      <c r="AB81" s="1218"/>
      <c r="AC81" s="1218"/>
      <c r="AD81" s="1218"/>
      <c r="AE81" s="1218"/>
      <c r="AF81" s="1218"/>
      <c r="AG81" s="1218"/>
      <c r="AH81" s="1218"/>
    </row>
    <row r="82" spans="2:34" s="365" customFormat="1" ht="27.75" customHeight="1" x14ac:dyDescent="0.2">
      <c r="B82" s="1842"/>
      <c r="C82" s="1220" t="s">
        <v>1094</v>
      </c>
      <c r="D82" s="1221">
        <v>14.013180886693197</v>
      </c>
      <c r="E82" s="1221">
        <v>9.0633664234122016</v>
      </c>
      <c r="F82" s="1221">
        <v>10.499349712628913</v>
      </c>
      <c r="G82" s="1221">
        <v>11.770224374326988</v>
      </c>
      <c r="H82" s="1221">
        <v>13.199261503624307</v>
      </c>
      <c r="I82" s="1221">
        <v>11.542238035171778</v>
      </c>
      <c r="J82" s="1221">
        <v>13.214673126995496</v>
      </c>
      <c r="K82" s="1221">
        <v>13.082935977088189</v>
      </c>
      <c r="L82" s="1222">
        <v>12.759777160719942</v>
      </c>
      <c r="N82" s="1219"/>
      <c r="O82" s="1219"/>
      <c r="P82" s="1219"/>
      <c r="Q82" s="1219"/>
      <c r="R82" s="1219"/>
      <c r="S82" s="1219"/>
      <c r="T82" s="1219"/>
      <c r="U82" s="1219"/>
      <c r="V82" s="1219"/>
      <c r="W82" s="1219"/>
      <c r="X82" s="1219"/>
      <c r="Y82" s="1219"/>
      <c r="Z82" s="1219"/>
      <c r="AA82" s="1218"/>
      <c r="AB82" s="1218"/>
      <c r="AC82" s="1218"/>
      <c r="AD82" s="1218"/>
      <c r="AE82" s="1218"/>
      <c r="AF82" s="1218"/>
      <c r="AG82" s="1218"/>
      <c r="AH82" s="1218"/>
    </row>
    <row r="83" spans="2:34" s="365" customFormat="1" ht="27.75" customHeight="1" x14ac:dyDescent="0.2">
      <c r="B83" s="1842"/>
      <c r="C83" s="1220" t="s">
        <v>1095</v>
      </c>
      <c r="D83" s="1221">
        <v>14.009373965428546</v>
      </c>
      <c r="E83" s="1221">
        <v>9.4916102938232658</v>
      </c>
      <c r="F83" s="1221">
        <v>10.468278827529604</v>
      </c>
      <c r="G83" s="1221">
        <v>11.674549315399187</v>
      </c>
      <c r="H83" s="1221">
        <v>14.166711146705097</v>
      </c>
      <c r="I83" s="1221">
        <v>11.88436610858137</v>
      </c>
      <c r="J83" s="1221">
        <v>13.205971883492404</v>
      </c>
      <c r="K83" s="1221">
        <v>13.05556507584447</v>
      </c>
      <c r="L83" s="1222">
        <v>13.078153553655833</v>
      </c>
      <c r="N83" s="1219"/>
      <c r="O83" s="1219"/>
      <c r="P83" s="1219"/>
      <c r="Q83" s="1219"/>
      <c r="R83" s="1219"/>
      <c r="S83" s="1219"/>
      <c r="T83" s="1219"/>
      <c r="U83" s="1219"/>
      <c r="V83" s="1219"/>
      <c r="W83" s="1219"/>
      <c r="X83" s="1219"/>
      <c r="Y83" s="1219"/>
      <c r="Z83" s="1219"/>
      <c r="AA83" s="1218"/>
      <c r="AB83" s="1218"/>
      <c r="AC83" s="1218"/>
      <c r="AD83" s="1218"/>
      <c r="AE83" s="1218"/>
      <c r="AF83" s="1218"/>
      <c r="AG83" s="1218"/>
      <c r="AH83" s="1218"/>
    </row>
    <row r="84" spans="2:34" s="365" customFormat="1" ht="27.75" customHeight="1" x14ac:dyDescent="0.2">
      <c r="B84" s="1842"/>
      <c r="C84" s="1220" t="s">
        <v>1096</v>
      </c>
      <c r="D84" s="1221">
        <v>14.187777434886515</v>
      </c>
      <c r="E84" s="1221">
        <v>9.5158656205153811</v>
      </c>
      <c r="F84" s="1221">
        <v>10.410321860652385</v>
      </c>
      <c r="G84" s="1221">
        <v>11.669059168950859</v>
      </c>
      <c r="H84" s="1221">
        <v>14.004015713023572</v>
      </c>
      <c r="I84" s="1221">
        <v>12.175156526243324</v>
      </c>
      <c r="J84" s="1221">
        <v>13.224862358328213</v>
      </c>
      <c r="K84" s="1221">
        <v>13.143984571168184</v>
      </c>
      <c r="L84" s="1222">
        <v>13.137004792190824</v>
      </c>
      <c r="N84" s="1219"/>
      <c r="O84" s="1219"/>
      <c r="P84" s="1219"/>
      <c r="Q84" s="1219"/>
      <c r="R84" s="1219"/>
      <c r="S84" s="1219"/>
      <c r="T84" s="1219"/>
      <c r="U84" s="1219"/>
      <c r="V84" s="1219"/>
      <c r="W84" s="1219"/>
      <c r="X84" s="1219"/>
      <c r="Y84" s="1219"/>
      <c r="Z84" s="1219"/>
      <c r="AA84" s="1218"/>
      <c r="AB84" s="1218"/>
      <c r="AC84" s="1218"/>
      <c r="AD84" s="1218"/>
      <c r="AE84" s="1218"/>
      <c r="AF84" s="1218"/>
      <c r="AG84" s="1218"/>
      <c r="AH84" s="1218"/>
    </row>
    <row r="85" spans="2:34" s="365" customFormat="1" ht="27.75" customHeight="1" thickBot="1" x14ac:dyDescent="0.25">
      <c r="B85" s="1843"/>
      <c r="C85" s="1225" t="s">
        <v>1097</v>
      </c>
      <c r="D85" s="1654">
        <v>14.660833896662687</v>
      </c>
      <c r="E85" s="1654">
        <v>9.5020871144083952</v>
      </c>
      <c r="F85" s="1654">
        <v>10.592663662543972</v>
      </c>
      <c r="G85" s="1654">
        <v>12.465852716484676</v>
      </c>
      <c r="H85" s="1654">
        <v>13.102315022725003</v>
      </c>
      <c r="I85" s="1654">
        <v>11.034004088805839</v>
      </c>
      <c r="J85" s="1654">
        <v>13.201004368046441</v>
      </c>
      <c r="K85" s="1654">
        <v>12.957215858021467</v>
      </c>
      <c r="L85" s="1227">
        <v>12.573634834399686</v>
      </c>
      <c r="N85" s="1219"/>
      <c r="O85" s="1219"/>
      <c r="P85" s="1219"/>
      <c r="Q85" s="1219"/>
      <c r="R85" s="1219"/>
      <c r="S85" s="1219"/>
      <c r="T85" s="1219"/>
      <c r="U85" s="1219"/>
      <c r="V85" s="1219"/>
      <c r="W85" s="1219"/>
      <c r="X85" s="1219"/>
      <c r="Y85" s="1219"/>
      <c r="Z85" s="1219"/>
      <c r="AA85" s="1218"/>
      <c r="AB85" s="1218"/>
      <c r="AC85" s="1218"/>
      <c r="AD85" s="1218"/>
      <c r="AE85" s="1218"/>
      <c r="AF85" s="1218"/>
      <c r="AG85" s="1218"/>
      <c r="AH85" s="1218"/>
    </row>
    <row r="86" spans="2:34" ht="8.25" customHeight="1" thickTop="1" x14ac:dyDescent="0.35">
      <c r="B86" s="232"/>
      <c r="C86" s="232"/>
      <c r="D86" s="232"/>
      <c r="E86" s="232"/>
      <c r="F86" s="232"/>
      <c r="G86" s="232"/>
      <c r="H86" s="232"/>
      <c r="I86" s="232"/>
      <c r="J86" s="232"/>
      <c r="K86" s="232"/>
      <c r="L86" s="232"/>
      <c r="Q86" s="231"/>
      <c r="R86" s="231"/>
      <c r="S86" s="231"/>
      <c r="T86" s="231"/>
      <c r="U86" s="231"/>
      <c r="V86" s="231"/>
      <c r="W86" s="231"/>
      <c r="X86" s="231"/>
      <c r="Y86" s="231"/>
      <c r="Z86" s="231"/>
      <c r="AA86" s="231"/>
      <c r="AB86" s="231"/>
      <c r="AC86" s="231"/>
      <c r="AD86" s="231"/>
      <c r="AE86" s="231"/>
      <c r="AF86" s="231"/>
      <c r="AG86" s="231"/>
      <c r="AH86" s="231"/>
    </row>
    <row r="87" spans="2:34" s="417" customFormat="1" ht="22.5" customHeight="1" x14ac:dyDescent="0.5">
      <c r="B87" s="1844" t="s">
        <v>1749</v>
      </c>
      <c r="C87" s="1844"/>
      <c r="K87" s="1840" t="s">
        <v>1751</v>
      </c>
      <c r="L87" s="1840"/>
      <c r="Q87" s="526"/>
      <c r="R87" s="526"/>
      <c r="S87" s="526"/>
      <c r="T87" s="526"/>
      <c r="U87" s="526"/>
      <c r="V87" s="526"/>
      <c r="W87" s="526"/>
      <c r="X87" s="526"/>
      <c r="Y87" s="526"/>
      <c r="Z87" s="526"/>
      <c r="AA87" s="526"/>
      <c r="AB87" s="526"/>
      <c r="AC87" s="526"/>
      <c r="AD87" s="526"/>
      <c r="AE87" s="526"/>
      <c r="AF87" s="526"/>
      <c r="AG87" s="526"/>
      <c r="AH87" s="526"/>
    </row>
    <row r="88" spans="2:34" x14ac:dyDescent="0.35">
      <c r="Q88" s="231"/>
      <c r="R88" s="231"/>
      <c r="S88" s="231"/>
      <c r="T88" s="231"/>
      <c r="U88" s="231"/>
      <c r="V88" s="231"/>
      <c r="W88" s="231"/>
      <c r="X88" s="231"/>
      <c r="Y88" s="231"/>
      <c r="Z88" s="231"/>
      <c r="AA88" s="231"/>
      <c r="AB88" s="231"/>
      <c r="AC88" s="231"/>
      <c r="AD88" s="231"/>
      <c r="AE88" s="231"/>
      <c r="AF88" s="231"/>
      <c r="AG88" s="231"/>
      <c r="AH88" s="231"/>
    </row>
    <row r="89" spans="2:34" x14ac:dyDescent="0.35">
      <c r="Q89" s="231"/>
      <c r="R89" s="231"/>
      <c r="S89" s="231"/>
      <c r="T89" s="231"/>
      <c r="U89" s="231"/>
      <c r="V89" s="231"/>
      <c r="W89" s="231"/>
      <c r="X89" s="231"/>
      <c r="Y89" s="231"/>
      <c r="Z89" s="231"/>
      <c r="AA89" s="231"/>
      <c r="AB89" s="231"/>
      <c r="AC89" s="231"/>
      <c r="AD89" s="231"/>
      <c r="AE89" s="231"/>
      <c r="AF89" s="231"/>
      <c r="AG89" s="231"/>
      <c r="AH89" s="231"/>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6">
    <mergeCell ref="B43:C43"/>
    <mergeCell ref="L10:L11"/>
    <mergeCell ref="B5:L5"/>
    <mergeCell ref="K43:L43"/>
    <mergeCell ref="D10:D11"/>
    <mergeCell ref="E10:E11"/>
    <mergeCell ref="B10:C11"/>
    <mergeCell ref="B16:C16"/>
    <mergeCell ref="B30:B41"/>
    <mergeCell ref="B17:C17"/>
    <mergeCell ref="B14:C14"/>
    <mergeCell ref="B15:C15"/>
    <mergeCell ref="B18:B29"/>
    <mergeCell ref="B7:C7"/>
    <mergeCell ref="E53:G53"/>
    <mergeCell ref="B47:L47"/>
    <mergeCell ref="B49:L49"/>
    <mergeCell ref="B53:C53"/>
    <mergeCell ref="H53:L53"/>
    <mergeCell ref="B51:C51"/>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53" t="s">
        <v>1831</v>
      </c>
      <c r="C3" s="1753"/>
      <c r="D3" s="1753"/>
      <c r="E3" s="1753"/>
      <c r="F3" s="1753"/>
      <c r="G3" s="2"/>
      <c r="H3" s="2"/>
      <c r="I3" s="2"/>
      <c r="J3" s="2"/>
    </row>
    <row r="4" spans="2:22" s="201" customFormat="1" ht="12.75" customHeight="1" x14ac:dyDescent="0.85">
      <c r="B4" s="535"/>
      <c r="C4" s="535"/>
      <c r="D4" s="535"/>
      <c r="E4" s="535"/>
      <c r="F4" s="535"/>
    </row>
    <row r="5" spans="2:22" s="201" customFormat="1" ht="36.75" x14ac:dyDescent="0.85">
      <c r="B5" s="1753" t="s">
        <v>1832</v>
      </c>
      <c r="C5" s="1753"/>
      <c r="D5" s="1753"/>
      <c r="E5" s="1753"/>
      <c r="F5" s="1753"/>
      <c r="G5" s="2"/>
      <c r="H5" s="2"/>
      <c r="I5" s="2"/>
      <c r="J5" s="202"/>
    </row>
    <row r="6" spans="2:22" s="201" customFormat="1" ht="19.5" customHeight="1" x14ac:dyDescent="0.65">
      <c r="K6" s="203"/>
      <c r="L6" s="203"/>
      <c r="M6" s="203"/>
      <c r="N6" s="203"/>
      <c r="O6" s="203"/>
      <c r="P6" s="203"/>
      <c r="Q6" s="203"/>
      <c r="R6" s="203"/>
    </row>
    <row r="7" spans="2:22" s="37" customFormat="1" ht="22.5" x14ac:dyDescent="0.5">
      <c r="B7" s="355" t="s">
        <v>1760</v>
      </c>
      <c r="C7" s="417"/>
      <c r="D7" s="417"/>
      <c r="E7" s="417"/>
      <c r="F7" s="229" t="s">
        <v>1763</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68"/>
      <c r="C9" s="204"/>
      <c r="D9" s="204"/>
      <c r="E9" s="204"/>
      <c r="F9" s="1865"/>
    </row>
    <row r="10" spans="2:22" s="527" customFormat="1" ht="23.1" customHeight="1" x14ac:dyDescent="0.7">
      <c r="B10" s="1869"/>
      <c r="C10" s="533" t="s">
        <v>530</v>
      </c>
      <c r="D10" s="533" t="s">
        <v>294</v>
      </c>
      <c r="E10" s="533" t="s">
        <v>180</v>
      </c>
      <c r="F10" s="1866"/>
    </row>
    <row r="11" spans="2:22" s="527" customFormat="1" ht="23.1" customHeight="1" x14ac:dyDescent="0.7">
      <c r="B11" s="1869"/>
      <c r="C11" s="534" t="s">
        <v>181</v>
      </c>
      <c r="D11" s="534" t="s">
        <v>825</v>
      </c>
      <c r="E11" s="534" t="s">
        <v>531</v>
      </c>
      <c r="F11" s="1866"/>
    </row>
    <row r="12" spans="2:22" s="529" customFormat="1" ht="12" customHeight="1" x14ac:dyDescent="0.7">
      <c r="B12" s="1870"/>
      <c r="C12" s="528"/>
      <c r="D12" s="528"/>
      <c r="E12" s="528"/>
      <c r="F12" s="1867"/>
    </row>
    <row r="13" spans="2:22" s="529" customFormat="1" ht="9" customHeight="1" x14ac:dyDescent="0.7">
      <c r="B13" s="530"/>
      <c r="C13" s="531"/>
      <c r="D13" s="531"/>
      <c r="E13" s="531"/>
      <c r="F13" s="532"/>
    </row>
    <row r="14" spans="2:22" s="1229" customFormat="1" ht="24.95" customHeight="1" x14ac:dyDescent="0.2">
      <c r="B14" s="1255" t="s">
        <v>89</v>
      </c>
      <c r="C14" s="1228"/>
      <c r="D14" s="1228"/>
      <c r="E14" s="1228"/>
      <c r="F14" s="1264" t="s">
        <v>11</v>
      </c>
    </row>
    <row r="15" spans="2:22" s="1229" customFormat="1" ht="9" customHeight="1" x14ac:dyDescent="0.2">
      <c r="B15" s="1256"/>
      <c r="C15" s="1230"/>
      <c r="D15" s="1230"/>
      <c r="E15" s="1230"/>
      <c r="F15" s="1265"/>
    </row>
    <row r="16" spans="2:22" s="1229" customFormat="1" ht="24.95" customHeight="1" x14ac:dyDescent="0.2">
      <c r="B16" s="1257" t="s">
        <v>532</v>
      </c>
      <c r="C16" s="1231">
        <v>7</v>
      </c>
      <c r="D16" s="1231">
        <v>8</v>
      </c>
      <c r="E16" s="1231">
        <v>8</v>
      </c>
      <c r="F16" s="1266" t="s">
        <v>292</v>
      </c>
    </row>
    <row r="17" spans="2:6" s="1229" customFormat="1" ht="9" customHeight="1" x14ac:dyDescent="0.2">
      <c r="B17" s="1256"/>
      <c r="C17" s="1232"/>
      <c r="D17" s="1232"/>
      <c r="E17" s="1232"/>
      <c r="F17" s="1265"/>
    </row>
    <row r="18" spans="2:6" s="1233" customFormat="1" ht="24.95" customHeight="1" x14ac:dyDescent="0.2">
      <c r="B18" s="1257" t="s">
        <v>533</v>
      </c>
      <c r="C18" s="1231"/>
      <c r="D18" s="1231"/>
      <c r="E18" s="1231"/>
      <c r="F18" s="1266" t="s">
        <v>123</v>
      </c>
    </row>
    <row r="19" spans="2:6" s="1233" customFormat="1" ht="24.95" customHeight="1" x14ac:dyDescent="0.2">
      <c r="B19" s="1578" t="s">
        <v>338</v>
      </c>
      <c r="C19" s="1231">
        <v>4.5</v>
      </c>
      <c r="D19" s="1231" t="s">
        <v>1122</v>
      </c>
      <c r="E19" s="1231" t="s">
        <v>1121</v>
      </c>
      <c r="F19" s="1577" t="s">
        <v>337</v>
      </c>
    </row>
    <row r="20" spans="2:6" s="1233" customFormat="1" ht="24.95" customHeight="1" x14ac:dyDescent="0.2">
      <c r="B20" s="1258" t="s">
        <v>458</v>
      </c>
      <c r="C20" s="1231">
        <v>4.5</v>
      </c>
      <c r="D20" s="1231" t="s">
        <v>1122</v>
      </c>
      <c r="E20" s="1231" t="s">
        <v>1121</v>
      </c>
      <c r="F20" s="1577" t="s">
        <v>459</v>
      </c>
    </row>
    <row r="21" spans="2:6" s="1229" customFormat="1" ht="24.95" customHeight="1" x14ac:dyDescent="0.2">
      <c r="B21" s="1578" t="s">
        <v>460</v>
      </c>
      <c r="C21" s="1231">
        <v>7</v>
      </c>
      <c r="D21" s="1231">
        <v>9.5</v>
      </c>
      <c r="E21" s="1231">
        <v>9.5</v>
      </c>
      <c r="F21" s="1577" t="s">
        <v>461</v>
      </c>
    </row>
    <row r="22" spans="2:6" s="1229" customFormat="1" ht="24.95" customHeight="1" x14ac:dyDescent="0.2">
      <c r="B22" s="1578" t="s">
        <v>1247</v>
      </c>
      <c r="C22" s="1231">
        <v>7</v>
      </c>
      <c r="D22" s="1231">
        <v>9.5</v>
      </c>
      <c r="E22" s="1231">
        <v>9.5</v>
      </c>
      <c r="F22" s="1577" t="s">
        <v>462</v>
      </c>
    </row>
    <row r="23" spans="2:6" s="1229" customFormat="1" ht="24.95" customHeight="1" x14ac:dyDescent="0.2">
      <c r="B23" s="1259" t="s">
        <v>463</v>
      </c>
      <c r="C23" s="1231">
        <v>12</v>
      </c>
      <c r="D23" s="1234">
        <v>12</v>
      </c>
      <c r="E23" s="1234">
        <v>12</v>
      </c>
      <c r="F23" s="1577" t="s">
        <v>1259</v>
      </c>
    </row>
    <row r="24" spans="2:6" s="1233" customFormat="1" ht="9" customHeight="1" thickBot="1" x14ac:dyDescent="0.25">
      <c r="B24" s="1260"/>
      <c r="C24" s="1235"/>
      <c r="D24" s="1235"/>
      <c r="E24" s="1235"/>
      <c r="F24" s="1267"/>
    </row>
    <row r="25" spans="2:6" s="1237" customFormat="1" ht="9" customHeight="1" thickTop="1" x14ac:dyDescent="0.2">
      <c r="B25" s="1261"/>
      <c r="C25" s="1236"/>
      <c r="D25" s="1236"/>
      <c r="E25" s="1236"/>
      <c r="F25" s="1268"/>
    </row>
    <row r="26" spans="2:6" s="1233" customFormat="1" ht="24.95" customHeight="1" x14ac:dyDescent="0.2">
      <c r="B26" s="1255" t="s">
        <v>184</v>
      </c>
      <c r="C26" s="1234"/>
      <c r="D26" s="1234"/>
      <c r="E26" s="1234"/>
      <c r="F26" s="1264" t="s">
        <v>12</v>
      </c>
    </row>
    <row r="27" spans="2:6" s="1229" customFormat="1" ht="9" customHeight="1" x14ac:dyDescent="0.2">
      <c r="B27" s="1256"/>
      <c r="C27" s="1232"/>
      <c r="D27" s="1232"/>
      <c r="E27" s="1232"/>
      <c r="F27" s="1265"/>
    </row>
    <row r="28" spans="2:6" s="1229" customFormat="1" ht="24.95" customHeight="1" x14ac:dyDescent="0.2">
      <c r="B28" s="1257" t="s">
        <v>464</v>
      </c>
      <c r="C28" s="1231"/>
      <c r="D28" s="1231"/>
      <c r="E28" s="1231"/>
      <c r="F28" s="1266" t="s">
        <v>292</v>
      </c>
    </row>
    <row r="29" spans="2:6" s="1229" customFormat="1" ht="24.95" customHeight="1" x14ac:dyDescent="0.2">
      <c r="B29" s="1578" t="s">
        <v>465</v>
      </c>
      <c r="C29" s="1238">
        <v>7</v>
      </c>
      <c r="D29" s="1238">
        <v>8</v>
      </c>
      <c r="E29" s="1238">
        <v>8</v>
      </c>
      <c r="F29" s="1577" t="s">
        <v>466</v>
      </c>
    </row>
    <row r="30" spans="2:6" s="1229" customFormat="1" ht="24.95" customHeight="1" x14ac:dyDescent="0.2">
      <c r="B30" s="1578" t="s">
        <v>467</v>
      </c>
      <c r="C30" s="1238">
        <v>7</v>
      </c>
      <c r="D30" s="1238">
        <v>8</v>
      </c>
      <c r="E30" s="1238">
        <v>8</v>
      </c>
      <c r="F30" s="1577" t="s">
        <v>468</v>
      </c>
    </row>
    <row r="31" spans="2:6" s="1229" customFormat="1" ht="9" customHeight="1" x14ac:dyDescent="0.2">
      <c r="B31" s="1256"/>
      <c r="C31" s="1232"/>
      <c r="D31" s="1232"/>
      <c r="E31" s="1232"/>
      <c r="F31" s="1265"/>
    </row>
    <row r="32" spans="2:6" s="1229" customFormat="1" ht="24.95" customHeight="1" x14ac:dyDescent="0.2">
      <c r="B32" s="1257" t="s">
        <v>533</v>
      </c>
      <c r="C32" s="1231"/>
      <c r="D32" s="1231"/>
      <c r="E32" s="1231"/>
      <c r="F32" s="1266" t="s">
        <v>123</v>
      </c>
    </row>
    <row r="33" spans="2:6" s="1229" customFormat="1" ht="24.95" customHeight="1" x14ac:dyDescent="0.2">
      <c r="B33" s="1578" t="s">
        <v>469</v>
      </c>
      <c r="C33" s="1238">
        <v>7</v>
      </c>
      <c r="D33" s="1238">
        <v>8.5</v>
      </c>
      <c r="E33" s="1238">
        <v>8.5</v>
      </c>
      <c r="F33" s="1577" t="s">
        <v>470</v>
      </c>
    </row>
    <row r="34" spans="2:6" s="1229" customFormat="1" ht="24.95" customHeight="1" x14ac:dyDescent="0.2">
      <c r="B34" s="1578" t="s">
        <v>798</v>
      </c>
      <c r="C34" s="1238">
        <v>7</v>
      </c>
      <c r="D34" s="1238">
        <v>9</v>
      </c>
      <c r="E34" s="1238">
        <v>9</v>
      </c>
      <c r="F34" s="1577" t="s">
        <v>471</v>
      </c>
    </row>
    <row r="35" spans="2:6" s="1229" customFormat="1" ht="24.95" customHeight="1" x14ac:dyDescent="0.2">
      <c r="B35" s="1259" t="s">
        <v>463</v>
      </c>
      <c r="C35" s="1238">
        <v>12</v>
      </c>
      <c r="D35" s="1236">
        <v>12</v>
      </c>
      <c r="E35" s="1234">
        <v>12</v>
      </c>
      <c r="F35" s="1577" t="s">
        <v>1259</v>
      </c>
    </row>
    <row r="36" spans="2:6" s="1229" customFormat="1" ht="9" customHeight="1" x14ac:dyDescent="0.2">
      <c r="B36" s="1256"/>
      <c r="C36" s="1232"/>
      <c r="D36" s="1232"/>
      <c r="E36" s="1232"/>
      <c r="F36" s="1265"/>
    </row>
    <row r="37" spans="2:6" s="1233" customFormat="1" ht="24.95" customHeight="1" x14ac:dyDescent="0.2">
      <c r="B37" s="1257" t="s">
        <v>472</v>
      </c>
      <c r="C37" s="1238">
        <v>7</v>
      </c>
      <c r="D37" s="1231">
        <v>9.5</v>
      </c>
      <c r="E37" s="1231">
        <v>9.5</v>
      </c>
      <c r="F37" s="1266" t="s">
        <v>473</v>
      </c>
    </row>
    <row r="38" spans="2:6" s="1233" customFormat="1" ht="9" customHeight="1" thickBot="1" x14ac:dyDescent="0.25">
      <c r="B38" s="1261"/>
      <c r="C38" s="1236"/>
      <c r="D38" s="1236"/>
      <c r="E38" s="1236"/>
      <c r="F38" s="1268"/>
    </row>
    <row r="39" spans="2:6" s="1237" customFormat="1" ht="9" customHeight="1" thickTop="1" x14ac:dyDescent="0.2">
      <c r="B39" s="1262"/>
      <c r="C39" s="1239"/>
      <c r="D39" s="1239"/>
      <c r="E39" s="1239"/>
      <c r="F39" s="1269"/>
    </row>
    <row r="40" spans="2:6" s="1233" customFormat="1" ht="24.95" customHeight="1" x14ac:dyDescent="0.2">
      <c r="B40" s="1206" t="s">
        <v>1307</v>
      </c>
      <c r="C40" s="1234"/>
      <c r="D40" s="1234"/>
      <c r="E40" s="1236"/>
      <c r="F40" s="1212" t="s">
        <v>1308</v>
      </c>
    </row>
    <row r="41" spans="2:6" s="1229" customFormat="1" ht="9" customHeight="1" x14ac:dyDescent="0.2">
      <c r="B41" s="1256"/>
      <c r="C41" s="1232"/>
      <c r="D41" s="1232"/>
      <c r="E41" s="1232"/>
      <c r="F41" s="1265"/>
    </row>
    <row r="42" spans="2:6" s="1233" customFormat="1" ht="24.95" customHeight="1" x14ac:dyDescent="0.2">
      <c r="B42" s="1263" t="s">
        <v>474</v>
      </c>
      <c r="C42" s="1231">
        <v>4.5</v>
      </c>
      <c r="D42" s="1231">
        <v>4.5</v>
      </c>
      <c r="E42" s="1231">
        <v>6</v>
      </c>
      <c r="F42" s="1577" t="s">
        <v>475</v>
      </c>
    </row>
    <row r="43" spans="2:6" s="1233" customFormat="1" ht="24.95" customHeight="1" x14ac:dyDescent="0.2">
      <c r="B43" s="1578" t="s">
        <v>476</v>
      </c>
      <c r="C43" s="1231">
        <v>4.5</v>
      </c>
      <c r="D43" s="1231" t="s">
        <v>1123</v>
      </c>
      <c r="E43" s="1231">
        <v>8</v>
      </c>
      <c r="F43" s="1577" t="s">
        <v>1250</v>
      </c>
    </row>
    <row r="44" spans="2:6" s="1233" customFormat="1" ht="24.95" customHeight="1" x14ac:dyDescent="0.2">
      <c r="B44" s="1263" t="s">
        <v>477</v>
      </c>
      <c r="C44" s="1231">
        <v>4.5</v>
      </c>
      <c r="D44" s="1231" t="s">
        <v>1123</v>
      </c>
      <c r="E44" s="1231">
        <v>6</v>
      </c>
      <c r="F44" s="1577" t="s">
        <v>478</v>
      </c>
    </row>
    <row r="45" spans="2:6" s="1233" customFormat="1" ht="24.95" customHeight="1" x14ac:dyDescent="0.2">
      <c r="B45" s="1259" t="s">
        <v>463</v>
      </c>
      <c r="C45" s="1231">
        <v>10</v>
      </c>
      <c r="D45" s="1231">
        <v>10</v>
      </c>
      <c r="E45" s="1231">
        <v>10</v>
      </c>
      <c r="F45" s="1577" t="s">
        <v>1259</v>
      </c>
    </row>
    <row r="46" spans="2:6" s="1233" customFormat="1" ht="9" customHeight="1" thickBot="1" x14ac:dyDescent="0.25">
      <c r="B46" s="1260"/>
      <c r="C46" s="1235"/>
      <c r="D46" s="1235"/>
      <c r="E46" s="1235"/>
      <c r="F46" s="1267"/>
    </row>
    <row r="47" spans="2:6" s="1237" customFormat="1" ht="9" customHeight="1" thickTop="1" x14ac:dyDescent="0.2">
      <c r="B47" s="1261"/>
      <c r="C47" s="1236"/>
      <c r="D47" s="1236"/>
      <c r="E47" s="1236"/>
      <c r="F47" s="1268"/>
    </row>
    <row r="48" spans="2:6" s="1229" customFormat="1" ht="24.95" customHeight="1" x14ac:dyDescent="0.2">
      <c r="B48" s="1255" t="s">
        <v>186</v>
      </c>
      <c r="C48" s="1234"/>
      <c r="D48" s="1234"/>
      <c r="E48" s="1234"/>
      <c r="F48" s="1264" t="s">
        <v>639</v>
      </c>
    </row>
    <row r="49" spans="2:6" s="1229" customFormat="1" ht="9" customHeight="1" x14ac:dyDescent="0.2">
      <c r="B49" s="1256"/>
      <c r="C49" s="1232"/>
      <c r="D49" s="1232"/>
      <c r="E49" s="1232"/>
      <c r="F49" s="1265"/>
    </row>
    <row r="50" spans="2:6" s="1233" customFormat="1" ht="24.95" customHeight="1" x14ac:dyDescent="0.2">
      <c r="B50" s="1578" t="s">
        <v>479</v>
      </c>
      <c r="C50" s="1231"/>
      <c r="D50" s="1231"/>
      <c r="E50" s="1231"/>
      <c r="F50" s="1577" t="s">
        <v>480</v>
      </c>
    </row>
    <row r="51" spans="2:6" s="1233" customFormat="1" ht="24.95" customHeight="1" x14ac:dyDescent="0.2">
      <c r="B51" s="1578" t="s">
        <v>481</v>
      </c>
      <c r="C51" s="1231">
        <v>7</v>
      </c>
      <c r="D51" s="1231">
        <v>7.5</v>
      </c>
      <c r="E51" s="1231">
        <v>7.5</v>
      </c>
      <c r="F51" s="1577" t="s">
        <v>482</v>
      </c>
    </row>
    <row r="52" spans="2:6" s="1233" customFormat="1" ht="24.95" customHeight="1" x14ac:dyDescent="0.2">
      <c r="B52" s="1578" t="s">
        <v>1248</v>
      </c>
      <c r="C52" s="1231">
        <v>7.5</v>
      </c>
      <c r="D52" s="1231">
        <v>8</v>
      </c>
      <c r="E52" s="1231">
        <v>8</v>
      </c>
      <c r="F52" s="1577" t="s">
        <v>483</v>
      </c>
    </row>
    <row r="53" spans="2:6" s="1229" customFormat="1" ht="25.5" customHeight="1" x14ac:dyDescent="0.2">
      <c r="B53" s="1578" t="s">
        <v>484</v>
      </c>
      <c r="C53" s="1231" t="s">
        <v>1171</v>
      </c>
      <c r="D53" s="1231" t="s">
        <v>1124</v>
      </c>
      <c r="E53" s="1231" t="s">
        <v>1124</v>
      </c>
      <c r="F53" s="1577" t="s">
        <v>485</v>
      </c>
    </row>
    <row r="54" spans="2:6" s="1233" customFormat="1" ht="24.95" customHeight="1" x14ac:dyDescent="0.2">
      <c r="B54" s="1259" t="s">
        <v>463</v>
      </c>
      <c r="C54" s="1234">
        <v>12</v>
      </c>
      <c r="D54" s="1231">
        <v>12</v>
      </c>
      <c r="E54" s="1231">
        <v>12</v>
      </c>
      <c r="F54" s="1577" t="s">
        <v>1259</v>
      </c>
    </row>
    <row r="55" spans="2:6" s="1233" customFormat="1" ht="9" customHeight="1" thickBot="1" x14ac:dyDescent="0.25">
      <c r="B55" s="1260"/>
      <c r="C55" s="1240"/>
      <c r="D55" s="1240"/>
      <c r="E55" s="1240"/>
      <c r="F55" s="1267"/>
    </row>
    <row r="56" spans="2:6" s="1237" customFormat="1" ht="9" customHeight="1" thickTop="1" x14ac:dyDescent="0.2">
      <c r="B56" s="1262"/>
      <c r="C56" s="1241"/>
      <c r="D56" s="1241"/>
      <c r="E56" s="1241"/>
      <c r="F56" s="1269"/>
    </row>
    <row r="57" spans="2:6" s="1229" customFormat="1" ht="24.95" customHeight="1" x14ac:dyDescent="0.2">
      <c r="B57" s="1255" t="s">
        <v>190</v>
      </c>
      <c r="C57" s="1242"/>
      <c r="D57" s="1243"/>
      <c r="E57" s="1242"/>
      <c r="F57" s="1264" t="s">
        <v>640</v>
      </c>
    </row>
    <row r="58" spans="2:6" s="1229" customFormat="1" ht="9" customHeight="1" x14ac:dyDescent="0.2">
      <c r="B58" s="1256"/>
      <c r="C58" s="1244"/>
      <c r="D58" s="1244"/>
      <c r="E58" s="1244"/>
      <c r="F58" s="1265"/>
    </row>
    <row r="59" spans="2:6" s="1229" customFormat="1" ht="25.5" customHeight="1" x14ac:dyDescent="0.2">
      <c r="B59" s="1256"/>
      <c r="C59" s="1245" t="s">
        <v>526</v>
      </c>
      <c r="D59" s="1245" t="s">
        <v>1367</v>
      </c>
      <c r="E59" s="1245" t="s">
        <v>426</v>
      </c>
      <c r="F59" s="1265"/>
    </row>
    <row r="60" spans="2:6" s="1229" customFormat="1" ht="30.75" x14ac:dyDescent="0.2">
      <c r="B60" s="1256"/>
      <c r="C60" s="1246" t="s">
        <v>475</v>
      </c>
      <c r="D60" s="1247" t="s">
        <v>1366</v>
      </c>
      <c r="E60" s="1246" t="s">
        <v>427</v>
      </c>
      <c r="F60" s="1265"/>
    </row>
    <row r="61" spans="2:6" s="1229" customFormat="1" ht="9" customHeight="1" x14ac:dyDescent="0.2">
      <c r="B61" s="1256"/>
      <c r="C61" s="1248"/>
      <c r="D61" s="1248"/>
      <c r="E61" s="1248"/>
      <c r="F61" s="1265"/>
    </row>
    <row r="62" spans="2:6" s="1229" customFormat="1" ht="24.75" customHeight="1" x14ac:dyDescent="0.2">
      <c r="B62" s="1257" t="s">
        <v>533</v>
      </c>
      <c r="C62" s="1249"/>
      <c r="D62" s="1249"/>
      <c r="E62" s="1249"/>
      <c r="F62" s="1266" t="s">
        <v>123</v>
      </c>
    </row>
    <row r="63" spans="2:6" s="1233" customFormat="1" ht="24.95" customHeight="1" x14ac:dyDescent="0.2">
      <c r="B63" s="1578" t="s">
        <v>527</v>
      </c>
      <c r="C63" s="1231">
        <v>7</v>
      </c>
      <c r="D63" s="1231">
        <v>8.5</v>
      </c>
      <c r="E63" s="1231">
        <v>9</v>
      </c>
      <c r="F63" s="1270" t="s">
        <v>528</v>
      </c>
    </row>
    <row r="64" spans="2:6" s="1229" customFormat="1" ht="24.95" customHeight="1" x14ac:dyDescent="0.2">
      <c r="B64" s="1578" t="s">
        <v>1249</v>
      </c>
      <c r="C64" s="1231">
        <v>7</v>
      </c>
      <c r="D64" s="1231">
        <v>8.5</v>
      </c>
      <c r="E64" s="1231">
        <v>9</v>
      </c>
      <c r="F64" s="1577" t="s">
        <v>1233</v>
      </c>
    </row>
    <row r="65" spans="1:6" s="1233" customFormat="1" ht="24.75" customHeight="1" x14ac:dyDescent="0.2">
      <c r="B65" s="1578" t="s">
        <v>1766</v>
      </c>
      <c r="C65" s="1231">
        <v>7</v>
      </c>
      <c r="D65" s="1231">
        <v>8.5</v>
      </c>
      <c r="E65" s="1231">
        <v>9</v>
      </c>
      <c r="F65" s="1577" t="s">
        <v>529</v>
      </c>
    </row>
    <row r="66" spans="1:6" s="1229" customFormat="1" ht="25.5" customHeight="1" x14ac:dyDescent="0.2">
      <c r="B66" s="1578" t="s">
        <v>684</v>
      </c>
      <c r="C66" s="1231">
        <v>7</v>
      </c>
      <c r="D66" s="1231">
        <v>8.5</v>
      </c>
      <c r="E66" s="1231">
        <v>9</v>
      </c>
      <c r="F66" s="1577" t="s">
        <v>96</v>
      </c>
    </row>
    <row r="67" spans="1:6" s="1229" customFormat="1" ht="24.95" customHeight="1" x14ac:dyDescent="0.2">
      <c r="B67" s="1261" t="s">
        <v>97</v>
      </c>
      <c r="C67" s="1231">
        <v>7</v>
      </c>
      <c r="D67" s="1231">
        <v>8.5</v>
      </c>
      <c r="E67" s="1231">
        <v>9</v>
      </c>
      <c r="F67" s="1268" t="s">
        <v>98</v>
      </c>
    </row>
    <row r="68" spans="1:6" s="1233" customFormat="1" ht="24.95" customHeight="1" x14ac:dyDescent="0.2">
      <c r="B68" s="1259" t="s">
        <v>519</v>
      </c>
      <c r="C68" s="1236">
        <v>7</v>
      </c>
      <c r="D68" s="1236">
        <v>7</v>
      </c>
      <c r="E68" s="1236" t="s">
        <v>710</v>
      </c>
      <c r="F68" s="1577" t="s">
        <v>520</v>
      </c>
    </row>
    <row r="69" spans="1:6" s="1233" customFormat="1" ht="24.95" customHeight="1" x14ac:dyDescent="0.2">
      <c r="B69" s="1259" t="s">
        <v>463</v>
      </c>
      <c r="C69" s="1236">
        <v>12</v>
      </c>
      <c r="D69" s="1236">
        <v>12</v>
      </c>
      <c r="E69" s="1236">
        <v>12</v>
      </c>
      <c r="F69" s="1577" t="s">
        <v>1259</v>
      </c>
    </row>
    <row r="70" spans="1:6" s="1233" customFormat="1" ht="8.25" customHeight="1" x14ac:dyDescent="0.2">
      <c r="B70" s="1259"/>
      <c r="C70" s="1250"/>
      <c r="D70" s="1250"/>
      <c r="E70" s="1250"/>
      <c r="F70" s="1577"/>
    </row>
    <row r="71" spans="1:6" s="1229" customFormat="1" ht="25.5" customHeight="1" x14ac:dyDescent="0.2">
      <c r="B71" s="1257" t="s">
        <v>472</v>
      </c>
      <c r="C71" s="1251">
        <v>9.5</v>
      </c>
      <c r="D71" s="1232" t="s">
        <v>710</v>
      </c>
      <c r="E71" s="1232" t="s">
        <v>710</v>
      </c>
      <c r="F71" s="1266" t="s">
        <v>473</v>
      </c>
    </row>
    <row r="72" spans="1:6" s="1229" customFormat="1" ht="15" customHeight="1" thickBot="1" x14ac:dyDescent="0.25">
      <c r="B72" s="1252"/>
      <c r="C72" s="1253"/>
      <c r="D72" s="1253"/>
      <c r="E72" s="1254"/>
      <c r="F72" s="1271"/>
    </row>
    <row r="73" spans="1:6" s="206" customFormat="1" ht="9" customHeight="1" thickTop="1" x14ac:dyDescent="0.5">
      <c r="B73" s="207"/>
      <c r="C73" s="208"/>
      <c r="D73" s="208"/>
      <c r="E73" s="208"/>
      <c r="F73" s="1272"/>
    </row>
    <row r="74" spans="1:6" s="334" customFormat="1" ht="18.75" customHeight="1" x14ac:dyDescent="0.5">
      <c r="B74" s="415" t="s">
        <v>1749</v>
      </c>
      <c r="F74" s="415" t="s">
        <v>1751</v>
      </c>
    </row>
    <row r="75" spans="1:6" s="334" customFormat="1" ht="18.75" customHeight="1" x14ac:dyDescent="0.5">
      <c r="B75" s="357" t="s">
        <v>1543</v>
      </c>
      <c r="C75" s="536"/>
      <c r="D75" s="536"/>
      <c r="E75" s="536"/>
      <c r="F75" s="415" t="s">
        <v>1545</v>
      </c>
    </row>
    <row r="76" spans="1:6" s="539" customFormat="1" ht="22.5" x14ac:dyDescent="0.5">
      <c r="A76" s="334"/>
      <c r="B76" s="537" t="s">
        <v>1544</v>
      </c>
      <c r="C76" s="538"/>
      <c r="D76" s="538"/>
      <c r="E76" s="538"/>
      <c r="F76" s="539" t="s">
        <v>1546</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51" t="s">
        <v>1611</v>
      </c>
      <c r="D2" s="1751"/>
      <c r="E2" s="1751"/>
      <c r="F2" s="7"/>
    </row>
    <row r="3" spans="2:13" s="5" customFormat="1" ht="17.25" customHeight="1" x14ac:dyDescent="0.85">
      <c r="B3" s="1"/>
      <c r="C3" s="1572"/>
      <c r="D3" s="1540"/>
      <c r="E3" s="750"/>
      <c r="F3" s="3"/>
      <c r="G3" s="2"/>
      <c r="H3" s="2"/>
      <c r="I3" s="2"/>
      <c r="J3" s="2"/>
      <c r="K3" s="2"/>
      <c r="L3" s="2"/>
      <c r="M3" s="2"/>
    </row>
    <row r="4" spans="2:13" ht="36.75" x14ac:dyDescent="0.85">
      <c r="C4" s="1751" t="s">
        <v>1945</v>
      </c>
      <c r="D4" s="1751"/>
      <c r="E4" s="1751"/>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51" t="s">
        <v>1024</v>
      </c>
      <c r="C8" s="752" t="s">
        <v>907</v>
      </c>
      <c r="D8" s="752" t="s">
        <v>908</v>
      </c>
      <c r="E8" s="753" t="s">
        <v>1023</v>
      </c>
      <c r="F8" s="754" t="s">
        <v>1025</v>
      </c>
    </row>
    <row r="9" spans="2:13" s="20" customFormat="1" ht="21" customHeight="1" x14ac:dyDescent="0.7">
      <c r="B9" s="755"/>
      <c r="C9" s="756"/>
      <c r="D9" s="757" t="s">
        <v>1139</v>
      </c>
      <c r="E9" s="756"/>
      <c r="F9" s="758"/>
    </row>
    <row r="10" spans="2:13" s="20" customFormat="1" ht="9.75" customHeight="1" x14ac:dyDescent="0.65">
      <c r="B10" s="21"/>
      <c r="C10" s="22"/>
      <c r="D10" s="23"/>
      <c r="E10" s="24"/>
      <c r="F10" s="25"/>
    </row>
    <row r="11" spans="2:13" s="20" customFormat="1" ht="32.25" customHeight="1" x14ac:dyDescent="0.65">
      <c r="B11" s="21"/>
      <c r="C11" s="1612" t="s">
        <v>1734</v>
      </c>
      <c r="D11" s="299" t="s">
        <v>1736</v>
      </c>
      <c r="E11" s="1613" t="s">
        <v>1735</v>
      </c>
      <c r="F11" s="25"/>
    </row>
    <row r="12" spans="2:13" s="302" customFormat="1" ht="23.25" customHeight="1" x14ac:dyDescent="0.65">
      <c r="B12" s="297"/>
      <c r="C12" s="298" t="s">
        <v>1681</v>
      </c>
      <c r="D12" s="299" t="s">
        <v>1865</v>
      </c>
      <c r="E12" s="300" t="s">
        <v>1223</v>
      </c>
      <c r="F12" s="301"/>
    </row>
    <row r="13" spans="2:13" s="8" customFormat="1" ht="23.25" customHeight="1" x14ac:dyDescent="0.65">
      <c r="B13" s="303">
        <v>1</v>
      </c>
      <c r="C13" s="1739" t="s">
        <v>1682</v>
      </c>
      <c r="D13" s="304" t="s">
        <v>1140</v>
      </c>
      <c r="E13" s="1742" t="s">
        <v>1026</v>
      </c>
      <c r="F13" s="306">
        <v>1</v>
      </c>
    </row>
    <row r="14" spans="2:13" s="8" customFormat="1" ht="23.25" customHeight="1" x14ac:dyDescent="0.65">
      <c r="B14" s="303">
        <v>2</v>
      </c>
      <c r="C14" s="1740" t="s">
        <v>1814</v>
      </c>
      <c r="D14" s="304" t="s">
        <v>1141</v>
      </c>
      <c r="E14" s="1743" t="s">
        <v>1815</v>
      </c>
      <c r="F14" s="306">
        <v>2</v>
      </c>
    </row>
    <row r="15" spans="2:13" s="8" customFormat="1" ht="23.25" customHeight="1" x14ac:dyDescent="0.65">
      <c r="B15" s="303">
        <v>3</v>
      </c>
      <c r="C15" s="1740" t="s">
        <v>1157</v>
      </c>
      <c r="D15" s="304" t="s">
        <v>1142</v>
      </c>
      <c r="E15" s="1743" t="s">
        <v>1950</v>
      </c>
      <c r="F15" s="306">
        <v>3</v>
      </c>
    </row>
    <row r="16" spans="2:13" s="8" customFormat="1" ht="23.25" customHeight="1" x14ac:dyDescent="0.65">
      <c r="B16" s="303">
        <v>4</v>
      </c>
      <c r="C16" s="1740" t="s">
        <v>1125</v>
      </c>
      <c r="D16" s="304" t="s">
        <v>1647</v>
      </c>
      <c r="E16" s="1743" t="s">
        <v>1126</v>
      </c>
      <c r="F16" s="306">
        <v>4</v>
      </c>
    </row>
    <row r="17" spans="2:6" s="8" customFormat="1" ht="23.25" customHeight="1" x14ac:dyDescent="0.65">
      <c r="B17" s="309">
        <v>5</v>
      </c>
      <c r="C17" s="1740" t="s">
        <v>1671</v>
      </c>
      <c r="D17" s="304" t="s">
        <v>1143</v>
      </c>
      <c r="E17" s="1743" t="s">
        <v>1641</v>
      </c>
      <c r="F17" s="310">
        <v>5</v>
      </c>
    </row>
    <row r="18" spans="2:6" s="8" customFormat="1" ht="51.75" customHeight="1" x14ac:dyDescent="0.65">
      <c r="B18" s="1516">
        <v>6</v>
      </c>
      <c r="C18" s="1741" t="s">
        <v>1946</v>
      </c>
      <c r="D18" s="304" t="s">
        <v>1144</v>
      </c>
      <c r="E18" s="1744" t="s">
        <v>1951</v>
      </c>
      <c r="F18" s="1517">
        <v>6</v>
      </c>
    </row>
    <row r="19" spans="2:6" s="8" customFormat="1" ht="24" customHeight="1" x14ac:dyDescent="0.65">
      <c r="B19" s="303">
        <v>7</v>
      </c>
      <c r="C19" s="1740" t="s">
        <v>1947</v>
      </c>
      <c r="D19" s="304" t="s">
        <v>1145</v>
      </c>
      <c r="E19" s="1744" t="s">
        <v>1952</v>
      </c>
      <c r="F19" s="306">
        <v>7</v>
      </c>
    </row>
    <row r="20" spans="2:6" s="8" customFormat="1" ht="47.25" customHeight="1" x14ac:dyDescent="0.65">
      <c r="B20" s="303">
        <v>8</v>
      </c>
      <c r="C20" s="1741" t="s">
        <v>1948</v>
      </c>
      <c r="D20" s="304" t="s">
        <v>1146</v>
      </c>
      <c r="E20" s="1744" t="s">
        <v>1953</v>
      </c>
      <c r="F20" s="306">
        <v>8</v>
      </c>
    </row>
    <row r="21" spans="2:6" s="8" customFormat="1" ht="48.75" customHeight="1" x14ac:dyDescent="0.65">
      <c r="B21" s="303">
        <v>9</v>
      </c>
      <c r="C21" s="1741" t="s">
        <v>1949</v>
      </c>
      <c r="D21" s="304" t="s">
        <v>1222</v>
      </c>
      <c r="E21" s="1744" t="s">
        <v>1954</v>
      </c>
      <c r="F21" s="306">
        <v>9</v>
      </c>
    </row>
    <row r="22" spans="2:6" s="8" customFormat="1" ht="23.25" customHeight="1" x14ac:dyDescent="0.65">
      <c r="B22" s="303">
        <v>10</v>
      </c>
      <c r="C22" s="1740" t="s">
        <v>1131</v>
      </c>
      <c r="D22" s="304" t="s">
        <v>1222</v>
      </c>
      <c r="E22" s="1743" t="s">
        <v>1127</v>
      </c>
      <c r="F22" s="306">
        <v>10</v>
      </c>
    </row>
    <row r="23" spans="2:6" s="8" customFormat="1" ht="23.25" customHeight="1" x14ac:dyDescent="0.65">
      <c r="B23" s="303">
        <v>11</v>
      </c>
      <c r="C23" s="1740" t="s">
        <v>1683</v>
      </c>
      <c r="D23" s="304" t="s">
        <v>1147</v>
      </c>
      <c r="E23" s="1745" t="s">
        <v>1027</v>
      </c>
      <c r="F23" s="306">
        <v>11</v>
      </c>
    </row>
    <row r="24" spans="2:6" s="8" customFormat="1" ht="23.25" customHeight="1" x14ac:dyDescent="0.65">
      <c r="B24" s="303">
        <v>12</v>
      </c>
      <c r="C24" s="307" t="s">
        <v>1687</v>
      </c>
      <c r="D24" s="304" t="s">
        <v>1839</v>
      </c>
      <c r="E24" s="305" t="s">
        <v>1160</v>
      </c>
      <c r="F24" s="306">
        <v>12</v>
      </c>
    </row>
    <row r="25" spans="2:6" s="8" customFormat="1" ht="23.25" customHeight="1" x14ac:dyDescent="0.65">
      <c r="B25" s="303">
        <v>13</v>
      </c>
      <c r="C25" s="307" t="s">
        <v>1672</v>
      </c>
      <c r="D25" s="304" t="s">
        <v>1840</v>
      </c>
      <c r="E25" s="311" t="s">
        <v>1132</v>
      </c>
      <c r="F25" s="306">
        <v>13</v>
      </c>
    </row>
    <row r="26" spans="2:6" s="8" customFormat="1" ht="23.25" customHeight="1" x14ac:dyDescent="0.65">
      <c r="B26" s="303">
        <v>14</v>
      </c>
      <c r="C26" s="307" t="s">
        <v>1673</v>
      </c>
      <c r="D26" s="304" t="s">
        <v>1840</v>
      </c>
      <c r="E26" s="311" t="s">
        <v>1128</v>
      </c>
      <c r="F26" s="306">
        <v>14</v>
      </c>
    </row>
    <row r="27" spans="2:6" s="8" customFormat="1" ht="23.25" customHeight="1" x14ac:dyDescent="0.65">
      <c r="B27" s="303">
        <v>15</v>
      </c>
      <c r="C27" s="307" t="s">
        <v>1685</v>
      </c>
      <c r="D27" s="304" t="s">
        <v>1648</v>
      </c>
      <c r="E27" s="305" t="s">
        <v>1224</v>
      </c>
      <c r="F27" s="306">
        <v>15</v>
      </c>
    </row>
    <row r="28" spans="2:6" s="8" customFormat="1" ht="23.25" customHeight="1" x14ac:dyDescent="0.65">
      <c r="B28" s="303">
        <v>16</v>
      </c>
      <c r="C28" s="307" t="s">
        <v>1686</v>
      </c>
      <c r="D28" s="304" t="s">
        <v>1649</v>
      </c>
      <c r="E28" s="305" t="s">
        <v>1158</v>
      </c>
      <c r="F28" s="306">
        <v>16</v>
      </c>
    </row>
    <row r="29" spans="2:6" s="8" customFormat="1" ht="23.25" customHeight="1" x14ac:dyDescent="0.65">
      <c r="B29" s="303">
        <v>17</v>
      </c>
      <c r="C29" s="312" t="s">
        <v>1446</v>
      </c>
      <c r="D29" s="304" t="s">
        <v>1841</v>
      </c>
      <c r="E29" s="313" t="s">
        <v>1424</v>
      </c>
      <c r="F29" s="306">
        <v>17</v>
      </c>
    </row>
    <row r="30" spans="2:6" s="8" customFormat="1" ht="23.25" customHeight="1" x14ac:dyDescent="0.65">
      <c r="B30" s="303">
        <v>18</v>
      </c>
      <c r="C30" s="307" t="s">
        <v>1159</v>
      </c>
      <c r="D30" s="304" t="s">
        <v>1842</v>
      </c>
      <c r="E30" s="308" t="s">
        <v>1225</v>
      </c>
      <c r="F30" s="306">
        <v>18</v>
      </c>
    </row>
    <row r="31" spans="2:6" s="302" customFormat="1" ht="23.25" customHeight="1" x14ac:dyDescent="0.65">
      <c r="B31" s="297"/>
      <c r="C31" s="298" t="s">
        <v>1425</v>
      </c>
      <c r="D31" s="299" t="s">
        <v>1848</v>
      </c>
      <c r="E31" s="314" t="s">
        <v>1702</v>
      </c>
      <c r="F31" s="301"/>
    </row>
    <row r="32" spans="2:6" s="8" customFormat="1" ht="23.25" customHeight="1" x14ac:dyDescent="0.65">
      <c r="B32" s="303">
        <v>19</v>
      </c>
      <c r="C32" s="312" t="s">
        <v>1688</v>
      </c>
      <c r="D32" s="304" t="s">
        <v>1849</v>
      </c>
      <c r="E32" s="313" t="s">
        <v>1561</v>
      </c>
      <c r="F32" s="306">
        <v>19</v>
      </c>
    </row>
    <row r="33" spans="2:6" s="8" customFormat="1" ht="23.25" customHeight="1" x14ac:dyDescent="0.65">
      <c r="B33" s="303">
        <v>20</v>
      </c>
      <c r="C33" s="312" t="s">
        <v>1443</v>
      </c>
      <c r="D33" s="304" t="s">
        <v>1850</v>
      </c>
      <c r="E33" s="313" t="s">
        <v>1445</v>
      </c>
      <c r="F33" s="306">
        <v>20</v>
      </c>
    </row>
    <row r="34" spans="2:6" s="8" customFormat="1" ht="23.25" customHeight="1" x14ac:dyDescent="0.65">
      <c r="B34" s="303">
        <v>21</v>
      </c>
      <c r="C34" s="312" t="s">
        <v>1444</v>
      </c>
      <c r="D34" s="304" t="s">
        <v>1851</v>
      </c>
      <c r="E34" s="313" t="s">
        <v>1703</v>
      </c>
      <c r="F34" s="306">
        <v>21</v>
      </c>
    </row>
    <row r="35" spans="2:6" s="302" customFormat="1" ht="23.25" customHeight="1" x14ac:dyDescent="0.65">
      <c r="B35" s="303"/>
      <c r="C35" s="298" t="s">
        <v>1689</v>
      </c>
      <c r="D35" s="299" t="s">
        <v>1854</v>
      </c>
      <c r="E35" s="300" t="s">
        <v>1426</v>
      </c>
      <c r="F35" s="306"/>
    </row>
    <row r="36" spans="2:6" s="8" customFormat="1" ht="23.25" customHeight="1" x14ac:dyDescent="0.65">
      <c r="B36" s="303">
        <v>22</v>
      </c>
      <c r="C36" s="307" t="s">
        <v>1690</v>
      </c>
      <c r="D36" s="304" t="s">
        <v>1852</v>
      </c>
      <c r="E36" s="315" t="s">
        <v>1152</v>
      </c>
      <c r="F36" s="306">
        <v>22</v>
      </c>
    </row>
    <row r="37" spans="2:6" s="8" customFormat="1" ht="23.25" customHeight="1" x14ac:dyDescent="0.65">
      <c r="B37" s="303">
        <v>23</v>
      </c>
      <c r="C37" s="307" t="s">
        <v>1691</v>
      </c>
      <c r="D37" s="304" t="s">
        <v>1853</v>
      </c>
      <c r="E37" s="315" t="s">
        <v>1227</v>
      </c>
      <c r="F37" s="306">
        <v>23</v>
      </c>
    </row>
    <row r="38" spans="2:6" s="302" customFormat="1" ht="23.25" customHeight="1" x14ac:dyDescent="0.65">
      <c r="B38" s="303"/>
      <c r="C38" s="298" t="s">
        <v>1801</v>
      </c>
      <c r="D38" s="299" t="s">
        <v>1855</v>
      </c>
      <c r="E38" s="300" t="s">
        <v>1712</v>
      </c>
      <c r="F38" s="306"/>
    </row>
    <row r="39" spans="2:6" s="8" customFormat="1" ht="23.25" customHeight="1" x14ac:dyDescent="0.65">
      <c r="B39" s="303">
        <v>24</v>
      </c>
      <c r="C39" s="307" t="s">
        <v>1674</v>
      </c>
      <c r="D39" s="304" t="s">
        <v>1856</v>
      </c>
      <c r="E39" s="315" t="s">
        <v>1675</v>
      </c>
      <c r="F39" s="306">
        <v>24</v>
      </c>
    </row>
    <row r="40" spans="2:6" s="8" customFormat="1" ht="23.25" customHeight="1" x14ac:dyDescent="0.65">
      <c r="B40" s="303">
        <v>25</v>
      </c>
      <c r="C40" s="307" t="s">
        <v>1661</v>
      </c>
      <c r="D40" s="304" t="s">
        <v>1857</v>
      </c>
      <c r="E40" s="315" t="s">
        <v>1662</v>
      </c>
      <c r="F40" s="306">
        <v>25</v>
      </c>
    </row>
    <row r="41" spans="2:6" s="8" customFormat="1" ht="23.25" customHeight="1" x14ac:dyDescent="0.65">
      <c r="B41" s="303">
        <v>26</v>
      </c>
      <c r="C41" s="307" t="s">
        <v>1680</v>
      </c>
      <c r="D41" s="304" t="s">
        <v>1858</v>
      </c>
      <c r="E41" s="315" t="s">
        <v>1226</v>
      </c>
      <c r="F41" s="306">
        <v>26</v>
      </c>
    </row>
    <row r="42" spans="2:6" s="8" customFormat="1" ht="23.25" customHeight="1" x14ac:dyDescent="0.65">
      <c r="B42" s="303">
        <v>27</v>
      </c>
      <c r="C42" s="307" t="s">
        <v>1530</v>
      </c>
      <c r="D42" s="304" t="s">
        <v>1858</v>
      </c>
      <c r="E42" s="315" t="s">
        <v>1529</v>
      </c>
      <c r="F42" s="306">
        <v>27</v>
      </c>
    </row>
    <row r="43" spans="2:6" s="8" customFormat="1" ht="30" customHeight="1" x14ac:dyDescent="0.65">
      <c r="B43" s="303">
        <v>28</v>
      </c>
      <c r="C43" s="1508" t="s">
        <v>1719</v>
      </c>
      <c r="D43" s="304" t="s">
        <v>1859</v>
      </c>
      <c r="E43" s="316" t="s">
        <v>1028</v>
      </c>
      <c r="F43" s="306">
        <v>28</v>
      </c>
    </row>
    <row r="44" spans="2:6" s="8" customFormat="1" ht="24.2" customHeight="1" x14ac:dyDescent="0.65">
      <c r="B44" s="303">
        <v>29</v>
      </c>
      <c r="C44" s="307" t="s">
        <v>1692</v>
      </c>
      <c r="D44" s="304" t="s">
        <v>1650</v>
      </c>
      <c r="E44" s="315" t="s">
        <v>1029</v>
      </c>
      <c r="F44" s="306">
        <v>29</v>
      </c>
    </row>
    <row r="45" spans="2:6" s="8" customFormat="1" ht="23.25" customHeight="1" x14ac:dyDescent="0.65">
      <c r="B45" s="303">
        <v>30</v>
      </c>
      <c r="C45" s="307" t="s">
        <v>1693</v>
      </c>
      <c r="D45" s="304" t="s">
        <v>1651</v>
      </c>
      <c r="E45" s="315" t="s">
        <v>1030</v>
      </c>
      <c r="F45" s="306">
        <v>30</v>
      </c>
    </row>
    <row r="46" spans="2:6" s="8" customFormat="1" ht="23.25" customHeight="1" x14ac:dyDescent="0.65">
      <c r="B46" s="303">
        <v>31</v>
      </c>
      <c r="C46" s="307" t="s">
        <v>1678</v>
      </c>
      <c r="D46" s="304" t="s">
        <v>1860</v>
      </c>
      <c r="E46" s="315" t="s">
        <v>1031</v>
      </c>
      <c r="F46" s="306">
        <v>31</v>
      </c>
    </row>
    <row r="47" spans="2:6" s="8" customFormat="1" ht="23.25" customHeight="1" x14ac:dyDescent="0.65">
      <c r="B47" s="303">
        <v>32</v>
      </c>
      <c r="C47" s="307" t="s">
        <v>1679</v>
      </c>
      <c r="D47" s="304" t="s">
        <v>1652</v>
      </c>
      <c r="E47" s="315" t="s">
        <v>1032</v>
      </c>
      <c r="F47" s="306">
        <v>32</v>
      </c>
    </row>
    <row r="48" spans="2:6" s="8" customFormat="1" ht="23.25" customHeight="1" x14ac:dyDescent="0.65">
      <c r="B48" s="303">
        <v>33</v>
      </c>
      <c r="C48" s="307" t="s">
        <v>1677</v>
      </c>
      <c r="D48" s="304" t="s">
        <v>1653</v>
      </c>
      <c r="E48" s="315" t="s">
        <v>1033</v>
      </c>
      <c r="F48" s="306">
        <v>33</v>
      </c>
    </row>
    <row r="49" spans="2:6" s="8" customFormat="1" ht="23.25" customHeight="1" x14ac:dyDescent="0.65">
      <c r="B49" s="303"/>
      <c r="C49" s="298" t="s">
        <v>1663</v>
      </c>
      <c r="D49" s="304" t="s">
        <v>1861</v>
      </c>
      <c r="E49" s="300" t="s">
        <v>1560</v>
      </c>
      <c r="F49" s="306"/>
    </row>
    <row r="50" spans="2:6" s="8" customFormat="1" ht="23.25" customHeight="1" x14ac:dyDescent="0.65">
      <c r="B50" s="303">
        <v>34</v>
      </c>
      <c r="C50" s="307" t="s">
        <v>1694</v>
      </c>
      <c r="D50" s="304" t="s">
        <v>1862</v>
      </c>
      <c r="E50" s="315" t="s">
        <v>1034</v>
      </c>
      <c r="F50" s="306">
        <v>34</v>
      </c>
    </row>
    <row r="51" spans="2:6" s="8" customFormat="1" ht="23.25" customHeight="1" x14ac:dyDescent="0.65">
      <c r="B51" s="303">
        <v>35</v>
      </c>
      <c r="C51" s="307" t="s">
        <v>1695</v>
      </c>
      <c r="D51" s="304" t="s">
        <v>1863</v>
      </c>
      <c r="E51" s="315" t="s">
        <v>1035</v>
      </c>
      <c r="F51" s="306">
        <v>35</v>
      </c>
    </row>
    <row r="52" spans="2:6" s="8" customFormat="1" ht="23.25" customHeight="1" x14ac:dyDescent="0.65">
      <c r="B52" s="303">
        <v>36</v>
      </c>
      <c r="C52" s="307" t="s">
        <v>1696</v>
      </c>
      <c r="D52" s="304" t="s">
        <v>1654</v>
      </c>
      <c r="E52" s="315" t="s">
        <v>1036</v>
      </c>
      <c r="F52" s="306">
        <v>36</v>
      </c>
    </row>
    <row r="53" spans="2:6" s="8" customFormat="1" ht="23.25" customHeight="1" x14ac:dyDescent="0.65">
      <c r="B53" s="303">
        <v>37</v>
      </c>
      <c r="C53" s="307" t="s">
        <v>1697</v>
      </c>
      <c r="D53" s="304" t="s">
        <v>1655</v>
      </c>
      <c r="E53" s="315" t="s">
        <v>1129</v>
      </c>
      <c r="F53" s="306">
        <v>37</v>
      </c>
    </row>
    <row r="54" spans="2:6" s="8" customFormat="1" ht="23.25" customHeight="1" x14ac:dyDescent="0.65">
      <c r="B54" s="303">
        <v>38</v>
      </c>
      <c r="C54" s="307" t="s">
        <v>1698</v>
      </c>
      <c r="D54" s="304" t="s">
        <v>1656</v>
      </c>
      <c r="E54" s="315" t="s">
        <v>1037</v>
      </c>
      <c r="F54" s="306">
        <v>38</v>
      </c>
    </row>
    <row r="55" spans="2:6" s="8" customFormat="1" ht="23.25" customHeight="1" x14ac:dyDescent="0.65">
      <c r="B55" s="303">
        <v>39</v>
      </c>
      <c r="C55" s="307" t="s">
        <v>1699</v>
      </c>
      <c r="D55" s="304" t="s">
        <v>1657</v>
      </c>
      <c r="E55" s="315" t="s">
        <v>1130</v>
      </c>
      <c r="F55" s="306">
        <v>39</v>
      </c>
    </row>
    <row r="56" spans="2:6" s="8" customFormat="1" ht="23.25" customHeight="1" x14ac:dyDescent="0.65">
      <c r="B56" s="303">
        <v>40</v>
      </c>
      <c r="C56" s="307" t="s">
        <v>1700</v>
      </c>
      <c r="D56" s="304" t="s">
        <v>1658</v>
      </c>
      <c r="E56" s="315" t="s">
        <v>1038</v>
      </c>
      <c r="F56" s="306">
        <v>40</v>
      </c>
    </row>
    <row r="57" spans="2:6" s="8" customFormat="1" ht="23.25" customHeight="1" x14ac:dyDescent="0.65">
      <c r="B57" s="303">
        <v>41</v>
      </c>
      <c r="C57" s="307" t="s">
        <v>1701</v>
      </c>
      <c r="D57" s="304" t="s">
        <v>1659</v>
      </c>
      <c r="E57" s="315" t="s">
        <v>1228</v>
      </c>
      <c r="F57" s="306">
        <v>41</v>
      </c>
    </row>
    <row r="58" spans="2:6" s="8" customFormat="1" ht="23.25" customHeight="1" x14ac:dyDescent="0.65">
      <c r="B58" s="303">
        <v>42</v>
      </c>
      <c r="C58" s="307" t="s">
        <v>1732</v>
      </c>
      <c r="D58" s="304" t="s">
        <v>1660</v>
      </c>
      <c r="E58" s="315" t="s">
        <v>1800</v>
      </c>
      <c r="F58" s="306">
        <v>42</v>
      </c>
    </row>
    <row r="59" spans="2:6" s="8" customFormat="1" ht="23.25" customHeight="1" x14ac:dyDescent="0.65">
      <c r="B59" s="303">
        <v>43</v>
      </c>
      <c r="C59" s="307" t="s">
        <v>1957</v>
      </c>
      <c r="D59" s="304" t="s">
        <v>1864</v>
      </c>
      <c r="E59" s="315" t="s">
        <v>1958</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5.7109375" style="53" customWidth="1"/>
    <col min="3" max="3" width="67.85546875" style="129"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53" t="s">
        <v>1833</v>
      </c>
      <c r="C3" s="1753"/>
      <c r="D3" s="1753"/>
    </row>
    <row r="4" spans="2:21" s="5" customFormat="1" ht="12.75" customHeight="1" x14ac:dyDescent="0.85">
      <c r="B4" s="1572"/>
      <c r="C4" s="1572"/>
      <c r="D4" s="1572"/>
    </row>
    <row r="5" spans="2:21" s="5" customFormat="1" ht="36.75" x14ac:dyDescent="0.85">
      <c r="B5" s="1753" t="s">
        <v>1834</v>
      </c>
      <c r="C5" s="1753"/>
      <c r="D5" s="1754"/>
    </row>
    <row r="6" spans="2:21" s="5" customFormat="1" ht="19.5" customHeight="1" x14ac:dyDescent="0.65">
      <c r="B6" s="2"/>
      <c r="C6" s="2"/>
      <c r="D6" s="2"/>
      <c r="E6" s="2"/>
      <c r="F6" s="2"/>
      <c r="G6" s="2"/>
      <c r="H6" s="2"/>
      <c r="I6" s="2"/>
      <c r="J6" s="2"/>
      <c r="K6" s="2"/>
      <c r="L6" s="2"/>
      <c r="M6" s="2"/>
      <c r="N6" s="2"/>
      <c r="O6" s="2"/>
      <c r="P6" s="2"/>
    </row>
    <row r="7" spans="2:21" s="417" customFormat="1" ht="22.5" x14ac:dyDescent="0.5">
      <c r="B7" s="355" t="s">
        <v>1760</v>
      </c>
      <c r="D7" s="229" t="s">
        <v>1763</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274" customFormat="1" ht="24.95" customHeight="1" x14ac:dyDescent="0.2">
      <c r="B10" s="994" t="s">
        <v>1499</v>
      </c>
      <c r="C10" s="1273"/>
      <c r="D10" s="621" t="s">
        <v>879</v>
      </c>
      <c r="J10" s="764"/>
      <c r="K10" s="764"/>
      <c r="L10" s="764"/>
      <c r="M10" s="764"/>
      <c r="N10" s="764"/>
    </row>
    <row r="11" spans="2:21" s="1274" customFormat="1" ht="15" customHeight="1" x14ac:dyDescent="0.2">
      <c r="B11" s="1276"/>
      <c r="C11" s="1273"/>
      <c r="D11" s="1279"/>
      <c r="J11" s="764"/>
      <c r="K11" s="764"/>
      <c r="L11" s="764"/>
      <c r="M11" s="764"/>
      <c r="N11" s="764"/>
    </row>
    <row r="12" spans="2:21" s="764" customFormat="1" ht="24.95" customHeight="1" x14ac:dyDescent="0.2">
      <c r="B12" s="1578" t="s">
        <v>1496</v>
      </c>
      <c r="C12" s="838">
        <v>1</v>
      </c>
      <c r="D12" s="1600" t="s">
        <v>1497</v>
      </c>
      <c r="G12" s="1099"/>
      <c r="H12" s="1099"/>
      <c r="I12" s="1099"/>
    </row>
    <row r="13" spans="2:21" s="764" customFormat="1" ht="12" customHeight="1" x14ac:dyDescent="0.2">
      <c r="B13" s="1578"/>
      <c r="C13" s="1275"/>
      <c r="D13" s="1600"/>
      <c r="G13" s="1099"/>
      <c r="H13" s="1099"/>
      <c r="I13" s="1099"/>
    </row>
    <row r="14" spans="2:21" s="764" customFormat="1" ht="24.95" customHeight="1" x14ac:dyDescent="0.2">
      <c r="B14" s="1277" t="s">
        <v>1722</v>
      </c>
      <c r="C14" s="1275"/>
      <c r="D14" s="1600" t="s">
        <v>1723</v>
      </c>
      <c r="G14" s="1099"/>
      <c r="H14" s="1099"/>
      <c r="I14" s="1099"/>
    </row>
    <row r="15" spans="2:21" s="764" customFormat="1" ht="24.95" customHeight="1" x14ac:dyDescent="0.2">
      <c r="B15" s="1277" t="s">
        <v>1724</v>
      </c>
      <c r="C15" s="1275">
        <v>7</v>
      </c>
      <c r="D15" s="1600" t="s">
        <v>1725</v>
      </c>
      <c r="G15" s="1099"/>
      <c r="H15" s="1099"/>
      <c r="I15" s="1099"/>
    </row>
    <row r="16" spans="2:21" s="764" customFormat="1" ht="24.95" customHeight="1" x14ac:dyDescent="0.2">
      <c r="B16" s="1277" t="s">
        <v>1726</v>
      </c>
      <c r="C16" s="1275">
        <v>8</v>
      </c>
      <c r="D16" s="1600" t="s">
        <v>1727</v>
      </c>
      <c r="G16" s="1099"/>
      <c r="H16" s="1099"/>
      <c r="I16" s="1099"/>
    </row>
    <row r="17" spans="2:14" s="764" customFormat="1" ht="24.95" customHeight="1" x14ac:dyDescent="0.2">
      <c r="B17" s="1277" t="s">
        <v>1728</v>
      </c>
      <c r="C17" s="1275">
        <v>9</v>
      </c>
      <c r="D17" s="1600" t="s">
        <v>1729</v>
      </c>
      <c r="G17" s="1099"/>
      <c r="H17" s="1099"/>
      <c r="I17" s="1099"/>
    </row>
    <row r="18" spans="2:14" s="764" customFormat="1" ht="24.95" customHeight="1" x14ac:dyDescent="0.2">
      <c r="B18" s="1277" t="s">
        <v>1730</v>
      </c>
      <c r="C18" s="1275">
        <v>10</v>
      </c>
      <c r="D18" s="1600" t="s">
        <v>1929</v>
      </c>
      <c r="G18" s="1099"/>
      <c r="H18" s="1099"/>
      <c r="I18" s="1099"/>
    </row>
    <row r="19" spans="2:14" s="764" customFormat="1" ht="24.95" customHeight="1" x14ac:dyDescent="0.2">
      <c r="B19" s="1277" t="s">
        <v>1077</v>
      </c>
      <c r="C19" s="1275" t="s">
        <v>1930</v>
      </c>
      <c r="D19" s="1600" t="s">
        <v>1731</v>
      </c>
      <c r="G19" s="1099"/>
      <c r="H19" s="1099"/>
      <c r="I19" s="1099"/>
    </row>
    <row r="20" spans="2:14" s="764" customFormat="1" ht="9.75" customHeight="1" x14ac:dyDescent="0.2">
      <c r="B20" s="1578"/>
      <c r="C20" s="1231"/>
      <c r="D20" s="1600"/>
      <c r="G20" s="1099"/>
      <c r="H20" s="1099"/>
      <c r="I20" s="1099"/>
    </row>
    <row r="21" spans="2:14" s="845" customFormat="1" ht="24.95" customHeight="1" x14ac:dyDescent="0.2">
      <c r="B21" s="1601" t="s">
        <v>1498</v>
      </c>
      <c r="C21" s="838">
        <v>9</v>
      </c>
      <c r="D21" s="1602" t="s">
        <v>827</v>
      </c>
      <c r="G21" s="1274"/>
      <c r="H21" s="1274"/>
      <c r="I21" s="1274"/>
      <c r="J21" s="764"/>
      <c r="K21" s="764"/>
      <c r="L21" s="764"/>
      <c r="M21" s="764"/>
      <c r="N21" s="764"/>
    </row>
    <row r="22" spans="2:14" s="764" customFormat="1" ht="15.75" customHeight="1" x14ac:dyDescent="0.2">
      <c r="B22" s="1578"/>
      <c r="C22" s="1275"/>
      <c r="D22" s="1600"/>
      <c r="G22" s="1099"/>
      <c r="H22" s="1099"/>
      <c r="I22" s="1099"/>
    </row>
    <row r="23" spans="2:14" s="845" customFormat="1" ht="24.95" customHeight="1" x14ac:dyDescent="0.2">
      <c r="B23" s="1278" t="s">
        <v>387</v>
      </c>
      <c r="C23" s="838">
        <v>10</v>
      </c>
      <c r="D23" s="1280" t="s">
        <v>388</v>
      </c>
      <c r="G23" s="1274"/>
      <c r="H23" s="1274"/>
      <c r="I23" s="1274"/>
    </row>
    <row r="24" spans="2:14" s="256" customFormat="1" ht="20.25" customHeight="1" thickBot="1" x14ac:dyDescent="0.75">
      <c r="B24" s="545"/>
      <c r="C24" s="546"/>
      <c r="D24" s="547"/>
      <c r="J24" s="328"/>
    </row>
    <row r="25" spans="2:14" s="178" customFormat="1" ht="9" customHeight="1" thickTop="1" x14ac:dyDescent="0.65">
      <c r="B25" s="176"/>
      <c r="C25" s="177"/>
      <c r="D25" s="176"/>
      <c r="J25" s="175"/>
    </row>
    <row r="26" spans="2:14" s="334" customFormat="1" ht="18.75" customHeight="1" x14ac:dyDescent="0.5">
      <c r="B26" s="1871" t="s">
        <v>1931</v>
      </c>
      <c r="C26" s="1767" t="s">
        <v>1932</v>
      </c>
      <c r="D26" s="1767"/>
      <c r="J26" s="536"/>
    </row>
    <row r="27" spans="2:14" s="179" customFormat="1" x14ac:dyDescent="0.2">
      <c r="B27" s="1871"/>
      <c r="C27" s="1767"/>
      <c r="D27" s="1767"/>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4">
    <mergeCell ref="B3:D3"/>
    <mergeCell ref="B5:D5"/>
    <mergeCell ref="C26:D27"/>
    <mergeCell ref="B26:B27"/>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1" width="16.5703125" style="57" customWidth="1"/>
    <col min="12" max="20" width="16.28515625" style="57" customWidth="1"/>
    <col min="21" max="21" width="58.85546875" style="57" customWidth="1"/>
    <col min="22" max="23" width="9.140625" style="57"/>
    <col min="24" max="24" width="10.42578125" style="57" bestFit="1" customWidth="1"/>
    <col min="25" max="16384" width="9.140625" style="57"/>
  </cols>
  <sheetData>
    <row r="1" spans="2:35" s="73" customFormat="1" ht="19.5" customHeight="1" x14ac:dyDescent="0.6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2:35"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2:35" s="560" customFormat="1" ht="31.5" customHeight="1" x14ac:dyDescent="0.85">
      <c r="B3" s="1872" t="s">
        <v>1835</v>
      </c>
      <c r="C3" s="1872"/>
      <c r="D3" s="1872"/>
      <c r="E3" s="1872"/>
      <c r="F3" s="1872"/>
      <c r="G3" s="1872"/>
      <c r="H3" s="1872"/>
      <c r="I3" s="1872"/>
      <c r="J3" s="1872"/>
      <c r="K3" s="1872"/>
      <c r="L3" s="1872" t="s">
        <v>1836</v>
      </c>
      <c r="M3" s="1872"/>
      <c r="N3" s="1872"/>
      <c r="O3" s="1872"/>
      <c r="P3" s="1872"/>
      <c r="Q3" s="1872"/>
      <c r="R3" s="1872"/>
      <c r="S3" s="1872"/>
      <c r="T3" s="1872"/>
      <c r="U3" s="1872"/>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78"/>
      <c r="C5" s="78"/>
      <c r="D5" s="78"/>
      <c r="E5" s="78"/>
      <c r="F5" s="78"/>
      <c r="G5" s="78"/>
      <c r="H5" s="78"/>
      <c r="I5" s="77"/>
      <c r="J5" s="77"/>
      <c r="K5" s="77"/>
      <c r="L5" s="77"/>
      <c r="M5" s="77"/>
      <c r="N5" s="77"/>
      <c r="O5" s="77"/>
      <c r="P5" s="77"/>
      <c r="Q5" s="77"/>
      <c r="R5" s="77"/>
      <c r="S5" s="77"/>
      <c r="T5" s="77"/>
      <c r="U5" s="77"/>
    </row>
    <row r="6" spans="2:35" s="558" customFormat="1" ht="22.5" x14ac:dyDescent="0.5">
      <c r="B6" s="561" t="s">
        <v>1748</v>
      </c>
      <c r="C6" s="561"/>
      <c r="D6" s="561"/>
      <c r="E6" s="561"/>
      <c r="F6" s="561"/>
      <c r="G6" s="561"/>
      <c r="H6" s="561"/>
      <c r="U6" s="562" t="s">
        <v>1752</v>
      </c>
      <c r="V6" s="562"/>
      <c r="Z6" s="562"/>
    </row>
    <row r="7" spans="2:35" ht="18.75" customHeight="1" thickBot="1" x14ac:dyDescent="0.4"/>
    <row r="8" spans="2:35" s="549" customFormat="1" ht="26.25" customHeight="1" thickTop="1" x14ac:dyDescent="0.2">
      <c r="B8" s="1876" t="s">
        <v>887</v>
      </c>
      <c r="C8" s="1761">
        <v>2011</v>
      </c>
      <c r="D8" s="1761">
        <v>2012</v>
      </c>
      <c r="E8" s="1761">
        <v>2013</v>
      </c>
      <c r="F8" s="1761">
        <v>2014</v>
      </c>
      <c r="G8" s="1761">
        <v>2015</v>
      </c>
      <c r="H8" s="1761">
        <v>2016</v>
      </c>
      <c r="I8" s="1782">
        <v>2016</v>
      </c>
      <c r="J8" s="1783"/>
      <c r="K8" s="1783"/>
      <c r="L8" s="1780">
        <v>2016</v>
      </c>
      <c r="M8" s="1780"/>
      <c r="N8" s="1780"/>
      <c r="O8" s="1780"/>
      <c r="P8" s="1780"/>
      <c r="Q8" s="1780"/>
      <c r="R8" s="1780"/>
      <c r="S8" s="1780"/>
      <c r="T8" s="1781"/>
      <c r="U8" s="1873" t="s">
        <v>886</v>
      </c>
      <c r="V8" s="548"/>
      <c r="Z8" s="548"/>
    </row>
    <row r="9" spans="2:35" s="20" customFormat="1" ht="24.95" customHeight="1" x14ac:dyDescent="0.65">
      <c r="B9" s="1877"/>
      <c r="C9" s="1762"/>
      <c r="D9" s="1762"/>
      <c r="E9" s="1762"/>
      <c r="F9" s="1762"/>
      <c r="G9" s="1762"/>
      <c r="H9" s="1762"/>
      <c r="I9" s="367" t="s">
        <v>374</v>
      </c>
      <c r="J9" s="368" t="s">
        <v>375</v>
      </c>
      <c r="K9" s="368" t="s">
        <v>376</v>
      </c>
      <c r="L9" s="368" t="s">
        <v>377</v>
      </c>
      <c r="M9" s="368" t="s">
        <v>378</v>
      </c>
      <c r="N9" s="368" t="s">
        <v>367</v>
      </c>
      <c r="O9" s="368" t="s">
        <v>368</v>
      </c>
      <c r="P9" s="368" t="s">
        <v>369</v>
      </c>
      <c r="Q9" s="368" t="s">
        <v>370</v>
      </c>
      <c r="R9" s="368" t="s">
        <v>371</v>
      </c>
      <c r="S9" s="368" t="s">
        <v>372</v>
      </c>
      <c r="T9" s="369" t="s">
        <v>1472</v>
      </c>
      <c r="U9" s="1874"/>
    </row>
    <row r="10" spans="2:35" s="20" customFormat="1" ht="24.95" customHeight="1" x14ac:dyDescent="0.65">
      <c r="B10" s="1878"/>
      <c r="C10" s="1763"/>
      <c r="D10" s="1763"/>
      <c r="E10" s="1763"/>
      <c r="F10" s="1763"/>
      <c r="G10" s="1763"/>
      <c r="H10" s="1763"/>
      <c r="I10" s="370" t="s">
        <v>673</v>
      </c>
      <c r="J10" s="371" t="s">
        <v>149</v>
      </c>
      <c r="K10" s="371" t="s">
        <v>150</v>
      </c>
      <c r="L10" s="371" t="s">
        <v>151</v>
      </c>
      <c r="M10" s="371" t="s">
        <v>366</v>
      </c>
      <c r="N10" s="371" t="s">
        <v>667</v>
      </c>
      <c r="O10" s="371" t="s">
        <v>668</v>
      </c>
      <c r="P10" s="371" t="s">
        <v>669</v>
      </c>
      <c r="Q10" s="371" t="s">
        <v>670</v>
      </c>
      <c r="R10" s="371" t="s">
        <v>671</v>
      </c>
      <c r="S10" s="371" t="s">
        <v>672</v>
      </c>
      <c r="T10" s="372" t="s">
        <v>666</v>
      </c>
      <c r="U10" s="1875"/>
    </row>
    <row r="11" spans="2:35" s="550" customFormat="1" ht="12.75" customHeight="1" x14ac:dyDescent="0.7">
      <c r="B11" s="1530"/>
      <c r="C11" s="1531"/>
      <c r="D11" s="1531"/>
      <c r="E11" s="1655"/>
      <c r="F11" s="1531"/>
      <c r="G11" s="1531"/>
      <c r="H11" s="1531"/>
      <c r="I11" s="1532"/>
      <c r="J11" s="1533"/>
      <c r="K11" s="1533"/>
      <c r="L11" s="1533"/>
      <c r="M11" s="1533"/>
      <c r="N11" s="1533"/>
      <c r="O11" s="1533"/>
      <c r="P11" s="1533"/>
      <c r="Q11" s="1533"/>
      <c r="R11" s="1533"/>
      <c r="S11" s="1533"/>
      <c r="T11" s="1534"/>
      <c r="U11" s="1535"/>
    </row>
    <row r="12" spans="2:35" s="557" customFormat="1" ht="30" customHeight="1" x14ac:dyDescent="0.2">
      <c r="B12" s="606" t="s">
        <v>1478</v>
      </c>
      <c r="C12" s="331">
        <v>58631</v>
      </c>
      <c r="D12" s="331">
        <v>5889</v>
      </c>
      <c r="E12" s="331">
        <v>6902</v>
      </c>
      <c r="F12" s="329">
        <v>46609</v>
      </c>
      <c r="G12" s="329">
        <v>49509</v>
      </c>
      <c r="H12" s="329">
        <v>44720</v>
      </c>
      <c r="I12" s="910">
        <v>3971</v>
      </c>
      <c r="J12" s="878">
        <v>3319</v>
      </c>
      <c r="K12" s="878">
        <v>3746</v>
      </c>
      <c r="L12" s="878">
        <v>3722</v>
      </c>
      <c r="M12" s="878">
        <v>4153</v>
      </c>
      <c r="N12" s="878">
        <v>4264</v>
      </c>
      <c r="O12" s="878">
        <v>3441</v>
      </c>
      <c r="P12" s="878">
        <v>4124</v>
      </c>
      <c r="Q12" s="878">
        <v>2882</v>
      </c>
      <c r="R12" s="878">
        <v>3640</v>
      </c>
      <c r="S12" s="878">
        <v>3896</v>
      </c>
      <c r="T12" s="911">
        <v>3562</v>
      </c>
      <c r="U12" s="611" t="s">
        <v>1767</v>
      </c>
    </row>
    <row r="13" spans="2:35" s="557" customFormat="1" ht="30" customHeight="1" x14ac:dyDescent="0.2">
      <c r="B13" s="606" t="s">
        <v>335</v>
      </c>
      <c r="C13" s="331">
        <v>68025</v>
      </c>
      <c r="D13" s="331">
        <v>22255.454879999998</v>
      </c>
      <c r="E13" s="331">
        <v>12025.440900000001</v>
      </c>
      <c r="F13" s="329">
        <v>158123.215604</v>
      </c>
      <c r="G13" s="329">
        <v>394262.55549199996</v>
      </c>
      <c r="H13" s="329">
        <v>247011.586557</v>
      </c>
      <c r="I13" s="910">
        <v>18264.458713</v>
      </c>
      <c r="J13" s="878">
        <v>15592.664934</v>
      </c>
      <c r="K13" s="878">
        <v>18917.714533999999</v>
      </c>
      <c r="L13" s="878">
        <v>16722.363066999998</v>
      </c>
      <c r="M13" s="878">
        <v>21819.161373999999</v>
      </c>
      <c r="N13" s="878">
        <v>21360.51282</v>
      </c>
      <c r="O13" s="878">
        <v>25057.372555000002</v>
      </c>
      <c r="P13" s="878">
        <v>24965.262764999999</v>
      </c>
      <c r="Q13" s="878">
        <v>19208.315373000001</v>
      </c>
      <c r="R13" s="878">
        <v>21775.281279999999</v>
      </c>
      <c r="S13" s="878">
        <v>20725.342540000001</v>
      </c>
      <c r="T13" s="911">
        <v>22603.136601999999</v>
      </c>
      <c r="U13" s="611" t="s">
        <v>336</v>
      </c>
    </row>
    <row r="14" spans="2:35" s="601" customFormat="1" ht="15.75" customHeight="1" x14ac:dyDescent="0.2">
      <c r="B14" s="604"/>
      <c r="C14" s="329"/>
      <c r="D14" s="329"/>
      <c r="E14" s="331"/>
      <c r="F14" s="329"/>
      <c r="G14" s="329"/>
      <c r="H14" s="329"/>
      <c r="I14" s="908"/>
      <c r="J14" s="874"/>
      <c r="K14" s="874"/>
      <c r="L14" s="874"/>
      <c r="M14" s="874"/>
      <c r="N14" s="874"/>
      <c r="O14" s="874"/>
      <c r="P14" s="874"/>
      <c r="Q14" s="874"/>
      <c r="R14" s="874"/>
      <c r="S14" s="874"/>
      <c r="T14" s="909"/>
      <c r="U14" s="569"/>
      <c r="X14" s="557"/>
    </row>
    <row r="15" spans="2:35" s="601" customFormat="1" ht="30" customHeight="1" x14ac:dyDescent="0.2">
      <c r="B15" s="606" t="s">
        <v>1479</v>
      </c>
      <c r="C15" s="331">
        <v>2705</v>
      </c>
      <c r="D15" s="331">
        <v>280</v>
      </c>
      <c r="E15" s="331">
        <v>336</v>
      </c>
      <c r="F15" s="329">
        <v>2118</v>
      </c>
      <c r="G15" s="329">
        <v>2252</v>
      </c>
      <c r="H15" s="329">
        <v>2032</v>
      </c>
      <c r="I15" s="910">
        <v>181</v>
      </c>
      <c r="J15" s="878">
        <v>151</v>
      </c>
      <c r="K15" s="878">
        <v>170</v>
      </c>
      <c r="L15" s="878">
        <v>169</v>
      </c>
      <c r="M15" s="878">
        <v>189</v>
      </c>
      <c r="N15" s="878">
        <v>194</v>
      </c>
      <c r="O15" s="878">
        <v>156</v>
      </c>
      <c r="P15" s="878">
        <v>187</v>
      </c>
      <c r="Q15" s="878">
        <v>131</v>
      </c>
      <c r="R15" s="878">
        <v>165</v>
      </c>
      <c r="S15" s="878">
        <v>177</v>
      </c>
      <c r="T15" s="911">
        <v>162</v>
      </c>
      <c r="U15" s="611" t="s">
        <v>1480</v>
      </c>
      <c r="X15" s="557"/>
    </row>
    <row r="16" spans="2:35" s="601" customFormat="1" ht="30" customHeight="1" x14ac:dyDescent="0.2">
      <c r="B16" s="606" t="s">
        <v>335</v>
      </c>
      <c r="C16" s="331">
        <v>3162</v>
      </c>
      <c r="D16" s="331">
        <v>1007.144223</v>
      </c>
      <c r="E16" s="331">
        <v>584.53952500000003</v>
      </c>
      <c r="F16" s="329">
        <v>7187.4188930000009</v>
      </c>
      <c r="G16" s="329">
        <v>15330.116153000001</v>
      </c>
      <c r="H16" s="329">
        <v>11227.799389</v>
      </c>
      <c r="I16" s="910">
        <v>830.20266900000001</v>
      </c>
      <c r="J16" s="878">
        <v>708.75749699999994</v>
      </c>
      <c r="K16" s="878">
        <v>859.89611500000001</v>
      </c>
      <c r="L16" s="878">
        <v>760.10741199999995</v>
      </c>
      <c r="M16" s="878">
        <v>991.78006200000004</v>
      </c>
      <c r="N16" s="878">
        <v>970.93240100000003</v>
      </c>
      <c r="O16" s="878">
        <v>1138.9714799999999</v>
      </c>
      <c r="P16" s="878">
        <v>1134.7846709999999</v>
      </c>
      <c r="Q16" s="878">
        <v>873.10524399999997</v>
      </c>
      <c r="R16" s="878">
        <v>989.78551300000004</v>
      </c>
      <c r="S16" s="878">
        <v>942.06102499999997</v>
      </c>
      <c r="T16" s="911">
        <v>1027.4152999999999</v>
      </c>
      <c r="U16" s="611" t="s">
        <v>336</v>
      </c>
      <c r="X16" s="557"/>
    </row>
    <row r="17" spans="2:24" s="601" customFormat="1" ht="15.75" customHeight="1" x14ac:dyDescent="0.2">
      <c r="B17" s="606"/>
      <c r="C17" s="329"/>
      <c r="D17" s="329"/>
      <c r="E17" s="331"/>
      <c r="F17" s="329"/>
      <c r="G17" s="329"/>
      <c r="H17" s="329"/>
      <c r="I17" s="910"/>
      <c r="J17" s="878"/>
      <c r="K17" s="878"/>
      <c r="L17" s="878"/>
      <c r="M17" s="878"/>
      <c r="N17" s="878"/>
      <c r="O17" s="878"/>
      <c r="P17" s="878"/>
      <c r="Q17" s="878"/>
      <c r="R17" s="878"/>
      <c r="S17" s="878"/>
      <c r="T17" s="911"/>
      <c r="U17" s="611"/>
      <c r="X17" s="557"/>
    </row>
    <row r="18" spans="2:24" s="601" customFormat="1" ht="30" customHeight="1" x14ac:dyDescent="0.2">
      <c r="B18" s="606" t="s">
        <v>1481</v>
      </c>
      <c r="C18" s="331" t="s">
        <v>851</v>
      </c>
      <c r="D18" s="331">
        <v>2475</v>
      </c>
      <c r="E18" s="331">
        <v>2674</v>
      </c>
      <c r="F18" s="329">
        <v>1427</v>
      </c>
      <c r="G18" s="329">
        <v>1616</v>
      </c>
      <c r="H18" s="329">
        <v>1681</v>
      </c>
      <c r="I18" s="910">
        <v>192</v>
      </c>
      <c r="J18" s="878">
        <v>104</v>
      </c>
      <c r="K18" s="878">
        <v>117</v>
      </c>
      <c r="L18" s="878">
        <v>176</v>
      </c>
      <c r="M18" s="878">
        <v>175</v>
      </c>
      <c r="N18" s="878">
        <v>190</v>
      </c>
      <c r="O18" s="878">
        <v>107</v>
      </c>
      <c r="P18" s="878">
        <v>126</v>
      </c>
      <c r="Q18" s="878">
        <v>77</v>
      </c>
      <c r="R18" s="878">
        <v>117</v>
      </c>
      <c r="S18" s="878">
        <v>158</v>
      </c>
      <c r="T18" s="911">
        <v>142</v>
      </c>
      <c r="U18" s="611" t="s">
        <v>1482</v>
      </c>
    </row>
    <row r="19" spans="2:24" s="601" customFormat="1" ht="30" customHeight="1" x14ac:dyDescent="0.2">
      <c r="B19" s="606" t="s">
        <v>335</v>
      </c>
      <c r="C19" s="331" t="s">
        <v>851</v>
      </c>
      <c r="D19" s="331">
        <v>1237.5</v>
      </c>
      <c r="E19" s="331">
        <v>802.2</v>
      </c>
      <c r="F19" s="329">
        <v>3530.990468</v>
      </c>
      <c r="G19" s="329">
        <v>8483.195126999999</v>
      </c>
      <c r="H19" s="329">
        <v>7540.3152950000003</v>
      </c>
      <c r="I19" s="910">
        <v>579.13033600000006</v>
      </c>
      <c r="J19" s="878">
        <v>290.21924899999999</v>
      </c>
      <c r="K19" s="878">
        <v>323.10981099999998</v>
      </c>
      <c r="L19" s="878">
        <v>417.29057799999998</v>
      </c>
      <c r="M19" s="878">
        <v>1450.0405860000001</v>
      </c>
      <c r="N19" s="878">
        <v>650.48520599999995</v>
      </c>
      <c r="O19" s="878">
        <v>200.24048099999999</v>
      </c>
      <c r="P19" s="878">
        <v>488.66175500000003</v>
      </c>
      <c r="Q19" s="878">
        <v>581.56866300000002</v>
      </c>
      <c r="R19" s="878">
        <v>344.398414</v>
      </c>
      <c r="S19" s="878">
        <v>758.17053799999996</v>
      </c>
      <c r="T19" s="911">
        <v>1456.9996779999999</v>
      </c>
      <c r="U19" s="611" t="s">
        <v>336</v>
      </c>
    </row>
    <row r="20" spans="2:24" s="550" customFormat="1" ht="23.45" customHeight="1" thickBot="1" x14ac:dyDescent="0.75">
      <c r="B20" s="551"/>
      <c r="C20" s="552"/>
      <c r="D20" s="552"/>
      <c r="E20" s="1561"/>
      <c r="F20" s="552"/>
      <c r="G20" s="552"/>
      <c r="H20" s="552"/>
      <c r="I20" s="553"/>
      <c r="J20" s="554"/>
      <c r="K20" s="554"/>
      <c r="L20" s="554"/>
      <c r="M20" s="554"/>
      <c r="N20" s="554"/>
      <c r="O20" s="554"/>
      <c r="P20" s="554"/>
      <c r="Q20" s="554"/>
      <c r="R20" s="554"/>
      <c r="S20" s="554"/>
      <c r="T20" s="555"/>
      <c r="U20" s="556"/>
    </row>
    <row r="21" spans="2:24" ht="9" customHeight="1" thickTop="1" x14ac:dyDescent="0.35"/>
    <row r="22" spans="2:24" s="334" customFormat="1" ht="24.75" customHeight="1" x14ac:dyDescent="0.5">
      <c r="B22" s="334" t="s">
        <v>1749</v>
      </c>
      <c r="U22" s="334" t="s">
        <v>1751</v>
      </c>
    </row>
    <row r="23" spans="2:24" s="558" customFormat="1" ht="24" customHeight="1" x14ac:dyDescent="0.5">
      <c r="B23" s="357" t="s">
        <v>1715</v>
      </c>
      <c r="U23" s="558" t="s">
        <v>1716</v>
      </c>
    </row>
    <row r="24" spans="2:24" s="53" customFormat="1" ht="24.75" customHeight="1" x14ac:dyDescent="0.5"/>
    <row r="25" spans="2:24" s="53" customFormat="1" ht="11.25" customHeight="1" x14ac:dyDescent="0.5"/>
    <row r="26" spans="2:24" s="53" customFormat="1" ht="11.25" customHeight="1" x14ac:dyDescent="0.5"/>
    <row r="27" spans="2:24" s="53" customFormat="1" ht="11.25" customHeight="1" x14ac:dyDescent="0.5">
      <c r="B27" s="170"/>
      <c r="C27" s="170"/>
      <c r="D27" s="170"/>
      <c r="E27" s="170"/>
      <c r="F27" s="170"/>
      <c r="G27" s="170"/>
      <c r="H27" s="170"/>
    </row>
    <row r="32" spans="2:24" ht="21.75" x14ac:dyDescent="0.5">
      <c r="C32" s="62"/>
      <c r="D32" s="62"/>
      <c r="E32" s="62"/>
      <c r="F32" s="62"/>
      <c r="G32" s="62"/>
      <c r="H32" s="62"/>
    </row>
    <row r="33" spans="3:8" ht="21.75" x14ac:dyDescent="0.5">
      <c r="C33" s="62"/>
      <c r="D33" s="62"/>
      <c r="E33" s="62"/>
      <c r="F33" s="62"/>
      <c r="G33" s="62"/>
      <c r="H33" s="62"/>
    </row>
    <row r="34" spans="3:8" ht="21.75" x14ac:dyDescent="0.5">
      <c r="C34" s="62"/>
      <c r="D34" s="62"/>
      <c r="E34" s="62"/>
      <c r="F34" s="62"/>
      <c r="G34" s="62"/>
      <c r="H34" s="62"/>
    </row>
    <row r="35" spans="3:8" ht="21.75" x14ac:dyDescent="0.5">
      <c r="C35" s="62"/>
      <c r="D35" s="62"/>
      <c r="E35" s="62"/>
      <c r="F35" s="62"/>
      <c r="G35" s="62"/>
      <c r="H35" s="62"/>
    </row>
    <row r="36" spans="3:8" ht="21.75" x14ac:dyDescent="0.5">
      <c r="C36" s="62"/>
      <c r="D36" s="62"/>
      <c r="E36" s="62"/>
      <c r="F36" s="62"/>
      <c r="G36" s="62"/>
      <c r="H36" s="62"/>
    </row>
    <row r="37" spans="3:8" ht="21.75" x14ac:dyDescent="0.5">
      <c r="C37" s="62"/>
      <c r="D37" s="62"/>
      <c r="E37" s="62"/>
      <c r="F37" s="62"/>
      <c r="G37" s="62"/>
      <c r="H37" s="62"/>
    </row>
    <row r="38" spans="3:8" ht="21.75" x14ac:dyDescent="0.5">
      <c r="C38" s="62"/>
      <c r="D38" s="62"/>
      <c r="E38" s="62"/>
      <c r="F38" s="62"/>
      <c r="G38" s="62"/>
      <c r="H38" s="62"/>
    </row>
    <row r="39" spans="3:8" ht="21.75" x14ac:dyDescent="0.5">
      <c r="C39" s="62"/>
      <c r="D39" s="62"/>
      <c r="E39" s="62"/>
      <c r="F39" s="62"/>
      <c r="G39" s="62"/>
      <c r="H39" s="62"/>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4" t="s">
        <v>1837</v>
      </c>
      <c r="C3" s="1774"/>
      <c r="D3" s="1774"/>
      <c r="E3" s="1774"/>
      <c r="F3" s="1774"/>
      <c r="G3" s="1774"/>
      <c r="H3" s="1774"/>
      <c r="I3" s="1774"/>
    </row>
    <row r="4" spans="2:23" s="5" customFormat="1" ht="12.75" customHeight="1" x14ac:dyDescent="0.85">
      <c r="B4" s="1572"/>
      <c r="C4" s="1572"/>
      <c r="D4" s="1572"/>
      <c r="E4" s="1572"/>
      <c r="F4" s="1572"/>
      <c r="G4" s="1572"/>
      <c r="H4" s="1572"/>
      <c r="I4" s="1572"/>
      <c r="J4" s="2"/>
    </row>
    <row r="5" spans="2:23" ht="36.75" x14ac:dyDescent="0.85">
      <c r="B5" s="1774" t="s">
        <v>1838</v>
      </c>
      <c r="C5" s="1774"/>
      <c r="D5" s="1774"/>
      <c r="E5" s="1774"/>
      <c r="F5" s="1774"/>
      <c r="G5" s="1774"/>
      <c r="H5" s="1774"/>
      <c r="I5" s="1774"/>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8" customFormat="1" ht="24.95" customHeight="1" thickTop="1" x14ac:dyDescent="0.7">
      <c r="B9" s="1758" t="s">
        <v>887</v>
      </c>
      <c r="C9" s="1761">
        <v>2011</v>
      </c>
      <c r="D9" s="1761">
        <v>2012</v>
      </c>
      <c r="E9" s="1761">
        <v>2013</v>
      </c>
      <c r="F9" s="1761">
        <v>2014</v>
      </c>
      <c r="G9" s="1761">
        <v>2015</v>
      </c>
      <c r="H9" s="1761">
        <v>2016</v>
      </c>
      <c r="I9" s="1755" t="s">
        <v>886</v>
      </c>
      <c r="J9" s="339"/>
      <c r="N9" s="339"/>
    </row>
    <row r="10" spans="2:23" s="258" customFormat="1" ht="24.95" customHeight="1" x14ac:dyDescent="0.7">
      <c r="B10" s="1759"/>
      <c r="C10" s="1762"/>
      <c r="D10" s="1762"/>
      <c r="E10" s="1762"/>
      <c r="F10" s="1762"/>
      <c r="G10" s="1762"/>
      <c r="H10" s="1762"/>
      <c r="I10" s="1756"/>
    </row>
    <row r="11" spans="2:23" s="258" customFormat="1" ht="19.5" customHeight="1" x14ac:dyDescent="0.7">
      <c r="B11" s="1760"/>
      <c r="C11" s="1763"/>
      <c r="D11" s="1763"/>
      <c r="E11" s="1763"/>
      <c r="F11" s="1763"/>
      <c r="G11" s="1763"/>
      <c r="H11" s="1763"/>
      <c r="I11" s="1757"/>
    </row>
    <row r="12" spans="2:23" s="258" customFormat="1" ht="12.75" customHeight="1" x14ac:dyDescent="0.7">
      <c r="B12" s="341"/>
      <c r="C12" s="571"/>
      <c r="D12" s="571"/>
      <c r="E12" s="571"/>
      <c r="F12" s="571"/>
      <c r="G12" s="571"/>
      <c r="H12" s="571"/>
      <c r="I12" s="342"/>
    </row>
    <row r="13" spans="2:23" s="365" customFormat="1" ht="23.45" customHeight="1" x14ac:dyDescent="0.2">
      <c r="B13" s="454" t="s">
        <v>683</v>
      </c>
      <c r="C13" s="1285">
        <v>12</v>
      </c>
      <c r="D13" s="1285">
        <v>12</v>
      </c>
      <c r="E13" s="1285">
        <v>12</v>
      </c>
      <c r="F13" s="1285">
        <v>12</v>
      </c>
      <c r="G13" s="1285">
        <v>12</v>
      </c>
      <c r="H13" s="1285">
        <v>12</v>
      </c>
      <c r="I13" s="616" t="s">
        <v>586</v>
      </c>
    </row>
    <row r="14" spans="2:23" s="365" customFormat="1" ht="12" customHeight="1" x14ac:dyDescent="0.2">
      <c r="B14" s="455"/>
      <c r="C14" s="1285"/>
      <c r="D14" s="1285"/>
      <c r="E14" s="1285"/>
      <c r="F14" s="1285"/>
      <c r="G14" s="1285"/>
      <c r="H14" s="1285"/>
      <c r="I14" s="379"/>
    </row>
    <row r="15" spans="2:23" s="365" customFormat="1" ht="23.45" customHeight="1" x14ac:dyDescent="0.2">
      <c r="B15" s="454" t="s">
        <v>525</v>
      </c>
      <c r="C15" s="1285">
        <v>72</v>
      </c>
      <c r="D15" s="1285">
        <v>74</v>
      </c>
      <c r="E15" s="1285">
        <v>77</v>
      </c>
      <c r="F15" s="1285">
        <v>78</v>
      </c>
      <c r="G15" s="1285">
        <v>78</v>
      </c>
      <c r="H15" s="1285">
        <v>78</v>
      </c>
      <c r="I15" s="616" t="s">
        <v>11</v>
      </c>
    </row>
    <row r="16" spans="2:23" s="365" customFormat="1" ht="23.45" customHeight="1" x14ac:dyDescent="0.2">
      <c r="B16" s="617" t="s">
        <v>1260</v>
      </c>
      <c r="C16" s="1287">
        <v>28</v>
      </c>
      <c r="D16" s="1287">
        <v>29</v>
      </c>
      <c r="E16" s="1287">
        <v>30</v>
      </c>
      <c r="F16" s="1287">
        <v>31</v>
      </c>
      <c r="G16" s="1287">
        <v>31</v>
      </c>
      <c r="H16" s="1287">
        <v>31</v>
      </c>
      <c r="I16" s="618" t="s">
        <v>277</v>
      </c>
    </row>
    <row r="17" spans="2:9" s="365" customFormat="1" ht="23.45" customHeight="1" x14ac:dyDescent="0.2">
      <c r="B17" s="617" t="s">
        <v>621</v>
      </c>
      <c r="C17" s="1287">
        <v>7</v>
      </c>
      <c r="D17" s="1287">
        <v>7</v>
      </c>
      <c r="E17" s="1287">
        <v>7</v>
      </c>
      <c r="F17" s="1287">
        <v>7</v>
      </c>
      <c r="G17" s="1287">
        <v>7</v>
      </c>
      <c r="H17" s="1287">
        <v>7</v>
      </c>
      <c r="I17" s="618" t="s">
        <v>622</v>
      </c>
    </row>
    <row r="18" spans="2:9" s="365" customFormat="1" ht="23.45" customHeight="1" x14ac:dyDescent="0.2">
      <c r="B18" s="617" t="s">
        <v>352</v>
      </c>
      <c r="C18" s="1287">
        <v>5</v>
      </c>
      <c r="D18" s="1287">
        <v>5</v>
      </c>
      <c r="E18" s="1287">
        <v>5</v>
      </c>
      <c r="F18" s="1287">
        <v>5</v>
      </c>
      <c r="G18" s="1287">
        <v>5</v>
      </c>
      <c r="H18" s="1287">
        <v>5</v>
      </c>
      <c r="I18" s="618" t="s">
        <v>623</v>
      </c>
    </row>
    <row r="19" spans="2:9" s="365" customFormat="1" ht="23.45" customHeight="1" x14ac:dyDescent="0.2">
      <c r="B19" s="617" t="s">
        <v>624</v>
      </c>
      <c r="C19" s="1287">
        <v>6</v>
      </c>
      <c r="D19" s="1287">
        <v>6</v>
      </c>
      <c r="E19" s="1287">
        <v>7</v>
      </c>
      <c r="F19" s="1287">
        <v>7</v>
      </c>
      <c r="G19" s="1287">
        <v>7</v>
      </c>
      <c r="H19" s="1287">
        <v>7</v>
      </c>
      <c r="I19" s="618" t="s">
        <v>625</v>
      </c>
    </row>
    <row r="20" spans="2:9" s="365" customFormat="1" ht="23.45" customHeight="1" x14ac:dyDescent="0.2">
      <c r="B20" s="617" t="s">
        <v>626</v>
      </c>
      <c r="C20" s="1287">
        <v>5</v>
      </c>
      <c r="D20" s="1287">
        <v>5</v>
      </c>
      <c r="E20" s="1287">
        <v>5</v>
      </c>
      <c r="F20" s="1287">
        <v>5</v>
      </c>
      <c r="G20" s="1287">
        <v>5</v>
      </c>
      <c r="H20" s="1287">
        <v>5</v>
      </c>
      <c r="I20" s="618" t="s">
        <v>627</v>
      </c>
    </row>
    <row r="21" spans="2:9" s="365" customFormat="1" ht="23.45" customHeight="1" x14ac:dyDescent="0.2">
      <c r="B21" s="617" t="s">
        <v>628</v>
      </c>
      <c r="C21" s="1287">
        <v>16</v>
      </c>
      <c r="D21" s="1287">
        <v>17</v>
      </c>
      <c r="E21" s="1287">
        <v>18</v>
      </c>
      <c r="F21" s="1287">
        <v>18</v>
      </c>
      <c r="G21" s="1287">
        <v>18</v>
      </c>
      <c r="H21" s="1287">
        <v>18</v>
      </c>
      <c r="I21" s="618" t="s">
        <v>278</v>
      </c>
    </row>
    <row r="22" spans="2:9" s="365" customFormat="1" ht="23.45" customHeight="1" x14ac:dyDescent="0.2">
      <c r="B22" s="617" t="s">
        <v>795</v>
      </c>
      <c r="C22" s="1287">
        <v>5</v>
      </c>
      <c r="D22" s="1287">
        <v>5</v>
      </c>
      <c r="E22" s="1287">
        <v>5</v>
      </c>
      <c r="F22" s="1287">
        <v>5</v>
      </c>
      <c r="G22" s="1287">
        <v>5</v>
      </c>
      <c r="H22" s="1287">
        <v>5</v>
      </c>
      <c r="I22" s="618" t="s">
        <v>794</v>
      </c>
    </row>
    <row r="23" spans="2:9" s="365" customFormat="1" ht="12.75" customHeight="1" x14ac:dyDescent="0.2">
      <c r="B23" s="455"/>
      <c r="C23" s="1285"/>
      <c r="D23" s="1285"/>
      <c r="E23" s="1285"/>
      <c r="F23" s="1285"/>
      <c r="G23" s="1285"/>
      <c r="H23" s="1285"/>
      <c r="I23" s="379"/>
    </row>
    <row r="24" spans="2:9" s="365" customFormat="1" ht="23.45" customHeight="1" x14ac:dyDescent="0.2">
      <c r="B24" s="454" t="s">
        <v>629</v>
      </c>
      <c r="C24" s="1285">
        <v>17</v>
      </c>
      <c r="D24" s="1285">
        <v>17</v>
      </c>
      <c r="E24" s="1285">
        <v>17</v>
      </c>
      <c r="F24" s="1285">
        <v>17</v>
      </c>
      <c r="G24" s="1285">
        <v>17</v>
      </c>
      <c r="H24" s="1285">
        <v>17</v>
      </c>
      <c r="I24" s="616" t="s">
        <v>12</v>
      </c>
    </row>
    <row r="25" spans="2:9" s="365" customFormat="1" ht="23.45" customHeight="1" x14ac:dyDescent="0.2">
      <c r="B25" s="617" t="s">
        <v>1260</v>
      </c>
      <c r="C25" s="1287">
        <v>4</v>
      </c>
      <c r="D25" s="1287">
        <v>4</v>
      </c>
      <c r="E25" s="1287">
        <v>4</v>
      </c>
      <c r="F25" s="1287">
        <v>4</v>
      </c>
      <c r="G25" s="1287">
        <v>4</v>
      </c>
      <c r="H25" s="1287">
        <v>4</v>
      </c>
      <c r="I25" s="618" t="s">
        <v>277</v>
      </c>
    </row>
    <row r="26" spans="2:9" s="365" customFormat="1" ht="23.45" customHeight="1" x14ac:dyDescent="0.2">
      <c r="B26" s="617" t="s">
        <v>621</v>
      </c>
      <c r="C26" s="1287">
        <v>1</v>
      </c>
      <c r="D26" s="1287">
        <v>1</v>
      </c>
      <c r="E26" s="1287">
        <v>1</v>
      </c>
      <c r="F26" s="1287">
        <v>1</v>
      </c>
      <c r="G26" s="1287">
        <v>1</v>
      </c>
      <c r="H26" s="1287">
        <v>1</v>
      </c>
      <c r="I26" s="618" t="s">
        <v>622</v>
      </c>
    </row>
    <row r="27" spans="2:9" s="365" customFormat="1" ht="23.45" customHeight="1" x14ac:dyDescent="0.2">
      <c r="B27" s="617" t="s">
        <v>352</v>
      </c>
      <c r="C27" s="1287">
        <v>1</v>
      </c>
      <c r="D27" s="1287">
        <v>1</v>
      </c>
      <c r="E27" s="1287">
        <v>1</v>
      </c>
      <c r="F27" s="1287">
        <v>1</v>
      </c>
      <c r="G27" s="1287">
        <v>1</v>
      </c>
      <c r="H27" s="1287">
        <v>1</v>
      </c>
      <c r="I27" s="618" t="s">
        <v>623</v>
      </c>
    </row>
    <row r="28" spans="2:9" s="365" customFormat="1" ht="23.45" customHeight="1" x14ac:dyDescent="0.2">
      <c r="B28" s="617" t="s">
        <v>628</v>
      </c>
      <c r="C28" s="1287">
        <v>11</v>
      </c>
      <c r="D28" s="1287">
        <v>11</v>
      </c>
      <c r="E28" s="1287">
        <v>11</v>
      </c>
      <c r="F28" s="1287">
        <v>11</v>
      </c>
      <c r="G28" s="1287">
        <v>11</v>
      </c>
      <c r="H28" s="1287">
        <v>11</v>
      </c>
      <c r="I28" s="618" t="s">
        <v>278</v>
      </c>
    </row>
    <row r="29" spans="2:9" s="365" customFormat="1" ht="12" customHeight="1" x14ac:dyDescent="0.2">
      <c r="B29" s="455"/>
      <c r="C29" s="1285"/>
      <c r="D29" s="1285"/>
      <c r="E29" s="1285"/>
      <c r="F29" s="1285"/>
      <c r="G29" s="1285"/>
      <c r="H29" s="1285"/>
      <c r="I29" s="379"/>
    </row>
    <row r="30" spans="2:9" s="360" customFormat="1" ht="23.45" customHeight="1" x14ac:dyDescent="0.2">
      <c r="B30" s="454" t="s">
        <v>185</v>
      </c>
      <c r="C30" s="1285">
        <v>106</v>
      </c>
      <c r="D30" s="1285">
        <v>106</v>
      </c>
      <c r="E30" s="1285">
        <v>106</v>
      </c>
      <c r="F30" s="1285">
        <v>106</v>
      </c>
      <c r="G30" s="1285">
        <v>106</v>
      </c>
      <c r="H30" s="1285">
        <v>106</v>
      </c>
      <c r="I30" s="616" t="s">
        <v>644</v>
      </c>
    </row>
    <row r="31" spans="2:9" s="365" customFormat="1" ht="23.45" customHeight="1" x14ac:dyDescent="0.2">
      <c r="B31" s="617" t="s">
        <v>1260</v>
      </c>
      <c r="C31" s="1287">
        <v>10</v>
      </c>
      <c r="D31" s="1287">
        <v>10</v>
      </c>
      <c r="E31" s="1287">
        <v>10</v>
      </c>
      <c r="F31" s="1287">
        <v>10</v>
      </c>
      <c r="G31" s="1287">
        <v>10</v>
      </c>
      <c r="H31" s="1287">
        <v>10</v>
      </c>
      <c r="I31" s="618" t="s">
        <v>277</v>
      </c>
    </row>
    <row r="32" spans="2:9" s="365" customFormat="1" ht="23.45" customHeight="1" x14ac:dyDescent="0.2">
      <c r="B32" s="617" t="s">
        <v>621</v>
      </c>
      <c r="C32" s="1287">
        <v>16</v>
      </c>
      <c r="D32" s="1287">
        <v>16</v>
      </c>
      <c r="E32" s="1287">
        <v>16</v>
      </c>
      <c r="F32" s="1287">
        <v>16</v>
      </c>
      <c r="G32" s="1287">
        <v>16</v>
      </c>
      <c r="H32" s="1287">
        <v>16</v>
      </c>
      <c r="I32" s="618" t="s">
        <v>622</v>
      </c>
    </row>
    <row r="33" spans="2:9" s="365" customFormat="1" ht="23.45" customHeight="1" x14ac:dyDescent="0.2">
      <c r="B33" s="617" t="s">
        <v>618</v>
      </c>
      <c r="C33" s="1287">
        <v>10</v>
      </c>
      <c r="D33" s="1287">
        <v>10</v>
      </c>
      <c r="E33" s="1287">
        <v>10</v>
      </c>
      <c r="F33" s="1287">
        <v>10</v>
      </c>
      <c r="G33" s="1287">
        <v>10</v>
      </c>
      <c r="H33" s="1287">
        <v>10</v>
      </c>
      <c r="I33" s="618" t="s">
        <v>630</v>
      </c>
    </row>
    <row r="34" spans="2:9" s="365" customFormat="1" ht="23.45" customHeight="1" x14ac:dyDescent="0.2">
      <c r="B34" s="617" t="s">
        <v>624</v>
      </c>
      <c r="C34" s="1287">
        <v>10</v>
      </c>
      <c r="D34" s="1287">
        <v>10</v>
      </c>
      <c r="E34" s="1287">
        <v>10</v>
      </c>
      <c r="F34" s="1287">
        <v>10</v>
      </c>
      <c r="G34" s="1287">
        <v>10</v>
      </c>
      <c r="H34" s="1287">
        <v>10</v>
      </c>
      <c r="I34" s="618" t="s">
        <v>625</v>
      </c>
    </row>
    <row r="35" spans="2:9" s="365" customFormat="1" ht="23.45" customHeight="1" x14ac:dyDescent="0.2">
      <c r="B35" s="617" t="s">
        <v>352</v>
      </c>
      <c r="C35" s="1287">
        <v>7</v>
      </c>
      <c r="D35" s="1287">
        <v>7</v>
      </c>
      <c r="E35" s="1287">
        <v>7</v>
      </c>
      <c r="F35" s="1287">
        <v>7</v>
      </c>
      <c r="G35" s="1287">
        <v>7</v>
      </c>
      <c r="H35" s="1287">
        <v>7</v>
      </c>
      <c r="I35" s="618" t="s">
        <v>623</v>
      </c>
    </row>
    <row r="36" spans="2:9" s="365" customFormat="1" ht="23.45" customHeight="1" x14ac:dyDescent="0.2">
      <c r="B36" s="617" t="s">
        <v>631</v>
      </c>
      <c r="C36" s="1287">
        <v>7</v>
      </c>
      <c r="D36" s="1287">
        <v>7</v>
      </c>
      <c r="E36" s="1287">
        <v>7</v>
      </c>
      <c r="F36" s="1287">
        <v>7</v>
      </c>
      <c r="G36" s="1287">
        <v>7</v>
      </c>
      <c r="H36" s="1287">
        <v>7</v>
      </c>
      <c r="I36" s="618" t="s">
        <v>279</v>
      </c>
    </row>
    <row r="37" spans="2:9" s="365" customFormat="1" ht="23.45" customHeight="1" x14ac:dyDescent="0.2">
      <c r="B37" s="617" t="s">
        <v>632</v>
      </c>
      <c r="C37" s="1287">
        <v>17</v>
      </c>
      <c r="D37" s="1287">
        <v>17</v>
      </c>
      <c r="E37" s="1287">
        <v>17</v>
      </c>
      <c r="F37" s="1287">
        <v>17</v>
      </c>
      <c r="G37" s="1287">
        <v>17</v>
      </c>
      <c r="H37" s="1287">
        <v>17</v>
      </c>
      <c r="I37" s="618" t="s">
        <v>633</v>
      </c>
    </row>
    <row r="38" spans="2:9" s="365" customFormat="1" ht="23.45" customHeight="1" x14ac:dyDescent="0.2">
      <c r="B38" s="617" t="s">
        <v>628</v>
      </c>
      <c r="C38" s="1287">
        <v>29</v>
      </c>
      <c r="D38" s="1287">
        <v>29</v>
      </c>
      <c r="E38" s="1287">
        <v>29</v>
      </c>
      <c r="F38" s="1287">
        <v>29</v>
      </c>
      <c r="G38" s="1287">
        <v>29</v>
      </c>
      <c r="H38" s="1287">
        <v>29</v>
      </c>
      <c r="I38" s="618" t="s">
        <v>278</v>
      </c>
    </row>
    <row r="39" spans="2:9" s="365" customFormat="1" ht="12" customHeight="1" x14ac:dyDescent="0.2">
      <c r="B39" s="455"/>
      <c r="C39" s="1285"/>
      <c r="D39" s="1285"/>
      <c r="E39" s="1285"/>
      <c r="F39" s="1285"/>
      <c r="G39" s="1285"/>
      <c r="H39" s="1285"/>
      <c r="I39" s="379"/>
    </row>
    <row r="40" spans="2:9" s="365" customFormat="1" ht="23.45" customHeight="1" x14ac:dyDescent="0.2">
      <c r="B40" s="454" t="s">
        <v>634</v>
      </c>
      <c r="C40" s="1220">
        <v>23</v>
      </c>
      <c r="D40" s="1220">
        <v>23</v>
      </c>
      <c r="E40" s="1220">
        <v>23</v>
      </c>
      <c r="F40" s="1220">
        <v>23</v>
      </c>
      <c r="G40" s="1220">
        <v>23</v>
      </c>
      <c r="H40" s="1220">
        <v>23</v>
      </c>
      <c r="I40" s="616" t="s">
        <v>639</v>
      </c>
    </row>
    <row r="41" spans="2:9" s="365" customFormat="1" ht="23.45" customHeight="1" x14ac:dyDescent="0.2">
      <c r="B41" s="617" t="s">
        <v>1260</v>
      </c>
      <c r="C41" s="1287">
        <v>7</v>
      </c>
      <c r="D41" s="1287">
        <v>7</v>
      </c>
      <c r="E41" s="1287">
        <v>7</v>
      </c>
      <c r="F41" s="1287">
        <v>7</v>
      </c>
      <c r="G41" s="1287">
        <v>7</v>
      </c>
      <c r="H41" s="1287">
        <v>7</v>
      </c>
      <c r="I41" s="618" t="s">
        <v>277</v>
      </c>
    </row>
    <row r="42" spans="2:9" s="365" customFormat="1" ht="23.25" customHeight="1" x14ac:dyDescent="0.2">
      <c r="B42" s="617" t="s">
        <v>628</v>
      </c>
      <c r="C42" s="1287">
        <v>16</v>
      </c>
      <c r="D42" s="1287">
        <v>16</v>
      </c>
      <c r="E42" s="1287">
        <v>16</v>
      </c>
      <c r="F42" s="1287">
        <v>16</v>
      </c>
      <c r="G42" s="1287">
        <v>16</v>
      </c>
      <c r="H42" s="1287">
        <v>16</v>
      </c>
      <c r="I42" s="618" t="s">
        <v>278</v>
      </c>
    </row>
    <row r="43" spans="2:9" s="365" customFormat="1" ht="12" customHeight="1" x14ac:dyDescent="0.2">
      <c r="B43" s="455"/>
      <c r="C43" s="1285"/>
      <c r="D43" s="1285"/>
      <c r="E43" s="1285"/>
      <c r="F43" s="1285"/>
      <c r="G43" s="1285"/>
      <c r="H43" s="1285"/>
      <c r="I43" s="379"/>
    </row>
    <row r="44" spans="2:9" s="365" customFormat="1" ht="23.45" customHeight="1" x14ac:dyDescent="0.2">
      <c r="B44" s="454" t="s">
        <v>190</v>
      </c>
      <c r="C44" s="1220">
        <v>65</v>
      </c>
      <c r="D44" s="1220">
        <v>65</v>
      </c>
      <c r="E44" s="1220">
        <v>65</v>
      </c>
      <c r="F44" s="1220">
        <v>65</v>
      </c>
      <c r="G44" s="1220">
        <v>65</v>
      </c>
      <c r="H44" s="1220">
        <v>65</v>
      </c>
      <c r="I44" s="616" t="s">
        <v>640</v>
      </c>
    </row>
    <row r="45" spans="2:9" s="365" customFormat="1" ht="23.45" customHeight="1" x14ac:dyDescent="0.2">
      <c r="B45" s="617" t="s">
        <v>1260</v>
      </c>
      <c r="C45" s="1287">
        <v>18</v>
      </c>
      <c r="D45" s="1287">
        <v>18</v>
      </c>
      <c r="E45" s="1287">
        <v>18</v>
      </c>
      <c r="F45" s="1287">
        <v>18</v>
      </c>
      <c r="G45" s="1287">
        <v>18</v>
      </c>
      <c r="H45" s="1287">
        <v>18</v>
      </c>
      <c r="I45" s="618" t="s">
        <v>277</v>
      </c>
    </row>
    <row r="46" spans="2:9" s="365" customFormat="1" ht="23.45" customHeight="1" x14ac:dyDescent="0.2">
      <c r="B46" s="617" t="s">
        <v>621</v>
      </c>
      <c r="C46" s="1287">
        <v>8</v>
      </c>
      <c r="D46" s="1287">
        <v>8</v>
      </c>
      <c r="E46" s="1287">
        <v>8</v>
      </c>
      <c r="F46" s="1287">
        <v>8</v>
      </c>
      <c r="G46" s="1287">
        <v>8</v>
      </c>
      <c r="H46" s="1287">
        <v>8</v>
      </c>
      <c r="I46" s="618" t="s">
        <v>622</v>
      </c>
    </row>
    <row r="47" spans="2:9" s="365" customFormat="1" ht="23.45" customHeight="1" x14ac:dyDescent="0.2">
      <c r="B47" s="617" t="s">
        <v>352</v>
      </c>
      <c r="C47" s="1287">
        <v>4</v>
      </c>
      <c r="D47" s="1287">
        <v>4</v>
      </c>
      <c r="E47" s="1287">
        <v>4</v>
      </c>
      <c r="F47" s="1287">
        <v>4</v>
      </c>
      <c r="G47" s="1287">
        <v>4</v>
      </c>
      <c r="H47" s="1287">
        <v>4</v>
      </c>
      <c r="I47" s="618" t="s">
        <v>623</v>
      </c>
    </row>
    <row r="48" spans="2:9" s="365" customFormat="1" ht="23.45" customHeight="1" x14ac:dyDescent="0.2">
      <c r="B48" s="617" t="s">
        <v>624</v>
      </c>
      <c r="C48" s="1287">
        <v>5</v>
      </c>
      <c r="D48" s="1287">
        <v>5</v>
      </c>
      <c r="E48" s="1287">
        <v>5</v>
      </c>
      <c r="F48" s="1287">
        <v>5</v>
      </c>
      <c r="G48" s="1287">
        <v>5</v>
      </c>
      <c r="H48" s="1287">
        <v>5</v>
      </c>
      <c r="I48" s="618" t="s">
        <v>625</v>
      </c>
    </row>
    <row r="49" spans="2:9" s="365" customFormat="1" ht="23.45" customHeight="1" x14ac:dyDescent="0.2">
      <c r="B49" s="617" t="s">
        <v>626</v>
      </c>
      <c r="C49" s="1287">
        <v>5</v>
      </c>
      <c r="D49" s="1287">
        <v>5</v>
      </c>
      <c r="E49" s="1287">
        <v>5</v>
      </c>
      <c r="F49" s="1287">
        <v>5</v>
      </c>
      <c r="G49" s="1287">
        <v>5</v>
      </c>
      <c r="H49" s="1287">
        <v>5</v>
      </c>
      <c r="I49" s="618" t="s">
        <v>627</v>
      </c>
    </row>
    <row r="50" spans="2:9" s="365" customFormat="1" ht="23.45" customHeight="1" x14ac:dyDescent="0.2">
      <c r="B50" s="617" t="s">
        <v>923</v>
      </c>
      <c r="C50" s="1287">
        <v>6</v>
      </c>
      <c r="D50" s="1287">
        <v>6</v>
      </c>
      <c r="E50" s="1287">
        <v>6</v>
      </c>
      <c r="F50" s="1287">
        <v>6</v>
      </c>
      <c r="G50" s="1287">
        <v>6</v>
      </c>
      <c r="H50" s="1287">
        <v>6</v>
      </c>
      <c r="I50" s="618" t="s">
        <v>924</v>
      </c>
    </row>
    <row r="51" spans="2:9" s="365" customFormat="1" ht="23.45" customHeight="1" x14ac:dyDescent="0.2">
      <c r="B51" s="617" t="s">
        <v>618</v>
      </c>
      <c r="C51" s="1287">
        <v>5</v>
      </c>
      <c r="D51" s="1287">
        <v>5</v>
      </c>
      <c r="E51" s="1287">
        <v>5</v>
      </c>
      <c r="F51" s="1287">
        <v>5</v>
      </c>
      <c r="G51" s="1287">
        <v>5</v>
      </c>
      <c r="H51" s="1287">
        <v>5</v>
      </c>
      <c r="I51" s="618" t="s">
        <v>630</v>
      </c>
    </row>
    <row r="52" spans="2:9" s="365" customFormat="1" ht="23.25" customHeight="1" x14ac:dyDescent="0.2">
      <c r="B52" s="617" t="s">
        <v>628</v>
      </c>
      <c r="C52" s="1287">
        <v>14</v>
      </c>
      <c r="D52" s="1287">
        <v>14</v>
      </c>
      <c r="E52" s="1287">
        <v>14</v>
      </c>
      <c r="F52" s="1287">
        <v>14</v>
      </c>
      <c r="G52" s="1287">
        <v>14</v>
      </c>
      <c r="H52" s="1287">
        <v>14</v>
      </c>
      <c r="I52" s="618" t="s">
        <v>278</v>
      </c>
    </row>
    <row r="53" spans="2:9" s="365" customFormat="1" ht="12" customHeight="1" x14ac:dyDescent="0.2">
      <c r="B53" s="617"/>
      <c r="C53" s="1287"/>
      <c r="D53" s="1287"/>
      <c r="E53" s="1287"/>
      <c r="F53" s="1287"/>
      <c r="G53" s="1287"/>
      <c r="H53" s="1287"/>
      <c r="I53" s="618"/>
    </row>
    <row r="54" spans="2:9" s="365" customFormat="1" ht="23.45" customHeight="1" x14ac:dyDescent="0.2">
      <c r="B54" s="454" t="s">
        <v>1489</v>
      </c>
      <c r="C54" s="1285">
        <v>13</v>
      </c>
      <c r="D54" s="1285">
        <v>13</v>
      </c>
      <c r="E54" s="1285">
        <v>13</v>
      </c>
      <c r="F54" s="1285">
        <v>13</v>
      </c>
      <c r="G54" s="1285">
        <v>13</v>
      </c>
      <c r="H54" s="1285">
        <v>13</v>
      </c>
      <c r="I54" s="616" t="s">
        <v>1490</v>
      </c>
    </row>
    <row r="55" spans="2:9" s="365" customFormat="1" ht="12" customHeight="1" x14ac:dyDescent="0.2">
      <c r="B55" s="455"/>
      <c r="C55" s="1285"/>
      <c r="D55" s="1285"/>
      <c r="E55" s="1285"/>
      <c r="F55" s="1285"/>
      <c r="G55" s="1285"/>
      <c r="H55" s="1285"/>
      <c r="I55" s="379"/>
    </row>
    <row r="56" spans="2:9" s="365" customFormat="1" ht="23.45" customHeight="1" x14ac:dyDescent="0.2">
      <c r="B56" s="454" t="s">
        <v>989</v>
      </c>
      <c r="C56" s="1220">
        <v>198</v>
      </c>
      <c r="D56" s="1220">
        <v>203</v>
      </c>
      <c r="E56" s="1220">
        <v>203</v>
      </c>
      <c r="F56" s="1220">
        <v>202</v>
      </c>
      <c r="G56" s="1220">
        <v>198</v>
      </c>
      <c r="H56" s="1220">
        <v>200</v>
      </c>
      <c r="I56" s="616" t="s">
        <v>1437</v>
      </c>
    </row>
    <row r="57" spans="2:9" s="365" customFormat="1" ht="23.45" customHeight="1" x14ac:dyDescent="0.2">
      <c r="B57" s="617" t="s">
        <v>675</v>
      </c>
      <c r="C57" s="1287">
        <v>39</v>
      </c>
      <c r="D57" s="1287">
        <v>39</v>
      </c>
      <c r="E57" s="1287">
        <v>38</v>
      </c>
      <c r="F57" s="1287">
        <v>38</v>
      </c>
      <c r="G57" s="1287">
        <v>37</v>
      </c>
      <c r="H57" s="1287">
        <v>36</v>
      </c>
      <c r="I57" s="618" t="s">
        <v>436</v>
      </c>
    </row>
    <row r="58" spans="2:9" s="365" customFormat="1" ht="23.45" customHeight="1" x14ac:dyDescent="0.2">
      <c r="B58" s="617" t="s">
        <v>676</v>
      </c>
      <c r="C58" s="1287">
        <v>26</v>
      </c>
      <c r="D58" s="1287">
        <v>27</v>
      </c>
      <c r="E58" s="1287">
        <v>27</v>
      </c>
      <c r="F58" s="1287">
        <v>27</v>
      </c>
      <c r="G58" s="1287">
        <v>27</v>
      </c>
      <c r="H58" s="1287">
        <v>28</v>
      </c>
      <c r="I58" s="618" t="s">
        <v>124</v>
      </c>
    </row>
    <row r="59" spans="2:9" s="365" customFormat="1" ht="23.45" customHeight="1" x14ac:dyDescent="0.2">
      <c r="B59" s="617" t="s">
        <v>1261</v>
      </c>
      <c r="C59" s="1287">
        <v>30</v>
      </c>
      <c r="D59" s="1287">
        <v>30</v>
      </c>
      <c r="E59" s="1287">
        <v>30</v>
      </c>
      <c r="F59" s="1287">
        <v>30</v>
      </c>
      <c r="G59" s="1287">
        <v>30</v>
      </c>
      <c r="H59" s="1287">
        <v>31</v>
      </c>
      <c r="I59" s="618" t="s">
        <v>674</v>
      </c>
    </row>
    <row r="60" spans="2:9" s="365" customFormat="1" ht="23.45" customHeight="1" x14ac:dyDescent="0.2">
      <c r="B60" s="617" t="s">
        <v>160</v>
      </c>
      <c r="C60" s="1287">
        <v>19</v>
      </c>
      <c r="D60" s="1287">
        <v>19</v>
      </c>
      <c r="E60" s="1287">
        <v>19</v>
      </c>
      <c r="F60" s="1287">
        <v>19</v>
      </c>
      <c r="G60" s="1287">
        <v>19</v>
      </c>
      <c r="H60" s="1287">
        <v>19</v>
      </c>
      <c r="I60" s="618" t="s">
        <v>163</v>
      </c>
    </row>
    <row r="61" spans="2:9" s="365" customFormat="1" ht="23.45" customHeight="1" x14ac:dyDescent="0.2">
      <c r="B61" s="617" t="s">
        <v>161</v>
      </c>
      <c r="C61" s="1287">
        <v>23</v>
      </c>
      <c r="D61" s="1287">
        <v>23</v>
      </c>
      <c r="E61" s="1287">
        <v>23</v>
      </c>
      <c r="F61" s="1287">
        <v>22</v>
      </c>
      <c r="G61" s="1287">
        <v>19</v>
      </c>
      <c r="H61" s="1287">
        <v>19</v>
      </c>
      <c r="I61" s="618" t="s">
        <v>164</v>
      </c>
    </row>
    <row r="62" spans="2:9" s="365" customFormat="1" ht="23.25" customHeight="1" x14ac:dyDescent="0.2">
      <c r="B62" s="617" t="s">
        <v>162</v>
      </c>
      <c r="C62" s="1287">
        <v>11</v>
      </c>
      <c r="D62" s="1287">
        <v>11</v>
      </c>
      <c r="E62" s="1287">
        <v>11</v>
      </c>
      <c r="F62" s="1287">
        <v>11</v>
      </c>
      <c r="G62" s="1287">
        <v>11</v>
      </c>
      <c r="H62" s="1287">
        <v>11</v>
      </c>
      <c r="I62" s="618" t="s">
        <v>165</v>
      </c>
    </row>
    <row r="63" spans="2:9" s="365" customFormat="1" ht="23.45" customHeight="1" x14ac:dyDescent="0.2">
      <c r="B63" s="617" t="s">
        <v>90</v>
      </c>
      <c r="C63" s="1287">
        <v>12</v>
      </c>
      <c r="D63" s="1287">
        <v>12</v>
      </c>
      <c r="E63" s="1287">
        <v>12</v>
      </c>
      <c r="F63" s="1287">
        <v>12</v>
      </c>
      <c r="G63" s="1287">
        <v>12</v>
      </c>
      <c r="H63" s="1287">
        <v>12</v>
      </c>
      <c r="I63" s="618" t="s">
        <v>91</v>
      </c>
    </row>
    <row r="64" spans="2:9" s="365" customFormat="1" ht="23.45" customHeight="1" x14ac:dyDescent="0.2">
      <c r="B64" s="617" t="s">
        <v>1154</v>
      </c>
      <c r="C64" s="1287">
        <v>12</v>
      </c>
      <c r="D64" s="1287">
        <v>13</v>
      </c>
      <c r="E64" s="1287">
        <v>13</v>
      </c>
      <c r="F64" s="1287">
        <v>13</v>
      </c>
      <c r="G64" s="1287">
        <v>13</v>
      </c>
      <c r="H64" s="1287">
        <v>14</v>
      </c>
      <c r="I64" s="618" t="s">
        <v>1155</v>
      </c>
    </row>
    <row r="65" spans="2:9" s="365" customFormat="1" ht="23.45" customHeight="1" x14ac:dyDescent="0.2">
      <c r="B65" s="617" t="s">
        <v>1153</v>
      </c>
      <c r="C65" s="1287">
        <v>8</v>
      </c>
      <c r="D65" s="1287">
        <v>8</v>
      </c>
      <c r="E65" s="1287">
        <v>9</v>
      </c>
      <c r="F65" s="1287">
        <v>9</v>
      </c>
      <c r="G65" s="1287">
        <v>9</v>
      </c>
      <c r="H65" s="1287">
        <v>9</v>
      </c>
      <c r="I65" s="618" t="s">
        <v>1156</v>
      </c>
    </row>
    <row r="66" spans="2:9" s="365" customFormat="1" ht="23.25" customHeight="1" x14ac:dyDescent="0.2">
      <c r="B66" s="617" t="s">
        <v>1174</v>
      </c>
      <c r="C66" s="1287">
        <v>5</v>
      </c>
      <c r="D66" s="1287">
        <v>6</v>
      </c>
      <c r="E66" s="1287">
        <v>6</v>
      </c>
      <c r="F66" s="1287">
        <v>6</v>
      </c>
      <c r="G66" s="1287">
        <v>6</v>
      </c>
      <c r="H66" s="1287">
        <v>6</v>
      </c>
      <c r="I66" s="618" t="s">
        <v>1357</v>
      </c>
    </row>
    <row r="67" spans="2:9" s="365" customFormat="1" ht="23.25" customHeight="1" x14ac:dyDescent="0.2">
      <c r="B67" s="617" t="s">
        <v>1185</v>
      </c>
      <c r="C67" s="1287">
        <v>13</v>
      </c>
      <c r="D67" s="1287">
        <v>15</v>
      </c>
      <c r="E67" s="1287">
        <v>15</v>
      </c>
      <c r="F67" s="1287">
        <v>15</v>
      </c>
      <c r="G67" s="1287">
        <v>15</v>
      </c>
      <c r="H67" s="1287">
        <v>15</v>
      </c>
      <c r="I67" s="618" t="s">
        <v>1186</v>
      </c>
    </row>
    <row r="68" spans="2:9" s="365" customFormat="1" ht="12" customHeight="1" x14ac:dyDescent="0.2">
      <c r="B68" s="455"/>
      <c r="C68" s="1285"/>
      <c r="D68" s="1285"/>
      <c r="E68" s="1285"/>
      <c r="F68" s="1285"/>
      <c r="G68" s="1285"/>
      <c r="H68" s="1285"/>
      <c r="I68" s="379"/>
    </row>
    <row r="69" spans="2:9" s="365" customFormat="1" ht="24" customHeight="1" x14ac:dyDescent="0.2">
      <c r="B69" s="454" t="s">
        <v>1246</v>
      </c>
      <c r="C69" s="1285">
        <v>37</v>
      </c>
      <c r="D69" s="1285">
        <v>40</v>
      </c>
      <c r="E69" s="1285">
        <v>40</v>
      </c>
      <c r="F69" s="1285">
        <v>42</v>
      </c>
      <c r="G69" s="1285">
        <v>44</v>
      </c>
      <c r="H69" s="1285">
        <v>45</v>
      </c>
      <c r="I69" s="616" t="s">
        <v>1438</v>
      </c>
    </row>
    <row r="70" spans="2:9" s="365" customFormat="1" ht="24" customHeight="1" x14ac:dyDescent="0.2">
      <c r="B70" s="617" t="s">
        <v>95</v>
      </c>
      <c r="C70" s="1287">
        <v>8</v>
      </c>
      <c r="D70" s="1287">
        <v>8</v>
      </c>
      <c r="E70" s="1287">
        <v>8</v>
      </c>
      <c r="F70" s="1287">
        <v>9</v>
      </c>
      <c r="G70" s="1287">
        <v>10</v>
      </c>
      <c r="H70" s="1287">
        <v>11</v>
      </c>
      <c r="I70" s="618" t="s">
        <v>93</v>
      </c>
    </row>
    <row r="71" spans="2:9" s="365" customFormat="1" ht="24" customHeight="1" x14ac:dyDescent="0.2">
      <c r="B71" s="617" t="s">
        <v>92</v>
      </c>
      <c r="C71" s="1287">
        <v>21</v>
      </c>
      <c r="D71" s="1287">
        <v>23</v>
      </c>
      <c r="E71" s="1287">
        <v>23</v>
      </c>
      <c r="F71" s="1287">
        <v>23</v>
      </c>
      <c r="G71" s="1287">
        <v>23</v>
      </c>
      <c r="H71" s="1287">
        <v>23</v>
      </c>
      <c r="I71" s="618" t="s">
        <v>94</v>
      </c>
    </row>
    <row r="72" spans="2:9" s="365" customFormat="1" ht="24" customHeight="1" x14ac:dyDescent="0.2">
      <c r="B72" s="617" t="s">
        <v>1362</v>
      </c>
      <c r="C72" s="1287">
        <v>8</v>
      </c>
      <c r="D72" s="1287">
        <v>9</v>
      </c>
      <c r="E72" s="1287">
        <v>9</v>
      </c>
      <c r="F72" s="1287">
        <v>10</v>
      </c>
      <c r="G72" s="1287">
        <v>11</v>
      </c>
      <c r="H72" s="1287">
        <v>11</v>
      </c>
      <c r="I72" s="618" t="s">
        <v>1363</v>
      </c>
    </row>
    <row r="73" spans="2:9" s="365" customFormat="1" ht="12" customHeight="1" x14ac:dyDescent="0.2">
      <c r="B73" s="617"/>
      <c r="C73" s="1287"/>
      <c r="D73" s="1287"/>
      <c r="E73" s="1287"/>
      <c r="F73" s="1287"/>
      <c r="G73" s="1287"/>
      <c r="H73" s="1287"/>
      <c r="I73" s="618"/>
    </row>
    <row r="74" spans="2:9" s="365" customFormat="1" ht="23.45" customHeight="1" x14ac:dyDescent="0.2">
      <c r="B74" s="454" t="s">
        <v>1488</v>
      </c>
      <c r="C74" s="1285">
        <v>531</v>
      </c>
      <c r="D74" s="1285">
        <v>541</v>
      </c>
      <c r="E74" s="1285">
        <v>544</v>
      </c>
      <c r="F74" s="1285">
        <v>546</v>
      </c>
      <c r="G74" s="1285">
        <v>544</v>
      </c>
      <c r="H74" s="1285">
        <v>547</v>
      </c>
      <c r="I74" s="616" t="s">
        <v>1487</v>
      </c>
    </row>
    <row r="75" spans="2:9" s="42" customFormat="1" ht="14.25" customHeight="1" thickBot="1" x14ac:dyDescent="0.7">
      <c r="B75" s="163"/>
      <c r="C75" s="105"/>
      <c r="D75" s="105"/>
      <c r="E75" s="105"/>
      <c r="F75" s="105"/>
      <c r="G75" s="105"/>
      <c r="H75" s="105"/>
      <c r="I75" s="148"/>
    </row>
    <row r="76" spans="2:9" ht="9" customHeight="1" thickTop="1" x14ac:dyDescent="0.35"/>
    <row r="77" spans="2:9" s="334" customFormat="1" ht="18.75" customHeight="1" x14ac:dyDescent="0.5">
      <c r="B77" s="334" t="s">
        <v>1749</v>
      </c>
      <c r="I77" s="334" t="s">
        <v>1751</v>
      </c>
    </row>
    <row r="78" spans="2:9" s="334" customFormat="1" ht="18.75" customHeight="1" x14ac:dyDescent="0.5">
      <c r="B78" s="572" t="s">
        <v>1768</v>
      </c>
      <c r="I78" s="334" t="s">
        <v>1557</v>
      </c>
    </row>
    <row r="79" spans="2:9" s="417" customFormat="1" ht="46.5" customHeight="1" x14ac:dyDescent="0.5">
      <c r="B79" s="1879" t="s">
        <v>1547</v>
      </c>
      <c r="C79" s="1879"/>
      <c r="D79" s="1879"/>
      <c r="E79" s="1767" t="s">
        <v>1769</v>
      </c>
      <c r="F79" s="1767"/>
      <c r="G79" s="1767"/>
      <c r="H79" s="1767"/>
      <c r="I79" s="1767"/>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E79:I79"/>
    <mergeCell ref="B79:D79"/>
    <mergeCell ref="E9:E11"/>
    <mergeCell ref="D9:D11"/>
    <mergeCell ref="C9:C11"/>
    <mergeCell ref="B3:I3"/>
    <mergeCell ref="B5:I5"/>
    <mergeCell ref="B9:B11"/>
    <mergeCell ref="I9:I11"/>
    <mergeCell ref="G9:G11"/>
    <mergeCell ref="F9:F11"/>
    <mergeCell ref="H9:H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652</v>
      </c>
    </row>
    <row r="9" spans="1:1" ht="18.75" customHeight="1" x14ac:dyDescent="0.85"/>
    <row r="10" spans="1:1" ht="53.25" x14ac:dyDescent="1.1499999999999999">
      <c r="A10" s="291" t="s">
        <v>1368</v>
      </c>
    </row>
    <row r="11" spans="1:1" ht="36.75" x14ac:dyDescent="0.85"/>
    <row r="12" spans="1:1" ht="36.75" x14ac:dyDescent="0.85"/>
    <row r="13" spans="1:1" ht="36.75" x14ac:dyDescent="0.85">
      <c r="A13" s="290" t="s">
        <v>653</v>
      </c>
    </row>
    <row r="14" spans="1:1" ht="18.75" customHeight="1" x14ac:dyDescent="0.85"/>
    <row r="15" spans="1:1" ht="48" x14ac:dyDescent="1.05">
      <c r="A15" s="293" t="s">
        <v>1369</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74" t="s">
        <v>1866</v>
      </c>
      <c r="C3" s="1774"/>
      <c r="D3" s="1774"/>
      <c r="E3" s="1774"/>
      <c r="F3" s="1774"/>
      <c r="G3" s="1774"/>
      <c r="H3" s="1774"/>
      <c r="I3" s="1774"/>
    </row>
    <row r="4" spans="2:9" s="5" customFormat="1" ht="12.75" customHeight="1" x14ac:dyDescent="0.85">
      <c r="B4" s="1572"/>
      <c r="C4" s="1572"/>
      <c r="D4" s="1572"/>
      <c r="E4" s="1572"/>
      <c r="F4" s="1572"/>
      <c r="G4" s="1572"/>
      <c r="H4" s="1572"/>
      <c r="I4" s="1572"/>
    </row>
    <row r="5" spans="2:9" ht="36.75" x14ac:dyDescent="0.85">
      <c r="B5" s="1774" t="s">
        <v>1867</v>
      </c>
      <c r="C5" s="1774"/>
      <c r="D5" s="1774"/>
      <c r="E5" s="1774"/>
      <c r="F5" s="1774"/>
      <c r="G5" s="1774"/>
      <c r="H5" s="1774"/>
      <c r="I5" s="1774"/>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798" t="s">
        <v>1400</v>
      </c>
      <c r="C9" s="1886" t="s">
        <v>1401</v>
      </c>
      <c r="D9" s="576" t="s">
        <v>1553</v>
      </c>
      <c r="E9" s="576" t="s">
        <v>1573</v>
      </c>
      <c r="F9" s="576" t="s">
        <v>1554</v>
      </c>
      <c r="G9" s="577" t="s">
        <v>1387</v>
      </c>
      <c r="H9" s="1891" t="s">
        <v>1406</v>
      </c>
      <c r="I9" s="1755" t="s">
        <v>1405</v>
      </c>
    </row>
    <row r="10" spans="2:9" s="365" customFormat="1" ht="27" customHeight="1" x14ac:dyDescent="0.2">
      <c r="B10" s="1799"/>
      <c r="C10" s="1887"/>
      <c r="D10" s="1884" t="s">
        <v>1562</v>
      </c>
      <c r="E10" s="1579" t="s">
        <v>1404</v>
      </c>
      <c r="F10" s="1579" t="s">
        <v>1403</v>
      </c>
      <c r="G10" s="1889" t="s">
        <v>1402</v>
      </c>
      <c r="H10" s="1892"/>
      <c r="I10" s="1756"/>
    </row>
    <row r="11" spans="2:9" s="365" customFormat="1" ht="40.5" customHeight="1" x14ac:dyDescent="0.2">
      <c r="B11" s="1800"/>
      <c r="C11" s="1888"/>
      <c r="D11" s="1885"/>
      <c r="E11" s="1580" t="s">
        <v>1576</v>
      </c>
      <c r="F11" s="1580" t="s">
        <v>1563</v>
      </c>
      <c r="G11" s="1890"/>
      <c r="H11" s="1893"/>
      <c r="I11" s="1757"/>
    </row>
    <row r="12" spans="2:9" s="258" customFormat="1" ht="12.75" customHeight="1" x14ac:dyDescent="0.7">
      <c r="B12" s="341"/>
      <c r="C12" s="570"/>
      <c r="D12" s="570"/>
      <c r="E12" s="570"/>
      <c r="F12" s="570"/>
      <c r="G12" s="570"/>
      <c r="H12" s="570"/>
      <c r="I12" s="342"/>
    </row>
    <row r="13" spans="2:9" s="365" customFormat="1" ht="34.5" customHeight="1" x14ac:dyDescent="0.2">
      <c r="B13" s="1703" t="s">
        <v>1373</v>
      </c>
      <c r="C13" s="1286" t="s">
        <v>1374</v>
      </c>
      <c r="D13" s="1286">
        <v>250</v>
      </c>
      <c r="E13" s="1286">
        <v>560</v>
      </c>
      <c r="F13" s="331">
        <v>140</v>
      </c>
      <c r="G13" s="1286">
        <v>2009</v>
      </c>
      <c r="H13" s="1288" t="s">
        <v>1388</v>
      </c>
      <c r="I13" s="1705" t="s">
        <v>855</v>
      </c>
    </row>
    <row r="14" spans="2:9" s="365" customFormat="1" ht="9.75" customHeight="1" x14ac:dyDescent="0.2">
      <c r="B14" s="1088"/>
      <c r="C14" s="1286"/>
      <c r="D14" s="1286"/>
      <c r="E14" s="1286"/>
      <c r="F14" s="1286"/>
      <c r="G14" s="1286"/>
      <c r="H14" s="1288"/>
      <c r="I14" s="881"/>
    </row>
    <row r="15" spans="2:9" s="365" customFormat="1" ht="34.5" customHeight="1" x14ac:dyDescent="0.2">
      <c r="B15" s="1881" t="s">
        <v>1375</v>
      </c>
      <c r="C15" s="1656" t="s">
        <v>1431</v>
      </c>
      <c r="D15" s="1656">
        <v>100</v>
      </c>
      <c r="E15" s="1657">
        <v>10000</v>
      </c>
      <c r="F15" s="1657">
        <v>1000</v>
      </c>
      <c r="G15" s="1656">
        <v>2009</v>
      </c>
      <c r="H15" s="1658" t="s">
        <v>1389</v>
      </c>
      <c r="I15" s="1882" t="s">
        <v>1390</v>
      </c>
    </row>
    <row r="16" spans="2:9" s="365" customFormat="1" ht="34.5" customHeight="1" x14ac:dyDescent="0.2">
      <c r="B16" s="1881"/>
      <c r="C16" s="1286" t="s">
        <v>1376</v>
      </c>
      <c r="D16" s="1286">
        <v>100</v>
      </c>
      <c r="E16" s="331">
        <v>8500</v>
      </c>
      <c r="F16" s="331">
        <v>850</v>
      </c>
      <c r="G16" s="1286">
        <v>2009</v>
      </c>
      <c r="H16" s="1288" t="s">
        <v>1391</v>
      </c>
      <c r="I16" s="1883"/>
    </row>
    <row r="17" spans="2:9" s="365" customFormat="1" ht="34.5" customHeight="1" x14ac:dyDescent="0.2">
      <c r="B17" s="1881"/>
      <c r="C17" s="1286" t="s">
        <v>1427</v>
      </c>
      <c r="D17" s="1286">
        <v>100</v>
      </c>
      <c r="E17" s="331">
        <v>8500</v>
      </c>
      <c r="F17" s="331">
        <v>850</v>
      </c>
      <c r="G17" s="1286">
        <v>2010</v>
      </c>
      <c r="H17" s="1288" t="s">
        <v>1430</v>
      </c>
      <c r="I17" s="1883"/>
    </row>
    <row r="18" spans="2:9" s="365" customFormat="1" ht="34.5" customHeight="1" x14ac:dyDescent="0.2">
      <c r="B18" s="1881"/>
      <c r="C18" s="1286" t="s">
        <v>1428</v>
      </c>
      <c r="D18" s="1286">
        <v>100</v>
      </c>
      <c r="E18" s="331">
        <v>20000</v>
      </c>
      <c r="F18" s="331">
        <v>2000</v>
      </c>
      <c r="G18" s="1286">
        <v>2010</v>
      </c>
      <c r="H18" s="1288" t="s">
        <v>1432</v>
      </c>
      <c r="I18" s="1883"/>
    </row>
    <row r="19" spans="2:9" s="365" customFormat="1" ht="34.5" customHeight="1" x14ac:dyDescent="0.2">
      <c r="B19" s="1881"/>
      <c r="C19" s="1286" t="s">
        <v>1493</v>
      </c>
      <c r="D19" s="1286">
        <v>100</v>
      </c>
      <c r="E19" s="331">
        <v>10000</v>
      </c>
      <c r="F19" s="331">
        <v>1000</v>
      </c>
      <c r="G19" s="1286">
        <v>2011</v>
      </c>
      <c r="H19" s="1288" t="s">
        <v>1491</v>
      </c>
      <c r="I19" s="1883"/>
    </row>
    <row r="20" spans="2:9" s="365" customFormat="1" ht="34.5" customHeight="1" x14ac:dyDescent="0.2">
      <c r="B20" s="1881"/>
      <c r="C20" s="1286" t="s">
        <v>1507</v>
      </c>
      <c r="D20" s="1286">
        <v>100</v>
      </c>
      <c r="E20" s="331">
        <v>8500</v>
      </c>
      <c r="F20" s="331">
        <v>850</v>
      </c>
      <c r="G20" s="1286">
        <v>2012</v>
      </c>
      <c r="H20" s="1288" t="s">
        <v>1508</v>
      </c>
      <c r="I20" s="1883"/>
    </row>
    <row r="21" spans="2:9" s="365" customFormat="1" ht="9.75" customHeight="1" x14ac:dyDescent="0.2">
      <c r="B21" s="574"/>
      <c r="C21" s="1659"/>
      <c r="D21" s="1659"/>
      <c r="E21" s="1660"/>
      <c r="F21" s="1660"/>
      <c r="G21" s="1659"/>
      <c r="H21" s="1661"/>
      <c r="I21" s="1289"/>
    </row>
    <row r="22" spans="2:9" s="365" customFormat="1" ht="34.5" customHeight="1" x14ac:dyDescent="0.2">
      <c r="B22" s="1880" t="s">
        <v>1377</v>
      </c>
      <c r="C22" s="1286" t="s">
        <v>1378</v>
      </c>
      <c r="D22" s="854">
        <v>100</v>
      </c>
      <c r="E22" s="331">
        <v>50500</v>
      </c>
      <c r="F22" s="331">
        <v>5050</v>
      </c>
      <c r="G22" s="854">
        <v>2009</v>
      </c>
      <c r="H22" s="1288" t="s">
        <v>1392</v>
      </c>
      <c r="I22" s="1882" t="s">
        <v>1011</v>
      </c>
    </row>
    <row r="23" spans="2:9" s="365" customFormat="1" ht="34.5" customHeight="1" x14ac:dyDescent="0.2">
      <c r="B23" s="1881"/>
      <c r="C23" s="1286" t="s">
        <v>1379</v>
      </c>
      <c r="D23" s="854">
        <v>100</v>
      </c>
      <c r="E23" s="331">
        <v>52500</v>
      </c>
      <c r="F23" s="331">
        <v>5250</v>
      </c>
      <c r="G23" s="854">
        <v>2009</v>
      </c>
      <c r="H23" s="1288" t="s">
        <v>1393</v>
      </c>
      <c r="I23" s="1883"/>
    </row>
    <row r="24" spans="2:9" s="365" customFormat="1" ht="34.5" customHeight="1" x14ac:dyDescent="0.2">
      <c r="B24" s="1881"/>
      <c r="C24" s="1286" t="s">
        <v>1473</v>
      </c>
      <c r="D24" s="854">
        <v>100</v>
      </c>
      <c r="E24" s="331">
        <v>61200</v>
      </c>
      <c r="F24" s="331">
        <v>6120</v>
      </c>
      <c r="G24" s="854">
        <v>2009</v>
      </c>
      <c r="H24" s="1288" t="s">
        <v>1394</v>
      </c>
      <c r="I24" s="1883"/>
    </row>
    <row r="25" spans="2:9" s="365" customFormat="1" ht="34.5" customHeight="1" x14ac:dyDescent="0.2">
      <c r="B25" s="1881"/>
      <c r="C25" s="1286" t="s">
        <v>1380</v>
      </c>
      <c r="D25" s="854">
        <v>100</v>
      </c>
      <c r="E25" s="331">
        <v>50000</v>
      </c>
      <c r="F25" s="331">
        <v>5000</v>
      </c>
      <c r="G25" s="854">
        <v>2009</v>
      </c>
      <c r="H25" s="1288" t="s">
        <v>1395</v>
      </c>
      <c r="I25" s="1883"/>
    </row>
    <row r="26" spans="2:9" s="365" customFormat="1" ht="34.5" customHeight="1" x14ac:dyDescent="0.2">
      <c r="B26" s="1881"/>
      <c r="C26" s="1286" t="s">
        <v>1370</v>
      </c>
      <c r="D26" s="854">
        <v>100</v>
      </c>
      <c r="E26" s="331">
        <v>84994.057000000001</v>
      </c>
      <c r="F26" s="331">
        <v>8499.4056999999993</v>
      </c>
      <c r="G26" s="854">
        <v>2009</v>
      </c>
      <c r="H26" s="1288" t="s">
        <v>94</v>
      </c>
      <c r="I26" s="1883"/>
    </row>
    <row r="27" spans="2:9" s="365" customFormat="1" ht="34.5" customHeight="1" x14ac:dyDescent="0.2">
      <c r="B27" s="1881"/>
      <c r="C27" s="1286" t="s">
        <v>1474</v>
      </c>
      <c r="D27" s="854">
        <v>100</v>
      </c>
      <c r="E27" s="331">
        <v>40000</v>
      </c>
      <c r="F27" s="331">
        <v>4000</v>
      </c>
      <c r="G27" s="854">
        <v>2009</v>
      </c>
      <c r="H27" s="1288" t="s">
        <v>124</v>
      </c>
      <c r="I27" s="1883"/>
    </row>
    <row r="28" spans="2:9" s="365" customFormat="1" ht="34.5" customHeight="1" x14ac:dyDescent="0.2">
      <c r="B28" s="1881"/>
      <c r="C28" s="1286" t="s">
        <v>1381</v>
      </c>
      <c r="D28" s="854">
        <v>100</v>
      </c>
      <c r="E28" s="331">
        <v>57245</v>
      </c>
      <c r="F28" s="331">
        <v>5724.5</v>
      </c>
      <c r="G28" s="854">
        <v>2009</v>
      </c>
      <c r="H28" s="1288" t="s">
        <v>1396</v>
      </c>
      <c r="I28" s="1883"/>
    </row>
    <row r="29" spans="2:9" s="365" customFormat="1" ht="34.5" customHeight="1" x14ac:dyDescent="0.2">
      <c r="B29" s="1881"/>
      <c r="C29" s="1286" t="s">
        <v>1154</v>
      </c>
      <c r="D29" s="854">
        <v>100</v>
      </c>
      <c r="E29" s="331">
        <v>30000</v>
      </c>
      <c r="F29" s="331">
        <v>3000</v>
      </c>
      <c r="G29" s="854">
        <v>2010</v>
      </c>
      <c r="H29" s="1288" t="s">
        <v>1155</v>
      </c>
      <c r="I29" s="1883"/>
    </row>
    <row r="30" spans="2:9" s="365" customFormat="1" ht="34.5" customHeight="1" x14ac:dyDescent="0.2">
      <c r="B30" s="1881"/>
      <c r="C30" s="1286" t="s">
        <v>1185</v>
      </c>
      <c r="D30" s="854">
        <v>100</v>
      </c>
      <c r="E30" s="331">
        <v>150000</v>
      </c>
      <c r="F30" s="331">
        <v>15000</v>
      </c>
      <c r="G30" s="854">
        <v>2010</v>
      </c>
      <c r="H30" s="1288" t="s">
        <v>1509</v>
      </c>
      <c r="I30" s="1883"/>
    </row>
    <row r="31" spans="2:9" s="365" customFormat="1" ht="34.5" customHeight="1" x14ac:dyDescent="0.2">
      <c r="B31" s="1881"/>
      <c r="C31" s="1286" t="s">
        <v>90</v>
      </c>
      <c r="D31" s="854">
        <v>100</v>
      </c>
      <c r="E31" s="331">
        <v>100000</v>
      </c>
      <c r="F31" s="331">
        <v>10000</v>
      </c>
      <c r="G31" s="854">
        <v>2010</v>
      </c>
      <c r="H31" s="1288" t="s">
        <v>91</v>
      </c>
      <c r="I31" s="1883"/>
    </row>
    <row r="32" spans="2:9" s="365" customFormat="1" ht="34.5" customHeight="1" x14ac:dyDescent="0.2">
      <c r="B32" s="1881"/>
      <c r="C32" s="1286" t="s">
        <v>1492</v>
      </c>
      <c r="D32" s="854">
        <v>100</v>
      </c>
      <c r="E32" s="331">
        <v>52500</v>
      </c>
      <c r="F32" s="331">
        <v>5250</v>
      </c>
      <c r="G32" s="854">
        <v>2010</v>
      </c>
      <c r="H32" s="1288" t="s">
        <v>1156</v>
      </c>
      <c r="I32" s="1883"/>
    </row>
    <row r="33" spans="2:9" s="365" customFormat="1" ht="34.5" customHeight="1" x14ac:dyDescent="0.2">
      <c r="B33" s="1881"/>
      <c r="C33" s="1286" t="s">
        <v>1429</v>
      </c>
      <c r="D33" s="854">
        <v>100</v>
      </c>
      <c r="E33" s="331">
        <v>25000</v>
      </c>
      <c r="F33" s="331">
        <v>2500</v>
      </c>
      <c r="G33" s="854">
        <v>2010</v>
      </c>
      <c r="H33" s="1288" t="s">
        <v>1357</v>
      </c>
      <c r="I33" s="1883"/>
    </row>
    <row r="34" spans="2:9" s="365" customFormat="1" ht="32.25" customHeight="1" x14ac:dyDescent="0.2">
      <c r="B34" s="1881"/>
      <c r="C34" s="1286" t="s">
        <v>1925</v>
      </c>
      <c r="D34" s="854">
        <v>100</v>
      </c>
      <c r="E34" s="331">
        <v>50000</v>
      </c>
      <c r="F34" s="331">
        <v>5000</v>
      </c>
      <c r="G34" s="854">
        <v>2014</v>
      </c>
      <c r="H34" s="1288" t="s">
        <v>93</v>
      </c>
      <c r="I34" s="1883"/>
    </row>
    <row r="35" spans="2:9" s="365" customFormat="1" ht="32.25" customHeight="1" x14ac:dyDescent="0.2">
      <c r="B35" s="1881"/>
      <c r="C35" s="1286" t="s">
        <v>1926</v>
      </c>
      <c r="D35" s="854">
        <v>100</v>
      </c>
      <c r="E35" s="331">
        <v>50000</v>
      </c>
      <c r="F35" s="331">
        <v>5000</v>
      </c>
      <c r="G35" s="854">
        <v>2014</v>
      </c>
      <c r="H35" s="1288" t="s">
        <v>1363</v>
      </c>
      <c r="I35" s="1883"/>
    </row>
    <row r="36" spans="2:9" s="365" customFormat="1" ht="9.75" customHeight="1" x14ac:dyDescent="0.2">
      <c r="B36" s="1703"/>
      <c r="C36" s="1286"/>
      <c r="D36" s="1286"/>
      <c r="E36" s="331"/>
      <c r="F36" s="331"/>
      <c r="G36" s="1286"/>
      <c r="H36" s="1288"/>
      <c r="I36" s="881"/>
    </row>
    <row r="37" spans="2:9" s="365" customFormat="1" ht="33" customHeight="1" x14ac:dyDescent="0.2">
      <c r="B37" s="1702" t="s">
        <v>1382</v>
      </c>
      <c r="C37" s="1656" t="s">
        <v>1383</v>
      </c>
      <c r="D37" s="1656">
        <v>100</v>
      </c>
      <c r="E37" s="1657">
        <v>15000</v>
      </c>
      <c r="F37" s="1657">
        <v>1500</v>
      </c>
      <c r="G37" s="1656">
        <v>2009</v>
      </c>
      <c r="H37" s="1658" t="s">
        <v>1397</v>
      </c>
      <c r="I37" s="1704" t="s">
        <v>839</v>
      </c>
    </row>
    <row r="38" spans="2:9" s="365" customFormat="1" ht="10.5" customHeight="1" x14ac:dyDescent="0.2">
      <c r="B38" s="1088"/>
      <c r="C38" s="1659"/>
      <c r="D38" s="1659"/>
      <c r="E38" s="1660"/>
      <c r="F38" s="1660"/>
      <c r="G38" s="1659"/>
      <c r="H38" s="1661"/>
      <c r="I38" s="1289"/>
    </row>
    <row r="39" spans="2:9" s="365" customFormat="1" ht="33" customHeight="1" x14ac:dyDescent="0.2">
      <c r="B39" s="1880" t="s">
        <v>1384</v>
      </c>
      <c r="C39" s="1656" t="s">
        <v>1385</v>
      </c>
      <c r="D39" s="1656">
        <v>100</v>
      </c>
      <c r="E39" s="1657">
        <v>2000</v>
      </c>
      <c r="F39" s="1657">
        <v>200</v>
      </c>
      <c r="G39" s="1656">
        <v>2009</v>
      </c>
      <c r="H39" s="1658" t="s">
        <v>1398</v>
      </c>
      <c r="I39" s="1882" t="s">
        <v>1062</v>
      </c>
    </row>
    <row r="40" spans="2:9" s="365" customFormat="1" ht="33" customHeight="1" x14ac:dyDescent="0.2">
      <c r="B40" s="1881"/>
      <c r="C40" s="1286" t="s">
        <v>1386</v>
      </c>
      <c r="D40" s="1286">
        <v>100</v>
      </c>
      <c r="E40" s="331">
        <v>4500</v>
      </c>
      <c r="F40" s="331">
        <v>450</v>
      </c>
      <c r="G40" s="1286">
        <v>2009</v>
      </c>
      <c r="H40" s="1288" t="s">
        <v>1399</v>
      </c>
      <c r="I40" s="1883"/>
    </row>
    <row r="41" spans="2:9" s="1291" customFormat="1" ht="18.75" customHeight="1" thickBot="1" x14ac:dyDescent="0.25">
      <c r="B41" s="1290"/>
      <c r="C41" s="1662"/>
      <c r="D41" s="1662"/>
      <c r="E41" s="1663"/>
      <c r="F41" s="1663"/>
      <c r="G41" s="1662"/>
      <c r="H41" s="1662"/>
      <c r="I41" s="1664"/>
    </row>
    <row r="42" spans="2:9" s="1291" customFormat="1" ht="9.75" customHeight="1" thickTop="1" x14ac:dyDescent="0.2">
      <c r="B42" s="365"/>
      <c r="C42" s="365"/>
      <c r="D42" s="365"/>
      <c r="E42" s="365"/>
      <c r="F42" s="365"/>
      <c r="G42" s="365"/>
      <c r="H42" s="365"/>
      <c r="I42" s="365"/>
    </row>
    <row r="43" spans="2:9" ht="22.5" x14ac:dyDescent="0.35">
      <c r="B43" s="1291" t="s">
        <v>1921</v>
      </c>
      <c r="C43" s="1291"/>
      <c r="D43" s="1291"/>
      <c r="E43" s="1291"/>
      <c r="F43" s="1291"/>
      <c r="G43" s="1291"/>
      <c r="H43" s="1291"/>
      <c r="I43" s="1291" t="s">
        <v>1548</v>
      </c>
    </row>
    <row r="44" spans="2:9" ht="22.5" x14ac:dyDescent="0.35">
      <c r="B44" s="1292" t="s">
        <v>1938</v>
      </c>
      <c r="C44" s="1291"/>
      <c r="D44" s="1291"/>
      <c r="E44" s="1291"/>
      <c r="F44" s="1291"/>
      <c r="G44" s="1291"/>
      <c r="H44" s="1291"/>
      <c r="I44" s="1291" t="s">
        <v>1939</v>
      </c>
    </row>
  </sheetData>
  <mergeCells count="14">
    <mergeCell ref="B39:B40"/>
    <mergeCell ref="I39:I40"/>
    <mergeCell ref="D10:D11"/>
    <mergeCell ref="B3:I3"/>
    <mergeCell ref="B5:I5"/>
    <mergeCell ref="B9:B11"/>
    <mergeCell ref="C9:C11"/>
    <mergeCell ref="G10:G11"/>
    <mergeCell ref="H9:H11"/>
    <mergeCell ref="I9:I11"/>
    <mergeCell ref="I15:I20"/>
    <mergeCell ref="B15:B20"/>
    <mergeCell ref="B22:B35"/>
    <mergeCell ref="I22:I35"/>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1" width="17.5703125" style="48" customWidth="1"/>
    <col min="12" max="20" width="18.140625" style="48" customWidth="1"/>
    <col min="21" max="21" width="58.85546875" style="48" customWidth="1"/>
    <col min="22" max="16384" width="9.140625" style="48"/>
  </cols>
  <sheetData>
    <row r="1" spans="1:33" s="76" customFormat="1" ht="19.5" customHeight="1" x14ac:dyDescent="0.65">
      <c r="I1" s="75"/>
      <c r="J1" s="75"/>
      <c r="K1" s="75"/>
      <c r="L1" s="75"/>
      <c r="M1" s="75"/>
      <c r="N1" s="75"/>
      <c r="O1" s="75"/>
      <c r="P1" s="75"/>
      <c r="Q1" s="75"/>
      <c r="R1" s="75"/>
      <c r="S1" s="75"/>
      <c r="T1" s="75"/>
      <c r="U1" s="75"/>
      <c r="V1" s="75"/>
      <c r="W1" s="75"/>
      <c r="X1" s="75"/>
      <c r="Y1" s="75"/>
      <c r="Z1" s="75"/>
    </row>
    <row r="2" spans="1:33"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c r="Y2" s="75"/>
    </row>
    <row r="3" spans="1:33" ht="17.25" customHeight="1" x14ac:dyDescent="0.7">
      <c r="B3" s="1894"/>
      <c r="C3" s="1894"/>
      <c r="D3" s="1894"/>
      <c r="E3" s="1894"/>
      <c r="F3" s="1894"/>
      <c r="G3" s="1637"/>
      <c r="H3" s="1640"/>
      <c r="I3" s="109"/>
      <c r="J3" s="109"/>
      <c r="K3" s="109"/>
      <c r="L3" s="109"/>
      <c r="M3" s="109"/>
      <c r="N3" s="109"/>
      <c r="O3" s="109"/>
      <c r="P3" s="109"/>
      <c r="Q3" s="109"/>
      <c r="R3" s="109"/>
      <c r="S3" s="109"/>
      <c r="T3" s="109"/>
      <c r="U3" s="109"/>
      <c r="V3" s="109"/>
      <c r="W3" s="109"/>
      <c r="X3" s="109"/>
      <c r="Y3" s="109"/>
      <c r="Z3" s="109"/>
    </row>
    <row r="4" spans="1:33" s="5" customFormat="1" ht="36.75" x14ac:dyDescent="0.85">
      <c r="B4" s="1774" t="s">
        <v>1868</v>
      </c>
      <c r="C4" s="1774"/>
      <c r="D4" s="1774"/>
      <c r="E4" s="1774"/>
      <c r="F4" s="1774"/>
      <c r="G4" s="1774"/>
      <c r="H4" s="1774"/>
      <c r="I4" s="1774"/>
      <c r="J4" s="1774"/>
      <c r="K4" s="1774"/>
      <c r="L4" s="1774" t="s">
        <v>1869</v>
      </c>
      <c r="M4" s="1774"/>
      <c r="N4" s="1774"/>
      <c r="O4" s="1774"/>
      <c r="P4" s="1774"/>
      <c r="Q4" s="1774"/>
      <c r="R4" s="1774"/>
      <c r="S4" s="1774"/>
      <c r="T4" s="1774"/>
      <c r="U4" s="1774"/>
    </row>
    <row r="6" spans="1:33" ht="19.5" customHeight="1" x14ac:dyDescent="0.65">
      <c r="B6" s="88"/>
      <c r="C6" s="88"/>
      <c r="D6" s="88"/>
      <c r="E6" s="88"/>
      <c r="F6" s="88"/>
      <c r="G6" s="88"/>
      <c r="H6" s="88"/>
      <c r="I6" s="108"/>
      <c r="J6" s="108"/>
      <c r="K6" s="108"/>
      <c r="L6" s="108"/>
      <c r="M6" s="108"/>
      <c r="N6" s="108"/>
      <c r="O6" s="108"/>
      <c r="P6" s="108"/>
      <c r="Q6" s="108"/>
      <c r="R6" s="108"/>
      <c r="S6" s="108"/>
      <c r="T6" s="108"/>
    </row>
    <row r="7" spans="1:33" ht="22.5" x14ac:dyDescent="0.5">
      <c r="B7" s="355" t="s">
        <v>1770</v>
      </c>
      <c r="C7" s="355"/>
      <c r="D7" s="355"/>
      <c r="E7" s="355"/>
      <c r="F7" s="355"/>
      <c r="G7" s="1636"/>
      <c r="H7" s="1639"/>
      <c r="I7" s="472"/>
      <c r="J7" s="472"/>
      <c r="K7" s="472"/>
      <c r="L7" s="472"/>
      <c r="M7" s="472"/>
      <c r="N7" s="472"/>
      <c r="O7" s="472"/>
      <c r="P7" s="472"/>
      <c r="Q7" s="472"/>
      <c r="R7" s="472"/>
      <c r="S7" s="472"/>
      <c r="T7" s="472"/>
      <c r="U7" s="229" t="s">
        <v>1510</v>
      </c>
    </row>
    <row r="8" spans="1:33" ht="22.5" x14ac:dyDescent="0.5">
      <c r="B8" s="355" t="s">
        <v>1511</v>
      </c>
      <c r="C8" s="355"/>
      <c r="D8" s="355"/>
      <c r="E8" s="355"/>
      <c r="F8" s="355"/>
      <c r="G8" s="1636"/>
      <c r="H8" s="1639"/>
      <c r="I8" s="417"/>
      <c r="J8" s="417"/>
      <c r="K8" s="417"/>
      <c r="L8" s="417"/>
      <c r="M8" s="417"/>
      <c r="N8" s="417"/>
      <c r="O8" s="417"/>
      <c r="P8" s="417"/>
      <c r="Q8" s="417"/>
      <c r="R8" s="417"/>
      <c r="S8" s="417"/>
      <c r="T8" s="417"/>
      <c r="U8" s="229" t="s">
        <v>1512</v>
      </c>
    </row>
    <row r="9" spans="1:33" ht="18.75" customHeight="1" thickBot="1" x14ac:dyDescent="0.4"/>
    <row r="10" spans="1:33" s="51" customFormat="1" ht="25.5" customHeight="1" thickTop="1" x14ac:dyDescent="0.5">
      <c r="B10" s="1895" t="s">
        <v>887</v>
      </c>
      <c r="C10" s="1761">
        <v>2011</v>
      </c>
      <c r="D10" s="1761">
        <v>2012</v>
      </c>
      <c r="E10" s="1761">
        <v>2013</v>
      </c>
      <c r="F10" s="1761">
        <v>2014</v>
      </c>
      <c r="G10" s="1761">
        <v>2015</v>
      </c>
      <c r="H10" s="1761">
        <v>2016</v>
      </c>
      <c r="I10" s="1782">
        <v>2016</v>
      </c>
      <c r="J10" s="1783"/>
      <c r="K10" s="1783"/>
      <c r="L10" s="1780">
        <v>2016</v>
      </c>
      <c r="M10" s="1780"/>
      <c r="N10" s="1780"/>
      <c r="O10" s="1780"/>
      <c r="P10" s="1780"/>
      <c r="Q10" s="1780"/>
      <c r="R10" s="1780"/>
      <c r="S10" s="1780"/>
      <c r="T10" s="1781"/>
      <c r="U10" s="1523"/>
    </row>
    <row r="11" spans="1:33" s="158" customFormat="1" ht="20.25" customHeight="1" x14ac:dyDescent="0.2">
      <c r="B11" s="1896"/>
      <c r="C11" s="1762"/>
      <c r="D11" s="1762"/>
      <c r="E11" s="1762"/>
      <c r="F11" s="1762"/>
      <c r="G11" s="1762"/>
      <c r="H11" s="1762"/>
      <c r="I11" s="367" t="s">
        <v>374</v>
      </c>
      <c r="J11" s="368" t="s">
        <v>375</v>
      </c>
      <c r="K11" s="368" t="s">
        <v>376</v>
      </c>
      <c r="L11" s="368" t="s">
        <v>377</v>
      </c>
      <c r="M11" s="368" t="s">
        <v>378</v>
      </c>
      <c r="N11" s="368" t="s">
        <v>367</v>
      </c>
      <c r="O11" s="368" t="s">
        <v>368</v>
      </c>
      <c r="P11" s="368" t="s">
        <v>369</v>
      </c>
      <c r="Q11" s="368" t="s">
        <v>370</v>
      </c>
      <c r="R11" s="368" t="s">
        <v>371</v>
      </c>
      <c r="S11" s="368" t="s">
        <v>372</v>
      </c>
      <c r="T11" s="369" t="s">
        <v>1472</v>
      </c>
      <c r="U11" s="1524" t="s">
        <v>886</v>
      </c>
    </row>
    <row r="12" spans="1:33" s="158" customFormat="1" ht="20.25" customHeight="1" x14ac:dyDescent="0.2">
      <c r="B12" s="1897"/>
      <c r="C12" s="1763"/>
      <c r="D12" s="1763"/>
      <c r="E12" s="1763"/>
      <c r="F12" s="1763"/>
      <c r="G12" s="1763"/>
      <c r="H12" s="1763"/>
      <c r="I12" s="370" t="s">
        <v>673</v>
      </c>
      <c r="J12" s="371" t="s">
        <v>149</v>
      </c>
      <c r="K12" s="371" t="s">
        <v>150</v>
      </c>
      <c r="L12" s="371" t="s">
        <v>151</v>
      </c>
      <c r="M12" s="371" t="s">
        <v>366</v>
      </c>
      <c r="N12" s="371" t="s">
        <v>667</v>
      </c>
      <c r="O12" s="371" t="s">
        <v>668</v>
      </c>
      <c r="P12" s="371" t="s">
        <v>669</v>
      </c>
      <c r="Q12" s="371" t="s">
        <v>670</v>
      </c>
      <c r="R12" s="371" t="s">
        <v>671</v>
      </c>
      <c r="S12" s="371" t="s">
        <v>672</v>
      </c>
      <c r="T12" s="372" t="s">
        <v>666</v>
      </c>
      <c r="U12" s="1525"/>
    </row>
    <row r="13" spans="1:33" s="42" customFormat="1" ht="30.75" customHeight="1" x14ac:dyDescent="0.7">
      <c r="B13" s="578"/>
      <c r="C13" s="579"/>
      <c r="D13" s="1697"/>
      <c r="E13" s="1697"/>
      <c r="F13" s="1697"/>
      <c r="G13" s="1665"/>
      <c r="H13" s="1665"/>
      <c r="I13" s="1551"/>
      <c r="J13" s="1521"/>
      <c r="K13" s="1521"/>
      <c r="L13" s="1521"/>
      <c r="M13" s="1521"/>
      <c r="N13" s="1521"/>
      <c r="O13" s="1521"/>
      <c r="P13" s="1521"/>
      <c r="Q13" s="1521"/>
      <c r="R13" s="1521"/>
      <c r="S13" s="1521"/>
      <c r="T13" s="1536"/>
      <c r="U13" s="1363"/>
    </row>
    <row r="14" spans="1:33" s="912" customFormat="1" ht="30.75" customHeight="1" x14ac:dyDescent="0.2">
      <c r="A14" s="1293"/>
      <c r="B14" s="589" t="s">
        <v>1409</v>
      </c>
      <c r="C14" s="582"/>
      <c r="D14" s="581"/>
      <c r="E14" s="581"/>
      <c r="F14" s="581"/>
      <c r="G14" s="1666"/>
      <c r="H14" s="1666"/>
      <c r="I14" s="1004"/>
      <c r="J14" s="1005"/>
      <c r="K14" s="1005"/>
      <c r="L14" s="1005"/>
      <c r="M14" s="1005"/>
      <c r="N14" s="1005"/>
      <c r="O14" s="1005"/>
      <c r="P14" s="1005"/>
      <c r="Q14" s="1005"/>
      <c r="R14" s="1005"/>
      <c r="S14" s="1005"/>
      <c r="T14" s="1003"/>
      <c r="U14" s="616" t="s">
        <v>1637</v>
      </c>
      <c r="V14" s="1293"/>
      <c r="W14" s="1293"/>
      <c r="X14" s="1293"/>
      <c r="Y14" s="1293"/>
      <c r="Z14" s="1293"/>
      <c r="AA14" s="1293"/>
      <c r="AB14" s="1293"/>
      <c r="AC14" s="1293"/>
      <c r="AD14" s="1293"/>
      <c r="AE14" s="1293"/>
      <c r="AF14" s="1293"/>
      <c r="AG14" s="1293"/>
    </row>
    <row r="15" spans="1:33" s="158" customFormat="1" ht="30.75" customHeight="1" x14ac:dyDescent="0.2">
      <c r="A15" s="1293"/>
      <c r="B15" s="1322" t="s">
        <v>1410</v>
      </c>
      <c r="C15" s="1329">
        <v>139.672</v>
      </c>
      <c r="D15" s="1328">
        <v>75.179000000000002</v>
      </c>
      <c r="E15" s="1328">
        <v>189.33599999999998</v>
      </c>
      <c r="F15" s="1328">
        <v>103.87</v>
      </c>
      <c r="G15" s="1667">
        <v>67.884000000000015</v>
      </c>
      <c r="H15" s="1667">
        <v>178.26699999999997</v>
      </c>
      <c r="I15" s="1331">
        <v>2.6110000000000002</v>
      </c>
      <c r="J15" s="1330">
        <v>3.246</v>
      </c>
      <c r="K15" s="1330">
        <v>0.76500000000000001</v>
      </c>
      <c r="L15" s="1330">
        <v>9.3309999999999995</v>
      </c>
      <c r="M15" s="1330">
        <v>13.33</v>
      </c>
      <c r="N15" s="1330">
        <v>12.74</v>
      </c>
      <c r="O15" s="1330">
        <v>93.738</v>
      </c>
      <c r="P15" s="1330">
        <v>32.277999999999999</v>
      </c>
      <c r="Q15" s="1330">
        <v>0</v>
      </c>
      <c r="R15" s="1330">
        <v>0.48</v>
      </c>
      <c r="S15" s="1330">
        <v>0</v>
      </c>
      <c r="T15" s="1332">
        <v>9.7479999999999993</v>
      </c>
      <c r="U15" s="618" t="s">
        <v>1639</v>
      </c>
      <c r="V15" s="1293"/>
      <c r="W15" s="1293"/>
      <c r="X15" s="1293"/>
      <c r="Y15" s="1293"/>
      <c r="Z15" s="1293"/>
      <c r="AA15" s="1293"/>
      <c r="AB15" s="1293"/>
      <c r="AC15" s="1293"/>
      <c r="AD15" s="1293"/>
      <c r="AE15" s="1293"/>
      <c r="AF15" s="1293"/>
      <c r="AG15" s="1293"/>
    </row>
    <row r="16" spans="1:33" s="158" customFormat="1" ht="30.75" customHeight="1" x14ac:dyDescent="0.2">
      <c r="A16" s="1293"/>
      <c r="B16" s="1322" t="s">
        <v>1411</v>
      </c>
      <c r="C16" s="1329">
        <v>73.036167899999995</v>
      </c>
      <c r="D16" s="1328">
        <v>14.303206999999997</v>
      </c>
      <c r="E16" s="1328">
        <v>27.146433250000001</v>
      </c>
      <c r="F16" s="1328">
        <v>21.166051750000001</v>
      </c>
      <c r="G16" s="1667">
        <v>16.321976249999999</v>
      </c>
      <c r="H16" s="1667">
        <v>77.542054249999993</v>
      </c>
      <c r="I16" s="1331">
        <v>0.78745374999999995</v>
      </c>
      <c r="J16" s="1330">
        <v>1.0334887500000001</v>
      </c>
      <c r="K16" s="1330">
        <v>0.25436249999999999</v>
      </c>
      <c r="L16" s="1330">
        <v>3.1492640000000001</v>
      </c>
      <c r="M16" s="1330">
        <v>4.6521699999999999</v>
      </c>
      <c r="N16" s="1330">
        <v>4.9387092499999996</v>
      </c>
      <c r="O16" s="1330">
        <v>41.014552999999999</v>
      </c>
      <c r="P16" s="1330">
        <v>16.675497</v>
      </c>
      <c r="Q16" s="1330">
        <v>0</v>
      </c>
      <c r="R16" s="1330">
        <v>0.24312</v>
      </c>
      <c r="S16" s="1330">
        <v>0</v>
      </c>
      <c r="T16" s="1332">
        <v>4.7934359999999998</v>
      </c>
      <c r="U16" s="618" t="s">
        <v>1640</v>
      </c>
      <c r="V16" s="1293"/>
      <c r="W16" s="1293"/>
      <c r="X16" s="1293"/>
      <c r="Y16" s="1293"/>
      <c r="Z16" s="1293"/>
      <c r="AA16" s="1293"/>
      <c r="AB16" s="1293"/>
      <c r="AC16" s="1293"/>
      <c r="AD16" s="1293"/>
      <c r="AE16" s="1293"/>
      <c r="AF16" s="1293"/>
      <c r="AG16" s="1293"/>
    </row>
    <row r="17" spans="1:33" s="158" customFormat="1" ht="9.75" customHeight="1" x14ac:dyDescent="0.2">
      <c r="A17" s="1293"/>
      <c r="B17" s="1322"/>
      <c r="C17" s="1329"/>
      <c r="D17" s="1328"/>
      <c r="E17" s="1328"/>
      <c r="F17" s="1328"/>
      <c r="G17" s="1667"/>
      <c r="H17" s="1667"/>
      <c r="I17" s="1051"/>
      <c r="J17" s="1052"/>
      <c r="K17" s="1052"/>
      <c r="L17" s="1052"/>
      <c r="M17" s="1052"/>
      <c r="N17" s="1052"/>
      <c r="O17" s="1052"/>
      <c r="P17" s="1052"/>
      <c r="Q17" s="1052"/>
      <c r="R17" s="1052"/>
      <c r="S17" s="1052"/>
      <c r="T17" s="1118"/>
      <c r="U17" s="618"/>
      <c r="V17" s="1293"/>
      <c r="W17" s="1293"/>
      <c r="X17" s="1293"/>
      <c r="Y17" s="1293"/>
      <c r="Z17" s="1293"/>
      <c r="AA17" s="1293"/>
      <c r="AB17" s="1293"/>
      <c r="AC17" s="1293"/>
      <c r="AD17" s="1293"/>
      <c r="AE17" s="1293"/>
      <c r="AF17" s="1293"/>
      <c r="AG17" s="1293"/>
    </row>
    <row r="18" spans="1:33" s="912" customFormat="1" ht="30.75" customHeight="1" x14ac:dyDescent="0.2">
      <c r="A18" s="1293"/>
      <c r="B18" s="589" t="s">
        <v>1412</v>
      </c>
      <c r="C18" s="1326"/>
      <c r="D18" s="866"/>
      <c r="E18" s="866"/>
      <c r="F18" s="866"/>
      <c r="G18" s="1402"/>
      <c r="H18" s="1402"/>
      <c r="I18" s="976"/>
      <c r="J18" s="977"/>
      <c r="K18" s="977"/>
      <c r="L18" s="977"/>
      <c r="M18" s="977"/>
      <c r="N18" s="977"/>
      <c r="O18" s="977"/>
      <c r="P18" s="977"/>
      <c r="Q18" s="977"/>
      <c r="R18" s="977"/>
      <c r="S18" s="977"/>
      <c r="T18" s="979"/>
      <c r="U18" s="616" t="s">
        <v>1638</v>
      </c>
      <c r="V18" s="1293"/>
      <c r="W18" s="1293"/>
      <c r="X18" s="1293"/>
      <c r="Y18" s="1293"/>
      <c r="Z18" s="1293"/>
      <c r="AA18" s="1293"/>
      <c r="AB18" s="1293"/>
      <c r="AC18" s="1293"/>
      <c r="AD18" s="1293"/>
      <c r="AE18" s="1293"/>
      <c r="AF18" s="1293"/>
      <c r="AG18" s="1293"/>
    </row>
    <row r="19" spans="1:33" s="158" customFormat="1" ht="30.75" customHeight="1" x14ac:dyDescent="0.2">
      <c r="A19" s="1293"/>
      <c r="B19" s="1322" t="s">
        <v>1410</v>
      </c>
      <c r="C19" s="1329">
        <v>52.127999999999993</v>
      </c>
      <c r="D19" s="1328">
        <v>3835.2179999999998</v>
      </c>
      <c r="E19" s="1328">
        <v>2.4540000000000002</v>
      </c>
      <c r="F19" s="1328">
        <v>16.874000000000002</v>
      </c>
      <c r="G19" s="1667">
        <v>6.2470000000000008</v>
      </c>
      <c r="H19" s="1667">
        <v>20.522000000000002</v>
      </c>
      <c r="I19" s="1331">
        <v>7.5999999999999998E-2</v>
      </c>
      <c r="J19" s="1330">
        <v>1.4810000000000001</v>
      </c>
      <c r="K19" s="1330">
        <v>0.5</v>
      </c>
      <c r="L19" s="1330">
        <v>0.9</v>
      </c>
      <c r="M19" s="1330">
        <v>0.86</v>
      </c>
      <c r="N19" s="1330">
        <v>0.625</v>
      </c>
      <c r="O19" s="1330">
        <v>2</v>
      </c>
      <c r="P19" s="1330">
        <v>10.38</v>
      </c>
      <c r="Q19" s="1330">
        <v>2.5</v>
      </c>
      <c r="R19" s="1330">
        <v>0.7</v>
      </c>
      <c r="S19" s="1330">
        <v>0.5</v>
      </c>
      <c r="T19" s="1332">
        <v>0</v>
      </c>
      <c r="U19" s="618" t="s">
        <v>1639</v>
      </c>
      <c r="V19" s="1293"/>
      <c r="W19" s="1293"/>
      <c r="X19" s="1293"/>
      <c r="Y19" s="1293"/>
      <c r="Z19" s="1293"/>
      <c r="AA19" s="1293"/>
      <c r="AB19" s="1293"/>
      <c r="AC19" s="1293"/>
      <c r="AD19" s="1293"/>
      <c r="AE19" s="1293"/>
      <c r="AF19" s="1293"/>
      <c r="AG19" s="1293"/>
    </row>
    <row r="20" spans="1:33" s="158" customFormat="1" ht="30.75" customHeight="1" x14ac:dyDescent="0.2">
      <c r="A20" s="1293"/>
      <c r="B20" s="1322" t="s">
        <v>1411</v>
      </c>
      <c r="C20" s="1329">
        <v>33.772623250000009</v>
      </c>
      <c r="D20" s="1328">
        <v>977.25064750000001</v>
      </c>
      <c r="E20" s="1328">
        <v>0.52673700000000001</v>
      </c>
      <c r="F20" s="1328">
        <v>3.0750025000000001</v>
      </c>
      <c r="G20" s="1667">
        <v>1.0870849999999999</v>
      </c>
      <c r="H20" s="1667">
        <v>3.3991464999999996</v>
      </c>
      <c r="I20" s="1331">
        <v>1.2919999999999999E-2</v>
      </c>
      <c r="J20" s="1330">
        <v>0.25336500000000001</v>
      </c>
      <c r="K20" s="1330">
        <v>8.5000000000000006E-2</v>
      </c>
      <c r="L20" s="1330">
        <v>0.14174999999999999</v>
      </c>
      <c r="M20" s="1330">
        <v>0.13544999999999999</v>
      </c>
      <c r="N20" s="1330">
        <v>9.8437499999999997E-2</v>
      </c>
      <c r="O20" s="1330">
        <v>0.31497900000000001</v>
      </c>
      <c r="P20" s="1330">
        <v>1.715295</v>
      </c>
      <c r="Q20" s="1330">
        <v>0.43375000000000002</v>
      </c>
      <c r="R20" s="1330">
        <v>0.12145</v>
      </c>
      <c r="S20" s="1330">
        <v>8.6749999999999994E-2</v>
      </c>
      <c r="T20" s="1332">
        <v>0</v>
      </c>
      <c r="U20" s="618" t="s">
        <v>1640</v>
      </c>
      <c r="V20" s="1293"/>
      <c r="W20" s="1293"/>
      <c r="X20" s="1293"/>
      <c r="Y20" s="1293"/>
      <c r="Z20" s="1293"/>
      <c r="AA20" s="1293"/>
      <c r="AB20" s="1293"/>
      <c r="AC20" s="1293"/>
      <c r="AD20" s="1293"/>
      <c r="AE20" s="1293"/>
      <c r="AF20" s="1293"/>
      <c r="AG20" s="1293"/>
    </row>
    <row r="21" spans="1:33" s="158" customFormat="1" ht="9.75" customHeight="1" x14ac:dyDescent="0.2">
      <c r="A21" s="1293"/>
      <c r="B21" s="1322"/>
      <c r="C21" s="1326"/>
      <c r="D21" s="866"/>
      <c r="E21" s="866"/>
      <c r="F21" s="866"/>
      <c r="G21" s="1402"/>
      <c r="H21" s="1402"/>
      <c r="I21" s="1051"/>
      <c r="J21" s="1052"/>
      <c r="K21" s="1052"/>
      <c r="L21" s="1052"/>
      <c r="M21" s="1052"/>
      <c r="N21" s="1052"/>
      <c r="O21" s="1052"/>
      <c r="P21" s="1052"/>
      <c r="Q21" s="1052"/>
      <c r="R21" s="1052"/>
      <c r="S21" s="1052"/>
      <c r="T21" s="1118"/>
      <c r="U21" s="618"/>
      <c r="V21" s="1293"/>
      <c r="W21" s="1293"/>
      <c r="X21" s="1293"/>
      <c r="Y21" s="1293"/>
      <c r="Z21" s="1293"/>
      <c r="AA21" s="1293"/>
      <c r="AB21" s="1293"/>
      <c r="AC21" s="1293"/>
      <c r="AD21" s="1293"/>
      <c r="AE21" s="1293"/>
      <c r="AF21" s="1293"/>
      <c r="AG21" s="1293"/>
    </row>
    <row r="22" spans="1:33" s="912" customFormat="1" ht="30.75" customHeight="1" x14ac:dyDescent="0.2">
      <c r="A22" s="1293"/>
      <c r="B22" s="589" t="s">
        <v>1500</v>
      </c>
      <c r="C22" s="1326"/>
      <c r="D22" s="866"/>
      <c r="E22" s="866"/>
      <c r="F22" s="866"/>
      <c r="G22" s="1402"/>
      <c r="H22" s="1402"/>
      <c r="I22" s="976"/>
      <c r="J22" s="977"/>
      <c r="K22" s="977"/>
      <c r="L22" s="977"/>
      <c r="M22" s="977"/>
      <c r="N22" s="977"/>
      <c r="O22" s="977"/>
      <c r="P22" s="977"/>
      <c r="Q22" s="977"/>
      <c r="R22" s="977"/>
      <c r="S22" s="977"/>
      <c r="T22" s="979"/>
      <c r="U22" s="616" t="s">
        <v>1636</v>
      </c>
      <c r="V22" s="1293"/>
      <c r="W22" s="1293"/>
      <c r="X22" s="1293"/>
      <c r="Y22" s="1293"/>
      <c r="Z22" s="1293"/>
      <c r="AA22" s="1293"/>
      <c r="AB22" s="1293"/>
      <c r="AC22" s="1293"/>
      <c r="AD22" s="1293"/>
      <c r="AE22" s="1293"/>
      <c r="AF22" s="1293"/>
      <c r="AG22" s="1293"/>
    </row>
    <row r="23" spans="1:33" s="158" customFormat="1" ht="30.75" customHeight="1" x14ac:dyDescent="0.2">
      <c r="A23" s="1293"/>
      <c r="B23" s="849" t="s">
        <v>1410</v>
      </c>
      <c r="C23" s="1326">
        <v>17059.423000000003</v>
      </c>
      <c r="D23" s="866">
        <v>6579.6839999999993</v>
      </c>
      <c r="E23" s="866">
        <v>15802.107</v>
      </c>
      <c r="F23" s="866">
        <v>20110.48</v>
      </c>
      <c r="G23" s="1402">
        <v>6395.4309999999996</v>
      </c>
      <c r="H23" s="1402">
        <v>19236.357</v>
      </c>
      <c r="I23" s="1051">
        <v>680.322</v>
      </c>
      <c r="J23" s="1052">
        <v>2310.5830000000001</v>
      </c>
      <c r="K23" s="1052">
        <v>1865.319</v>
      </c>
      <c r="L23" s="1052">
        <v>3841.1480000000001</v>
      </c>
      <c r="M23" s="1052">
        <v>1025.4369999999999</v>
      </c>
      <c r="N23" s="1052">
        <v>474.69</v>
      </c>
      <c r="O23" s="1052">
        <v>762.60199999999998</v>
      </c>
      <c r="P23" s="1052">
        <v>929.54100000000005</v>
      </c>
      <c r="Q23" s="1052">
        <v>241.38200000000001</v>
      </c>
      <c r="R23" s="1052">
        <v>256.029</v>
      </c>
      <c r="S23" s="1052">
        <v>352.33</v>
      </c>
      <c r="T23" s="1118">
        <v>6496.9740000000002</v>
      </c>
      <c r="U23" s="618" t="s">
        <v>1639</v>
      </c>
      <c r="V23" s="1293"/>
      <c r="W23" s="1293"/>
      <c r="X23" s="1293"/>
      <c r="Y23" s="1293"/>
      <c r="Z23" s="1293"/>
      <c r="AA23" s="1293"/>
      <c r="AB23" s="1293"/>
      <c r="AC23" s="1293"/>
      <c r="AD23" s="1293"/>
      <c r="AE23" s="1293"/>
      <c r="AF23" s="1293"/>
      <c r="AG23" s="1293"/>
    </row>
    <row r="24" spans="1:33" s="158" customFormat="1" ht="30.75" customHeight="1" x14ac:dyDescent="0.2">
      <c r="A24" s="1293"/>
      <c r="B24" s="849" t="s">
        <v>1411</v>
      </c>
      <c r="C24" s="1326">
        <v>7360.1089348700007</v>
      </c>
      <c r="D24" s="866">
        <v>864.99269374000016</v>
      </c>
      <c r="E24" s="866">
        <v>1940.9355604300001</v>
      </c>
      <c r="F24" s="866">
        <v>2677.7327164799999</v>
      </c>
      <c r="G24" s="1402">
        <v>829.86370999999997</v>
      </c>
      <c r="H24" s="1402">
        <v>2883.5087241500005</v>
      </c>
      <c r="I24" s="1051">
        <v>81.133435250000005</v>
      </c>
      <c r="J24" s="1052">
        <v>345.60515828000001</v>
      </c>
      <c r="K24" s="1052">
        <v>243.54907464999999</v>
      </c>
      <c r="L24" s="1052">
        <v>765.53871900000001</v>
      </c>
      <c r="M24" s="1052">
        <v>163.13983475000001</v>
      </c>
      <c r="N24" s="1052">
        <v>70.878366249999999</v>
      </c>
      <c r="O24" s="1052">
        <v>113.75327025</v>
      </c>
      <c r="P24" s="1052">
        <v>148.58118775</v>
      </c>
      <c r="Q24" s="1052">
        <v>41.688041499999997</v>
      </c>
      <c r="R24" s="1052">
        <v>42.468469499999998</v>
      </c>
      <c r="S24" s="1052">
        <v>56.677791249999999</v>
      </c>
      <c r="T24" s="1118">
        <v>810.49537572000008</v>
      </c>
      <c r="U24" s="618" t="s">
        <v>1640</v>
      </c>
      <c r="V24" s="1293"/>
      <c r="W24" s="1293"/>
      <c r="X24" s="1293"/>
      <c r="Y24" s="1293"/>
      <c r="Z24" s="1293"/>
      <c r="AA24" s="1293"/>
      <c r="AB24" s="1293"/>
      <c r="AC24" s="1293"/>
      <c r="AD24" s="1293"/>
      <c r="AE24" s="1293"/>
      <c r="AF24" s="1293"/>
      <c r="AG24" s="1293"/>
    </row>
    <row r="25" spans="1:33" s="158" customFormat="1" ht="9.75" customHeight="1" x14ac:dyDescent="0.2">
      <c r="A25" s="1293"/>
      <c r="B25" s="1322"/>
      <c r="C25" s="1326"/>
      <c r="D25" s="866"/>
      <c r="E25" s="866"/>
      <c r="F25" s="866"/>
      <c r="G25" s="1402"/>
      <c r="H25" s="1402"/>
      <c r="I25" s="1051"/>
      <c r="J25" s="1052"/>
      <c r="K25" s="1052"/>
      <c r="L25" s="1052"/>
      <c r="M25" s="1052"/>
      <c r="N25" s="1052"/>
      <c r="O25" s="1052"/>
      <c r="P25" s="1052"/>
      <c r="Q25" s="1052"/>
      <c r="R25" s="1052"/>
      <c r="S25" s="1052"/>
      <c r="T25" s="1118"/>
      <c r="U25" s="618"/>
      <c r="V25" s="1293"/>
      <c r="W25" s="1293"/>
      <c r="X25" s="1293"/>
      <c r="Y25" s="1293"/>
      <c r="Z25" s="1293"/>
      <c r="AA25" s="1293"/>
      <c r="AB25" s="1293"/>
      <c r="AC25" s="1293"/>
      <c r="AD25" s="1293"/>
      <c r="AE25" s="1293"/>
      <c r="AF25" s="1293"/>
      <c r="AG25" s="1293"/>
    </row>
    <row r="26" spans="1:33" s="158" customFormat="1" ht="30.75" customHeight="1" x14ac:dyDescent="0.2">
      <c r="A26" s="1293"/>
      <c r="B26" s="589" t="s">
        <v>1413</v>
      </c>
      <c r="C26" s="1326"/>
      <c r="D26" s="866"/>
      <c r="E26" s="866"/>
      <c r="F26" s="866"/>
      <c r="G26" s="1402"/>
      <c r="H26" s="1402"/>
      <c r="I26" s="1051"/>
      <c r="J26" s="1052"/>
      <c r="K26" s="1052"/>
      <c r="L26" s="1052"/>
      <c r="M26" s="1052"/>
      <c r="N26" s="1052"/>
      <c r="O26" s="1052"/>
      <c r="P26" s="1052"/>
      <c r="Q26" s="1052"/>
      <c r="R26" s="1052"/>
      <c r="S26" s="1052"/>
      <c r="T26" s="1118"/>
      <c r="U26" s="616" t="s">
        <v>1635</v>
      </c>
      <c r="V26" s="1293"/>
      <c r="W26" s="1293"/>
      <c r="X26" s="1293"/>
      <c r="Y26" s="1293"/>
      <c r="Z26" s="1293"/>
      <c r="AA26" s="1293"/>
      <c r="AB26" s="1293"/>
      <c r="AC26" s="1293"/>
      <c r="AD26" s="1293"/>
      <c r="AE26" s="1293"/>
      <c r="AF26" s="1293"/>
      <c r="AG26" s="1293"/>
    </row>
    <row r="27" spans="1:33" s="158" customFormat="1" ht="30.75" customHeight="1" x14ac:dyDescent="0.2">
      <c r="A27" s="1293"/>
      <c r="B27" s="849" t="s">
        <v>1410</v>
      </c>
      <c r="C27" s="1326">
        <v>526.13800000000003</v>
      </c>
      <c r="D27" s="866">
        <v>687.42300000000023</v>
      </c>
      <c r="E27" s="866">
        <v>2888.71</v>
      </c>
      <c r="F27" s="866">
        <v>5082.7660000000005</v>
      </c>
      <c r="G27" s="1402">
        <v>1895.1660000000002</v>
      </c>
      <c r="H27" s="1402">
        <v>1067.7940000000001</v>
      </c>
      <c r="I27" s="1331">
        <v>275.61099999999999</v>
      </c>
      <c r="J27" s="1330">
        <v>142.46899999999999</v>
      </c>
      <c r="K27" s="1330">
        <v>169.91</v>
      </c>
      <c r="L27" s="1330">
        <v>97.695999999999998</v>
      </c>
      <c r="M27" s="1330">
        <v>33.585999999999999</v>
      </c>
      <c r="N27" s="1330">
        <v>46.066000000000003</v>
      </c>
      <c r="O27" s="1330">
        <v>12.831</v>
      </c>
      <c r="P27" s="1330">
        <v>29.327999999999999</v>
      </c>
      <c r="Q27" s="1330">
        <v>111.907</v>
      </c>
      <c r="R27" s="1330">
        <v>15.526</v>
      </c>
      <c r="S27" s="1330">
        <v>13.744</v>
      </c>
      <c r="T27" s="1332">
        <v>119.12</v>
      </c>
      <c r="U27" s="618" t="s">
        <v>1639</v>
      </c>
      <c r="V27" s="1293"/>
      <c r="W27" s="1293"/>
      <c r="X27" s="1293"/>
      <c r="Y27" s="1293"/>
      <c r="Z27" s="1293"/>
      <c r="AA27" s="1293"/>
      <c r="AB27" s="1293"/>
      <c r="AC27" s="1293"/>
      <c r="AD27" s="1293"/>
      <c r="AE27" s="1293"/>
      <c r="AF27" s="1293"/>
      <c r="AG27" s="1293"/>
    </row>
    <row r="28" spans="1:33" s="158" customFormat="1" ht="30.75" customHeight="1" x14ac:dyDescent="0.2">
      <c r="A28" s="1293"/>
      <c r="B28" s="849" t="s">
        <v>1411</v>
      </c>
      <c r="C28" s="1326">
        <v>327.53210290000004</v>
      </c>
      <c r="D28" s="866">
        <v>260.88659949999993</v>
      </c>
      <c r="E28" s="866">
        <v>270.74863325000001</v>
      </c>
      <c r="F28" s="866">
        <v>626.43813349999994</v>
      </c>
      <c r="G28" s="1402">
        <v>292.93696399999999</v>
      </c>
      <c r="H28" s="1402">
        <v>136.14446350000003</v>
      </c>
      <c r="I28" s="1331">
        <v>47.5328315</v>
      </c>
      <c r="J28" s="1330">
        <v>14.1925895</v>
      </c>
      <c r="K28" s="1330">
        <v>17.74855925</v>
      </c>
      <c r="L28" s="1330">
        <v>10.530827</v>
      </c>
      <c r="M28" s="1330">
        <v>3.4236292499999998</v>
      </c>
      <c r="N28" s="1330">
        <v>4.5797734999999999</v>
      </c>
      <c r="O28" s="1330">
        <v>1.3794225</v>
      </c>
      <c r="P28" s="1330">
        <v>3.0523324999999999</v>
      </c>
      <c r="Q28" s="1330">
        <v>17.7567375</v>
      </c>
      <c r="R28" s="1330">
        <v>1.5676429999999999</v>
      </c>
      <c r="S28" s="1330">
        <v>1.4085075</v>
      </c>
      <c r="T28" s="1332">
        <v>12.971610500000001</v>
      </c>
      <c r="U28" s="618" t="s">
        <v>1640</v>
      </c>
      <c r="V28" s="1293"/>
      <c r="W28" s="1293"/>
      <c r="X28" s="1293"/>
      <c r="Y28" s="1293"/>
      <c r="Z28" s="1293"/>
      <c r="AA28" s="1293"/>
      <c r="AB28" s="1293"/>
      <c r="AC28" s="1293"/>
      <c r="AD28" s="1293"/>
      <c r="AE28" s="1293"/>
      <c r="AF28" s="1293"/>
      <c r="AG28" s="1293"/>
    </row>
    <row r="29" spans="1:33" s="158" customFormat="1" ht="9.75" customHeight="1" x14ac:dyDescent="0.2">
      <c r="A29" s="1293"/>
      <c r="B29" s="1322"/>
      <c r="C29" s="1326"/>
      <c r="D29" s="866"/>
      <c r="E29" s="866"/>
      <c r="F29" s="866"/>
      <c r="G29" s="1402"/>
      <c r="H29" s="1402"/>
      <c r="I29" s="1051"/>
      <c r="J29" s="1052"/>
      <c r="K29" s="1052"/>
      <c r="L29" s="1052"/>
      <c r="M29" s="1052"/>
      <c r="N29" s="1052"/>
      <c r="O29" s="1052"/>
      <c r="P29" s="1052"/>
      <c r="Q29" s="1052"/>
      <c r="R29" s="1052"/>
      <c r="S29" s="1052"/>
      <c r="T29" s="1118"/>
      <c r="U29" s="618"/>
      <c r="V29" s="1293"/>
      <c r="W29" s="1293"/>
      <c r="X29" s="1293"/>
      <c r="Y29" s="1293"/>
      <c r="Z29" s="1293"/>
      <c r="AA29" s="1293"/>
      <c r="AB29" s="1293"/>
      <c r="AC29" s="1293"/>
      <c r="AD29" s="1293"/>
      <c r="AE29" s="1293"/>
      <c r="AF29" s="1293"/>
      <c r="AG29" s="1293"/>
    </row>
    <row r="30" spans="1:33" s="158" customFormat="1" ht="30.75" customHeight="1" x14ac:dyDescent="0.2">
      <c r="A30" s="1293"/>
      <c r="B30" s="589" t="s">
        <v>1414</v>
      </c>
      <c r="C30" s="1326"/>
      <c r="D30" s="866"/>
      <c r="E30" s="866"/>
      <c r="F30" s="866"/>
      <c r="G30" s="1402"/>
      <c r="H30" s="1402"/>
      <c r="I30" s="1051"/>
      <c r="J30" s="1052"/>
      <c r="K30" s="1052"/>
      <c r="L30" s="1052"/>
      <c r="M30" s="1052"/>
      <c r="N30" s="1052"/>
      <c r="O30" s="1052"/>
      <c r="P30" s="1052"/>
      <c r="Q30" s="1052"/>
      <c r="R30" s="1052"/>
      <c r="S30" s="1052"/>
      <c r="T30" s="1118"/>
      <c r="U30" s="616" t="s">
        <v>1634</v>
      </c>
      <c r="V30" s="1293"/>
      <c r="W30" s="1293"/>
      <c r="X30" s="1293"/>
      <c r="Y30" s="1293"/>
      <c r="Z30" s="1293"/>
      <c r="AA30" s="1293"/>
      <c r="AB30" s="1293"/>
      <c r="AC30" s="1293"/>
      <c r="AD30" s="1293"/>
      <c r="AE30" s="1293"/>
      <c r="AF30" s="1293"/>
      <c r="AG30" s="1293"/>
    </row>
    <row r="31" spans="1:33" s="989" customFormat="1" ht="30.75" customHeight="1" x14ac:dyDescent="0.2">
      <c r="A31" s="1293"/>
      <c r="B31" s="1322" t="s">
        <v>1410</v>
      </c>
      <c r="C31" s="1329">
        <v>10.332000000000001</v>
      </c>
      <c r="D31" s="1328">
        <v>26.103999999999996</v>
      </c>
      <c r="E31" s="1328">
        <v>1.4049999999999996</v>
      </c>
      <c r="F31" s="1328">
        <v>0</v>
      </c>
      <c r="G31" s="1667">
        <v>0</v>
      </c>
      <c r="H31" s="1667">
        <v>0</v>
      </c>
      <c r="I31" s="1331">
        <v>0</v>
      </c>
      <c r="J31" s="1330">
        <v>0</v>
      </c>
      <c r="K31" s="1330">
        <v>0</v>
      </c>
      <c r="L31" s="1330">
        <v>0</v>
      </c>
      <c r="M31" s="1330">
        <v>0</v>
      </c>
      <c r="N31" s="1330">
        <v>0</v>
      </c>
      <c r="O31" s="1330">
        <v>0</v>
      </c>
      <c r="P31" s="1330">
        <v>0</v>
      </c>
      <c r="Q31" s="1330">
        <v>0</v>
      </c>
      <c r="R31" s="1330">
        <v>0</v>
      </c>
      <c r="S31" s="1330">
        <v>0</v>
      </c>
      <c r="T31" s="1332">
        <v>0</v>
      </c>
      <c r="U31" s="618" t="s">
        <v>1639</v>
      </c>
      <c r="V31" s="1293"/>
      <c r="W31" s="1293"/>
      <c r="X31" s="1293"/>
      <c r="Y31" s="1293"/>
      <c r="Z31" s="1293"/>
      <c r="AA31" s="1293"/>
      <c r="AB31" s="1293"/>
      <c r="AC31" s="1293"/>
      <c r="AD31" s="1293"/>
      <c r="AE31" s="1293"/>
      <c r="AF31" s="1293"/>
      <c r="AG31" s="1293"/>
    </row>
    <row r="32" spans="1:33" s="1295" customFormat="1" ht="30.75" customHeight="1" x14ac:dyDescent="0.2">
      <c r="A32" s="1293"/>
      <c r="B32" s="1322" t="s">
        <v>1411</v>
      </c>
      <c r="C32" s="1329">
        <v>8.6274835000000003</v>
      </c>
      <c r="D32" s="1328">
        <v>25.834359500000001</v>
      </c>
      <c r="E32" s="1328">
        <v>1.3737950000000001</v>
      </c>
      <c r="F32" s="1328">
        <v>0</v>
      </c>
      <c r="G32" s="1667">
        <v>0</v>
      </c>
      <c r="H32" s="1667">
        <v>0</v>
      </c>
      <c r="I32" s="1331">
        <v>0</v>
      </c>
      <c r="J32" s="1330">
        <v>0</v>
      </c>
      <c r="K32" s="1330">
        <v>0</v>
      </c>
      <c r="L32" s="1330">
        <v>0</v>
      </c>
      <c r="M32" s="1330">
        <v>0</v>
      </c>
      <c r="N32" s="1330">
        <v>0</v>
      </c>
      <c r="O32" s="1330">
        <v>0</v>
      </c>
      <c r="P32" s="1330">
        <v>0</v>
      </c>
      <c r="Q32" s="1330">
        <v>0</v>
      </c>
      <c r="R32" s="1330">
        <v>0</v>
      </c>
      <c r="S32" s="1330">
        <v>0</v>
      </c>
      <c r="T32" s="1332">
        <v>0</v>
      </c>
      <c r="U32" s="618" t="s">
        <v>1640</v>
      </c>
      <c r="V32" s="1293"/>
      <c r="W32" s="1293"/>
      <c r="X32" s="1293"/>
      <c r="Y32" s="1293"/>
      <c r="Z32" s="1293"/>
      <c r="AA32" s="1293"/>
      <c r="AB32" s="1293"/>
      <c r="AC32" s="1293"/>
      <c r="AD32" s="1293"/>
      <c r="AE32" s="1293"/>
      <c r="AF32" s="1293"/>
      <c r="AG32" s="1293"/>
    </row>
    <row r="33" spans="1:33" s="1295" customFormat="1" ht="9.75" customHeight="1" x14ac:dyDescent="0.2">
      <c r="A33" s="1293"/>
      <c r="B33" s="1323"/>
      <c r="C33" s="1329"/>
      <c r="D33" s="1328"/>
      <c r="E33" s="1328"/>
      <c r="F33" s="1328"/>
      <c r="G33" s="1667"/>
      <c r="H33" s="1667"/>
      <c r="I33" s="1331"/>
      <c r="J33" s="1330"/>
      <c r="K33" s="1330"/>
      <c r="L33" s="1330"/>
      <c r="M33" s="1330"/>
      <c r="N33" s="1330"/>
      <c r="O33" s="1330"/>
      <c r="P33" s="1330"/>
      <c r="Q33" s="1330"/>
      <c r="R33" s="1330"/>
      <c r="S33" s="1330"/>
      <c r="T33" s="1332"/>
      <c r="U33" s="999"/>
      <c r="V33" s="1293"/>
      <c r="W33" s="1293"/>
      <c r="X33" s="1293"/>
      <c r="Y33" s="1293"/>
      <c r="Z33" s="1293"/>
      <c r="AA33" s="1293"/>
      <c r="AB33" s="1293"/>
      <c r="AC33" s="1293"/>
      <c r="AD33" s="1293"/>
      <c r="AE33" s="1293"/>
      <c r="AF33" s="1293"/>
      <c r="AG33" s="1293"/>
    </row>
    <row r="34" spans="1:33" s="1295" customFormat="1" ht="30.75" customHeight="1" x14ac:dyDescent="0.2">
      <c r="A34" s="1293"/>
      <c r="B34" s="589" t="s">
        <v>1415</v>
      </c>
      <c r="C34" s="1326"/>
      <c r="D34" s="866"/>
      <c r="E34" s="866"/>
      <c r="F34" s="866"/>
      <c r="G34" s="1402"/>
      <c r="H34" s="1402"/>
      <c r="I34" s="1051"/>
      <c r="J34" s="1052"/>
      <c r="K34" s="1052"/>
      <c r="L34" s="1052"/>
      <c r="M34" s="1052"/>
      <c r="N34" s="1052"/>
      <c r="O34" s="1052"/>
      <c r="P34" s="1052"/>
      <c r="Q34" s="1052"/>
      <c r="R34" s="1052"/>
      <c r="S34" s="1052"/>
      <c r="T34" s="1118"/>
      <c r="U34" s="491" t="s">
        <v>332</v>
      </c>
      <c r="V34" s="1293"/>
      <c r="W34" s="1293"/>
      <c r="X34" s="1293"/>
      <c r="Y34" s="1293"/>
      <c r="Z34" s="1293"/>
      <c r="AA34" s="1293"/>
      <c r="AB34" s="1293"/>
      <c r="AC34" s="1293"/>
      <c r="AD34" s="1293"/>
      <c r="AE34" s="1293"/>
      <c r="AF34" s="1293"/>
      <c r="AG34" s="1293"/>
    </row>
    <row r="35" spans="1:33" s="989" customFormat="1" ht="30.75" customHeight="1" x14ac:dyDescent="0.2">
      <c r="A35" s="1293"/>
      <c r="B35" s="849" t="s">
        <v>1410</v>
      </c>
      <c r="C35" s="1326">
        <v>17787.693000000003</v>
      </c>
      <c r="D35" s="866">
        <v>11203.607999999998</v>
      </c>
      <c r="E35" s="866">
        <v>18884.011999999999</v>
      </c>
      <c r="F35" s="866">
        <v>25313.989999999998</v>
      </c>
      <c r="G35" s="1402">
        <v>8364.7279999999992</v>
      </c>
      <c r="H35" s="1402">
        <v>20502.940000000002</v>
      </c>
      <c r="I35" s="1051">
        <v>958.62</v>
      </c>
      <c r="J35" s="1052">
        <v>2457.779</v>
      </c>
      <c r="K35" s="1052">
        <v>2036.4940000000001</v>
      </c>
      <c r="L35" s="1052">
        <v>3949.0750000000003</v>
      </c>
      <c r="M35" s="1052">
        <v>1073.213</v>
      </c>
      <c r="N35" s="1052">
        <v>534.12099999999998</v>
      </c>
      <c r="O35" s="1052">
        <v>871.17099999999994</v>
      </c>
      <c r="P35" s="1052">
        <v>1001.527</v>
      </c>
      <c r="Q35" s="1052">
        <v>355.78899999999999</v>
      </c>
      <c r="R35" s="1052">
        <v>272.73500000000001</v>
      </c>
      <c r="S35" s="1052">
        <v>366.57399999999996</v>
      </c>
      <c r="T35" s="1118">
        <v>6625.8419999999996</v>
      </c>
      <c r="U35" s="618" t="s">
        <v>1639</v>
      </c>
      <c r="V35" s="1293"/>
      <c r="W35" s="1293"/>
      <c r="X35" s="1293"/>
      <c r="Y35" s="1293"/>
      <c r="Z35" s="1293"/>
      <c r="AA35" s="1293"/>
      <c r="AB35" s="1293"/>
      <c r="AC35" s="1293"/>
      <c r="AD35" s="1293"/>
      <c r="AE35" s="1293"/>
      <c r="AF35" s="1293"/>
      <c r="AG35" s="1293"/>
    </row>
    <row r="36" spans="1:33" s="989" customFormat="1" ht="30.75" customHeight="1" x14ac:dyDescent="0.2">
      <c r="A36" s="1293"/>
      <c r="B36" s="849" t="s">
        <v>1411</v>
      </c>
      <c r="C36" s="1326">
        <v>7803.0773124200005</v>
      </c>
      <c r="D36" s="866">
        <v>2143.2675072400002</v>
      </c>
      <c r="E36" s="866">
        <v>2240.7311589300002</v>
      </c>
      <c r="F36" s="866">
        <v>3328.4119042299999</v>
      </c>
      <c r="G36" s="1402">
        <v>1140.20973525</v>
      </c>
      <c r="H36" s="1402">
        <v>3100.5943884000008</v>
      </c>
      <c r="I36" s="1051">
        <v>129.46664050000001</v>
      </c>
      <c r="J36" s="1052">
        <v>361.08460152999999</v>
      </c>
      <c r="K36" s="1052">
        <v>261.63699639999999</v>
      </c>
      <c r="L36" s="1052">
        <v>779.36056000000008</v>
      </c>
      <c r="M36" s="1052">
        <v>171.35108400000001</v>
      </c>
      <c r="N36" s="1052">
        <v>80.495286500000006</v>
      </c>
      <c r="O36" s="1052">
        <v>156.46222474999999</v>
      </c>
      <c r="P36" s="1052">
        <v>170.02431225000001</v>
      </c>
      <c r="Q36" s="1052">
        <v>59.878529</v>
      </c>
      <c r="R36" s="1052">
        <v>44.400682499999995</v>
      </c>
      <c r="S36" s="1052">
        <v>58.17304875</v>
      </c>
      <c r="T36" s="1118">
        <v>828.26042222000012</v>
      </c>
      <c r="U36" s="618" t="s">
        <v>1640</v>
      </c>
      <c r="V36" s="1293"/>
      <c r="W36" s="1293"/>
      <c r="X36" s="1293"/>
      <c r="Y36" s="1293"/>
      <c r="Z36" s="1293"/>
      <c r="AA36" s="1293"/>
      <c r="AB36" s="1293"/>
      <c r="AC36" s="1293"/>
      <c r="AD36" s="1293"/>
      <c r="AE36" s="1293"/>
      <c r="AF36" s="1293"/>
      <c r="AG36" s="1293"/>
    </row>
    <row r="37" spans="1:33" s="989" customFormat="1" ht="21.75" customHeight="1" x14ac:dyDescent="0.2">
      <c r="A37" s="1293"/>
      <c r="B37" s="1324"/>
      <c r="C37" s="1297"/>
      <c r="D37" s="1296"/>
      <c r="E37" s="1296"/>
      <c r="F37" s="1296"/>
      <c r="G37" s="1668"/>
      <c r="H37" s="1668"/>
      <c r="I37" s="1300"/>
      <c r="J37" s="1298"/>
      <c r="K37" s="1298"/>
      <c r="L37" s="1298"/>
      <c r="M37" s="1298"/>
      <c r="N37" s="1298"/>
      <c r="O37" s="1298"/>
      <c r="P37" s="1298"/>
      <c r="Q37" s="1298"/>
      <c r="R37" s="1298"/>
      <c r="S37" s="1298"/>
      <c r="T37" s="1299"/>
      <c r="U37" s="1110"/>
      <c r="V37" s="1293"/>
      <c r="W37" s="1293"/>
      <c r="X37" s="1293"/>
      <c r="Y37" s="1293"/>
      <c r="Z37" s="1293"/>
      <c r="AA37" s="1293"/>
      <c r="AB37" s="1293"/>
      <c r="AC37" s="1293"/>
      <c r="AD37" s="1293"/>
      <c r="AE37" s="1293"/>
      <c r="AF37" s="1293"/>
      <c r="AG37" s="1293"/>
    </row>
    <row r="38" spans="1:33" s="989" customFormat="1" ht="18" customHeight="1" x14ac:dyDescent="0.2">
      <c r="A38" s="1293"/>
      <c r="B38" s="1105"/>
      <c r="C38" s="1301"/>
      <c r="D38" s="913"/>
      <c r="E38" s="913"/>
      <c r="F38" s="913"/>
      <c r="G38" s="914"/>
      <c r="H38" s="914"/>
      <c r="I38" s="1552"/>
      <c r="J38" s="1522"/>
      <c r="K38" s="1522"/>
      <c r="L38" s="1522"/>
      <c r="M38" s="1522"/>
      <c r="N38" s="1522"/>
      <c r="O38" s="1522"/>
      <c r="P38" s="1302"/>
      <c r="Q38" s="1302"/>
      <c r="R38" s="1302"/>
      <c r="S38" s="1302"/>
      <c r="T38" s="1304"/>
      <c r="U38" s="618"/>
      <c r="V38" s="1293"/>
      <c r="W38" s="1293"/>
      <c r="X38" s="1293"/>
      <c r="Y38" s="1293"/>
      <c r="Z38" s="1293"/>
      <c r="AA38" s="1293"/>
      <c r="AB38" s="1293"/>
      <c r="AC38" s="1293"/>
      <c r="AD38" s="1293"/>
      <c r="AE38" s="1293"/>
      <c r="AF38" s="1293"/>
      <c r="AG38" s="1293"/>
    </row>
    <row r="39" spans="1:33" s="1310" customFormat="1" ht="30.75" customHeight="1" x14ac:dyDescent="0.2">
      <c r="A39" s="1293"/>
      <c r="B39" s="1325" t="s">
        <v>1631</v>
      </c>
      <c r="C39" s="1306"/>
      <c r="D39" s="1305"/>
      <c r="E39" s="1305"/>
      <c r="F39" s="1305"/>
      <c r="G39" s="1395"/>
      <c r="H39" s="1395"/>
      <c r="I39" s="1308"/>
      <c r="J39" s="1307"/>
      <c r="K39" s="1307"/>
      <c r="L39" s="1307"/>
      <c r="M39" s="1307"/>
      <c r="N39" s="1307"/>
      <c r="O39" s="1307"/>
      <c r="P39" s="1307"/>
      <c r="Q39" s="1307"/>
      <c r="R39" s="1307"/>
      <c r="S39" s="1307"/>
      <c r="T39" s="1309"/>
      <c r="U39" s="379" t="s">
        <v>1423</v>
      </c>
      <c r="V39" s="1293"/>
      <c r="W39" s="1293"/>
      <c r="X39" s="1293"/>
      <c r="Y39" s="1293"/>
      <c r="Z39" s="1293"/>
      <c r="AA39" s="1293"/>
      <c r="AB39" s="1293"/>
      <c r="AC39" s="1293"/>
      <c r="AD39" s="1293"/>
      <c r="AE39" s="1293"/>
      <c r="AF39" s="1293"/>
      <c r="AG39" s="1293"/>
    </row>
    <row r="40" spans="1:33" s="989" customFormat="1" ht="9.75" customHeight="1" x14ac:dyDescent="0.2">
      <c r="A40" s="1293"/>
      <c r="B40" s="1105"/>
      <c r="C40" s="1301"/>
      <c r="D40" s="913"/>
      <c r="E40" s="913"/>
      <c r="F40" s="913"/>
      <c r="G40" s="914"/>
      <c r="H40" s="914"/>
      <c r="I40" s="1303"/>
      <c r="J40" s="1302"/>
      <c r="K40" s="1302"/>
      <c r="L40" s="1302"/>
      <c r="M40" s="1302"/>
      <c r="N40" s="1302"/>
      <c r="O40" s="1302"/>
      <c r="P40" s="1302"/>
      <c r="Q40" s="1302"/>
      <c r="R40" s="1302"/>
      <c r="S40" s="1302"/>
      <c r="T40" s="1304"/>
      <c r="U40" s="618"/>
      <c r="V40" s="1293"/>
      <c r="W40" s="1293"/>
      <c r="X40" s="1293"/>
      <c r="Y40" s="1293"/>
      <c r="Z40" s="1293"/>
      <c r="AA40" s="1293"/>
      <c r="AB40" s="1293"/>
      <c r="AC40" s="1293"/>
      <c r="AD40" s="1293"/>
      <c r="AE40" s="1293"/>
      <c r="AF40" s="1293"/>
      <c r="AG40" s="1293"/>
    </row>
    <row r="41" spans="1:33" s="989" customFormat="1" ht="30.75" customHeight="1" x14ac:dyDescent="0.2">
      <c r="A41" s="1293"/>
      <c r="B41" s="1105" t="s">
        <v>1409</v>
      </c>
      <c r="C41" s="1312">
        <v>9.3599185264702945E-3</v>
      </c>
      <c r="D41" s="1311">
        <v>6.6735519255918729E-3</v>
      </c>
      <c r="E41" s="1311">
        <v>1.2114988958766048E-2</v>
      </c>
      <c r="F41" s="1311">
        <v>6.3592044371372928E-3</v>
      </c>
      <c r="G41" s="1669">
        <v>1.4314889397450441E-2</v>
      </c>
      <c r="H41" s="1669">
        <v>2.5008770750570185E-2</v>
      </c>
      <c r="I41" s="1314">
        <v>6.0822907504114922E-3</v>
      </c>
      <c r="J41" s="1313">
        <v>2.8621789619963475E-3</v>
      </c>
      <c r="K41" s="1313">
        <v>9.7219622415754044E-4</v>
      </c>
      <c r="L41" s="1313">
        <v>4.0408306009223766E-3</v>
      </c>
      <c r="M41" s="1313">
        <v>2.7149930373361393E-2</v>
      </c>
      <c r="N41" s="1313">
        <v>6.1354017915073812E-2</v>
      </c>
      <c r="O41" s="1313">
        <v>0.26213709453214201</v>
      </c>
      <c r="P41" s="1313">
        <v>9.8077132495502858E-2</v>
      </c>
      <c r="Q41" s="1313">
        <v>0</v>
      </c>
      <c r="R41" s="1313">
        <v>5.4755915069548767E-3</v>
      </c>
      <c r="S41" s="1313">
        <v>0</v>
      </c>
      <c r="T41" s="1315">
        <v>5.7873536769414554E-3</v>
      </c>
      <c r="U41" s="618" t="s">
        <v>1418</v>
      </c>
      <c r="V41" s="1293"/>
      <c r="W41" s="1293"/>
      <c r="X41" s="1293"/>
      <c r="Y41" s="1293"/>
      <c r="Z41" s="1293"/>
      <c r="AA41" s="1293"/>
      <c r="AB41" s="1293"/>
      <c r="AC41" s="1293"/>
      <c r="AD41" s="1293"/>
      <c r="AE41" s="1293"/>
      <c r="AF41" s="1293"/>
      <c r="AG41" s="1293"/>
    </row>
    <row r="42" spans="1:33" s="989" customFormat="1" ht="30.75" customHeight="1" x14ac:dyDescent="0.2">
      <c r="A42" s="1293"/>
      <c r="B42" s="1105" t="s">
        <v>1412</v>
      </c>
      <c r="C42" s="1312">
        <v>4.3281159339847632E-3</v>
      </c>
      <c r="D42" s="1311">
        <v>0.45596298371473831</v>
      </c>
      <c r="E42" s="1311">
        <v>2.3507371596132436E-4</v>
      </c>
      <c r="F42" s="1311">
        <v>9.2386477049071132E-4</v>
      </c>
      <c r="G42" s="1669">
        <v>9.5340792697375793E-4</v>
      </c>
      <c r="H42" s="1669">
        <v>1.0962886705584412E-3</v>
      </c>
      <c r="I42" s="1314">
        <v>9.9794046946016167E-5</v>
      </c>
      <c r="J42" s="1313">
        <v>7.0167766480883759E-4</v>
      </c>
      <c r="K42" s="1313">
        <v>3.2487760205765769E-4</v>
      </c>
      <c r="L42" s="1313">
        <v>1.8187987341828019E-4</v>
      </c>
      <c r="M42" s="1313">
        <v>7.9048230590709296E-4</v>
      </c>
      <c r="N42" s="1313">
        <v>1.2228976910343687E-3</v>
      </c>
      <c r="O42" s="1313">
        <v>2.0131312877806951E-3</v>
      </c>
      <c r="P42" s="1313">
        <v>1.0088527795235943E-2</v>
      </c>
      <c r="Q42" s="1313">
        <v>7.243831925129624E-3</v>
      </c>
      <c r="R42" s="1313">
        <v>2.7353183140822221E-3</v>
      </c>
      <c r="S42" s="1313">
        <v>1.491240391625512E-3</v>
      </c>
      <c r="T42" s="1315">
        <v>0</v>
      </c>
      <c r="U42" s="618" t="s">
        <v>1419</v>
      </c>
      <c r="V42" s="1293"/>
      <c r="W42" s="1293"/>
      <c r="X42" s="1293"/>
      <c r="Y42" s="1293"/>
      <c r="Z42" s="1293"/>
      <c r="AA42" s="1293"/>
      <c r="AB42" s="1293"/>
      <c r="AC42" s="1293"/>
      <c r="AD42" s="1293"/>
      <c r="AE42" s="1293"/>
      <c r="AF42" s="1293"/>
      <c r="AG42" s="1293"/>
    </row>
    <row r="43" spans="1:33" s="989" customFormat="1" ht="30.75" customHeight="1" x14ac:dyDescent="0.2">
      <c r="A43" s="1293"/>
      <c r="B43" s="1105" t="s">
        <v>1500</v>
      </c>
      <c r="C43" s="1312">
        <v>0.94323157905344135</v>
      </c>
      <c r="D43" s="1311">
        <v>0.40358596900202037</v>
      </c>
      <c r="E43" s="1311">
        <v>0.86620635085774444</v>
      </c>
      <c r="F43" s="1311">
        <v>0.80450761309828656</v>
      </c>
      <c r="G43" s="1669">
        <v>0.72781672033176059</v>
      </c>
      <c r="H43" s="1669">
        <v>0.92998579076896837</v>
      </c>
      <c r="I43" s="1314">
        <v>0.62667444630263658</v>
      </c>
      <c r="J43" s="1313">
        <v>0.95713070237719933</v>
      </c>
      <c r="K43" s="1313">
        <v>0.93086634536062884</v>
      </c>
      <c r="L43" s="1313">
        <v>0.98226515208827081</v>
      </c>
      <c r="M43" s="1313">
        <v>0.95207938544468151</v>
      </c>
      <c r="N43" s="1313">
        <v>0.880528156763564</v>
      </c>
      <c r="O43" s="1313">
        <v>0.72703344485711086</v>
      </c>
      <c r="P43" s="1313">
        <v>0.87388201007118027</v>
      </c>
      <c r="Q43" s="1313">
        <v>0.69621018078116104</v>
      </c>
      <c r="R43" s="1313">
        <v>0.95648235812591398</v>
      </c>
      <c r="S43" s="1313">
        <v>0.97429638755180425</v>
      </c>
      <c r="T43" s="1315">
        <v>0.97855137584338014</v>
      </c>
      <c r="U43" s="618" t="s">
        <v>1420</v>
      </c>
      <c r="V43" s="1293"/>
      <c r="W43" s="1293"/>
      <c r="X43" s="1293"/>
      <c r="Y43" s="1293"/>
      <c r="Z43" s="1293"/>
      <c r="AA43" s="1293"/>
      <c r="AB43" s="1293"/>
      <c r="AC43" s="1293"/>
      <c r="AD43" s="1293"/>
      <c r="AE43" s="1293"/>
      <c r="AF43" s="1293"/>
      <c r="AG43" s="1293"/>
    </row>
    <row r="44" spans="1:33" s="989" customFormat="1" ht="30.75" customHeight="1" x14ac:dyDescent="0.2">
      <c r="A44" s="1293"/>
      <c r="B44" s="1105" t="s">
        <v>1413</v>
      </c>
      <c r="C44" s="1312">
        <v>4.197473506749367E-2</v>
      </c>
      <c r="D44" s="1311">
        <v>0.12172376925359052</v>
      </c>
      <c r="E44" s="1311">
        <v>0.12083048525075565</v>
      </c>
      <c r="F44" s="1311">
        <v>0.18820931769408544</v>
      </c>
      <c r="G44" s="1669">
        <v>0.25691498234381521</v>
      </c>
      <c r="H44" s="1669">
        <v>4.3909149809902945E-2</v>
      </c>
      <c r="I44" s="1314">
        <v>0.36714346890000593</v>
      </c>
      <c r="J44" s="1313">
        <v>3.9305440995995609E-2</v>
      </c>
      <c r="K44" s="1313">
        <v>6.7836580813155981E-2</v>
      </c>
      <c r="L44" s="1313">
        <v>1.3512137437388414E-2</v>
      </c>
      <c r="M44" s="1313">
        <v>1.9980201876049992E-2</v>
      </c>
      <c r="N44" s="1313">
        <v>5.6894927630327767E-2</v>
      </c>
      <c r="O44" s="1313">
        <v>8.816329322966502E-3</v>
      </c>
      <c r="P44" s="1313">
        <v>1.7952329638080921E-2</v>
      </c>
      <c r="Q44" s="1313">
        <v>0.29654598729370923</v>
      </c>
      <c r="R44" s="1313">
        <v>3.5306732053048961E-2</v>
      </c>
      <c r="S44" s="1313">
        <v>2.4212372056570269E-2</v>
      </c>
      <c r="T44" s="1315">
        <v>1.5661270479678333E-2</v>
      </c>
      <c r="U44" s="618" t="s">
        <v>1421</v>
      </c>
      <c r="V44" s="1293"/>
      <c r="W44" s="1293"/>
      <c r="X44" s="1293"/>
      <c r="Y44" s="1293"/>
      <c r="Z44" s="1293"/>
      <c r="AA44" s="1293"/>
      <c r="AB44" s="1293"/>
      <c r="AC44" s="1293"/>
      <c r="AD44" s="1293"/>
      <c r="AE44" s="1293"/>
      <c r="AF44" s="1293"/>
      <c r="AG44" s="1293"/>
    </row>
    <row r="45" spans="1:33" s="989" customFormat="1" ht="30.75" customHeight="1" x14ac:dyDescent="0.2">
      <c r="A45" s="1293"/>
      <c r="B45" s="1105" t="s">
        <v>1414</v>
      </c>
      <c r="C45" s="1312">
        <v>1.105651418609913E-3</v>
      </c>
      <c r="D45" s="1311">
        <v>1.2053726104058884E-2</v>
      </c>
      <c r="E45" s="1311">
        <v>6.1310121677248344E-4</v>
      </c>
      <c r="F45" s="1311">
        <v>0</v>
      </c>
      <c r="G45" s="1669">
        <v>0</v>
      </c>
      <c r="H45" s="1669">
        <v>0</v>
      </c>
      <c r="I45" s="1314">
        <v>0</v>
      </c>
      <c r="J45" s="1313">
        <v>0</v>
      </c>
      <c r="K45" s="1313">
        <v>0</v>
      </c>
      <c r="L45" s="1313">
        <v>0</v>
      </c>
      <c r="M45" s="1313">
        <v>0</v>
      </c>
      <c r="N45" s="1313">
        <v>0</v>
      </c>
      <c r="O45" s="1313">
        <v>0</v>
      </c>
      <c r="P45" s="1313">
        <v>0</v>
      </c>
      <c r="Q45" s="1313">
        <v>0</v>
      </c>
      <c r="R45" s="1313">
        <v>0</v>
      </c>
      <c r="S45" s="1313">
        <v>0</v>
      </c>
      <c r="T45" s="1315">
        <v>0</v>
      </c>
      <c r="U45" s="618" t="s">
        <v>1422</v>
      </c>
      <c r="V45" s="1293"/>
      <c r="W45" s="1293"/>
      <c r="X45" s="1293"/>
      <c r="Y45" s="1293"/>
      <c r="Z45" s="1293"/>
      <c r="AA45" s="1293"/>
      <c r="AB45" s="1293"/>
      <c r="AC45" s="1293"/>
      <c r="AD45" s="1293"/>
      <c r="AE45" s="1293"/>
      <c r="AF45" s="1293"/>
      <c r="AG45" s="1293"/>
    </row>
    <row r="46" spans="1:33" s="989" customFormat="1" ht="30.75" customHeight="1" thickBot="1" x14ac:dyDescent="0.25">
      <c r="A46" s="1293"/>
      <c r="B46" s="1316"/>
      <c r="C46" s="1318"/>
      <c r="D46" s="1317"/>
      <c r="E46" s="1317"/>
      <c r="F46" s="1317"/>
      <c r="G46" s="1670"/>
      <c r="H46" s="1670"/>
      <c r="I46" s="1320"/>
      <c r="J46" s="1319"/>
      <c r="K46" s="1319"/>
      <c r="L46" s="1319"/>
      <c r="M46" s="1319"/>
      <c r="N46" s="1319"/>
      <c r="O46" s="1319"/>
      <c r="P46" s="1319"/>
      <c r="Q46" s="1319"/>
      <c r="R46" s="1319"/>
      <c r="S46" s="1319"/>
      <c r="T46" s="1321"/>
      <c r="U46" s="1526"/>
      <c r="V46" s="1293"/>
    </row>
    <row r="47" spans="1:33" ht="10.5" customHeight="1" thickTop="1" x14ac:dyDescent="0.65">
      <c r="V47" s="93"/>
    </row>
    <row r="48" spans="1:33" s="417" customFormat="1" ht="19.5" customHeight="1" x14ac:dyDescent="0.5">
      <c r="B48" s="334" t="s">
        <v>1549</v>
      </c>
      <c r="U48" s="334" t="s">
        <v>1548</v>
      </c>
      <c r="V48" s="472"/>
    </row>
    <row r="49" spans="2:22" s="417" customFormat="1" ht="22.5" x14ac:dyDescent="0.5">
      <c r="B49" s="357" t="s">
        <v>1632</v>
      </c>
      <c r="U49" s="415" t="s">
        <v>1633</v>
      </c>
      <c r="V49" s="472"/>
    </row>
    <row r="51" spans="2:22" ht="23.25" x14ac:dyDescent="0.5">
      <c r="C51" s="113"/>
      <c r="D51" s="113"/>
      <c r="E51" s="113"/>
      <c r="F51" s="113"/>
      <c r="G51" s="113"/>
      <c r="H51" s="113"/>
      <c r="I51" s="1569"/>
      <c r="J51" s="1569"/>
      <c r="K51" s="1569"/>
      <c r="L51" s="1569"/>
      <c r="M51" s="1569"/>
      <c r="N51" s="1569"/>
      <c r="O51" s="1569"/>
      <c r="P51" s="1569"/>
      <c r="Q51" s="1569"/>
      <c r="R51" s="1569"/>
      <c r="S51" s="1569"/>
      <c r="T51" s="1569"/>
    </row>
    <row r="52" spans="2:22" ht="23.25" x14ac:dyDescent="0.5">
      <c r="C52" s="113"/>
      <c r="D52" s="113"/>
      <c r="E52" s="113"/>
      <c r="F52" s="113"/>
      <c r="G52" s="113"/>
      <c r="H52" s="113"/>
      <c r="I52" s="1569"/>
      <c r="J52" s="1569"/>
      <c r="K52" s="1569"/>
      <c r="L52" s="1569"/>
      <c r="M52" s="1569"/>
      <c r="N52" s="1569"/>
      <c r="O52" s="1569"/>
      <c r="P52" s="1569"/>
      <c r="Q52" s="1569"/>
      <c r="R52" s="1569"/>
      <c r="S52" s="1569"/>
      <c r="T52" s="1569"/>
    </row>
    <row r="53" spans="2:22" ht="23.25" x14ac:dyDescent="0.5">
      <c r="C53" s="113"/>
      <c r="D53" s="113"/>
      <c r="E53" s="113"/>
      <c r="F53" s="113"/>
      <c r="G53" s="113"/>
      <c r="H53" s="113"/>
      <c r="I53" s="1569"/>
      <c r="J53" s="1569"/>
      <c r="K53" s="1569"/>
      <c r="L53" s="1569"/>
      <c r="M53" s="1569"/>
      <c r="N53" s="1569"/>
      <c r="O53" s="1569"/>
      <c r="P53" s="1569"/>
      <c r="Q53" s="1569"/>
      <c r="R53" s="1569"/>
      <c r="S53" s="1569"/>
      <c r="T53" s="1569"/>
    </row>
    <row r="54" spans="2:22" ht="23.25" x14ac:dyDescent="0.5">
      <c r="C54" s="113"/>
      <c r="D54" s="113"/>
      <c r="E54" s="113"/>
      <c r="F54" s="113"/>
      <c r="G54" s="113"/>
      <c r="H54" s="113"/>
      <c r="I54" s="1569"/>
      <c r="J54" s="1569"/>
      <c r="K54" s="1569"/>
      <c r="L54" s="1569"/>
      <c r="M54" s="1569"/>
      <c r="N54" s="1569"/>
      <c r="O54" s="1569"/>
      <c r="P54" s="1569"/>
      <c r="Q54" s="1569"/>
      <c r="R54" s="1569"/>
      <c r="S54" s="1569"/>
      <c r="T54" s="1569"/>
    </row>
    <row r="55" spans="2:22" ht="23.25" x14ac:dyDescent="0.5">
      <c r="C55" s="113"/>
      <c r="D55" s="113"/>
      <c r="E55" s="113"/>
      <c r="F55" s="113"/>
      <c r="G55" s="113"/>
      <c r="H55" s="113"/>
      <c r="I55" s="1569"/>
      <c r="J55" s="1569"/>
      <c r="K55" s="1569"/>
      <c r="L55" s="1569"/>
      <c r="M55" s="1569"/>
      <c r="N55" s="1569"/>
      <c r="O55" s="1569"/>
      <c r="P55" s="1569"/>
      <c r="Q55" s="1569"/>
      <c r="R55" s="1569"/>
      <c r="S55" s="1569"/>
      <c r="T55" s="1569"/>
    </row>
    <row r="56" spans="2:22" ht="23.25" x14ac:dyDescent="0.5">
      <c r="C56" s="113"/>
      <c r="D56" s="113"/>
      <c r="E56" s="113"/>
      <c r="F56" s="113"/>
      <c r="G56" s="113"/>
      <c r="H56" s="113"/>
      <c r="I56" s="1569"/>
      <c r="J56" s="1569"/>
      <c r="K56" s="1569"/>
      <c r="L56" s="1569"/>
      <c r="M56" s="1569"/>
      <c r="N56" s="1569"/>
      <c r="O56" s="1569"/>
      <c r="P56" s="1569"/>
      <c r="Q56" s="1569"/>
      <c r="R56" s="1569"/>
      <c r="S56" s="1569"/>
      <c r="T56" s="1569"/>
    </row>
    <row r="57" spans="2:22" ht="23.25" x14ac:dyDescent="0.5">
      <c r="C57" s="113"/>
      <c r="D57" s="113"/>
      <c r="E57" s="113"/>
      <c r="F57" s="113"/>
      <c r="G57" s="113"/>
      <c r="H57" s="113"/>
      <c r="I57" s="1569"/>
      <c r="J57" s="1569"/>
      <c r="K57" s="1569"/>
      <c r="L57" s="1569"/>
      <c r="M57" s="1569"/>
      <c r="N57" s="1569"/>
      <c r="O57" s="1569"/>
      <c r="P57" s="1569"/>
      <c r="Q57" s="1569"/>
      <c r="R57" s="1569"/>
      <c r="S57" s="1569"/>
      <c r="T57" s="1569"/>
    </row>
    <row r="58" spans="2:22" ht="23.25" x14ac:dyDescent="0.5">
      <c r="C58" s="113"/>
      <c r="D58" s="113"/>
      <c r="E58" s="113"/>
      <c r="F58" s="113"/>
      <c r="G58" s="113"/>
      <c r="H58" s="113"/>
      <c r="I58" s="1569"/>
      <c r="J58" s="1569"/>
      <c r="K58" s="1569"/>
      <c r="L58" s="1569"/>
      <c r="M58" s="1569"/>
      <c r="N58" s="1569"/>
      <c r="O58" s="1569"/>
      <c r="P58" s="1569"/>
      <c r="Q58" s="1569"/>
      <c r="R58" s="1569"/>
      <c r="S58" s="1569"/>
      <c r="T58" s="1569"/>
    </row>
    <row r="59" spans="2:22" ht="23.25" x14ac:dyDescent="0.5">
      <c r="C59" s="113"/>
      <c r="D59" s="113"/>
      <c r="E59" s="113"/>
      <c r="F59" s="113"/>
      <c r="G59" s="113"/>
      <c r="H59" s="113"/>
      <c r="I59" s="1569"/>
      <c r="J59" s="1569"/>
      <c r="K59" s="1569"/>
      <c r="L59" s="1569"/>
      <c r="M59" s="1569"/>
      <c r="N59" s="1569"/>
      <c r="O59" s="1569"/>
      <c r="P59" s="1569"/>
      <c r="Q59" s="1569"/>
      <c r="R59" s="1569"/>
      <c r="S59" s="1569"/>
      <c r="T59" s="1569"/>
    </row>
    <row r="60" spans="2:22" ht="23.25" x14ac:dyDescent="0.5">
      <c r="C60" s="113"/>
      <c r="D60" s="113"/>
      <c r="E60" s="113"/>
      <c r="F60" s="113"/>
      <c r="G60" s="113"/>
      <c r="H60" s="113"/>
      <c r="I60" s="1569"/>
      <c r="J60" s="1569"/>
      <c r="K60" s="1569"/>
      <c r="L60" s="1569"/>
      <c r="M60" s="1569"/>
      <c r="N60" s="1569"/>
      <c r="O60" s="1569"/>
      <c r="P60" s="1569"/>
      <c r="Q60" s="1569"/>
      <c r="R60" s="1569"/>
      <c r="S60" s="1569"/>
      <c r="T60" s="1569"/>
    </row>
    <row r="61" spans="2:22" ht="23.25" x14ac:dyDescent="0.5">
      <c r="C61" s="113"/>
      <c r="D61" s="113"/>
      <c r="E61" s="113"/>
      <c r="F61" s="113"/>
      <c r="G61" s="113"/>
      <c r="H61" s="113"/>
      <c r="I61" s="1569"/>
      <c r="J61" s="1569"/>
      <c r="K61" s="1569"/>
      <c r="L61" s="1569"/>
      <c r="M61" s="1569"/>
      <c r="N61" s="1569"/>
      <c r="O61" s="1569"/>
      <c r="P61" s="1569"/>
      <c r="Q61" s="1569"/>
      <c r="R61" s="1569"/>
      <c r="S61" s="1569"/>
      <c r="T61" s="1569"/>
    </row>
    <row r="62" spans="2:22" ht="23.25" x14ac:dyDescent="0.5">
      <c r="C62" s="113"/>
      <c r="D62" s="113"/>
      <c r="E62" s="113"/>
      <c r="F62" s="113"/>
      <c r="G62" s="113"/>
      <c r="H62" s="113"/>
      <c r="I62" s="1569"/>
      <c r="J62" s="1569"/>
      <c r="K62" s="1569"/>
      <c r="L62" s="1569"/>
      <c r="M62" s="1569"/>
      <c r="N62" s="1569"/>
      <c r="O62" s="1569"/>
      <c r="P62" s="1569"/>
      <c r="Q62" s="1569"/>
      <c r="R62" s="1569"/>
      <c r="S62" s="1569"/>
      <c r="T62" s="1569"/>
    </row>
    <row r="63" spans="2:22" ht="23.25" x14ac:dyDescent="0.5">
      <c r="C63" s="113"/>
      <c r="D63" s="113"/>
      <c r="E63" s="113"/>
      <c r="F63" s="113"/>
      <c r="G63" s="113"/>
      <c r="H63" s="113"/>
      <c r="I63" s="1569"/>
      <c r="J63" s="1569"/>
      <c r="K63" s="1569"/>
      <c r="L63" s="1569"/>
      <c r="M63" s="1569"/>
      <c r="N63" s="1569"/>
      <c r="O63" s="1569"/>
      <c r="P63" s="1569"/>
      <c r="Q63" s="1569"/>
      <c r="R63" s="1569"/>
      <c r="S63" s="1569"/>
      <c r="T63" s="1569"/>
    </row>
    <row r="64" spans="2:22" ht="23.25" x14ac:dyDescent="0.5">
      <c r="C64" s="113"/>
      <c r="D64" s="113"/>
      <c r="E64" s="113"/>
      <c r="F64" s="113"/>
      <c r="G64" s="113"/>
      <c r="H64" s="113"/>
      <c r="I64" s="1569"/>
      <c r="J64" s="1569"/>
      <c r="K64" s="1569"/>
      <c r="L64" s="1569"/>
      <c r="M64" s="1569"/>
      <c r="N64" s="1569"/>
      <c r="O64" s="1569"/>
      <c r="P64" s="1569"/>
      <c r="Q64" s="1569"/>
      <c r="R64" s="1569"/>
      <c r="S64" s="1569"/>
      <c r="T64" s="1569"/>
    </row>
    <row r="65" spans="3:20" ht="23.25" x14ac:dyDescent="0.5">
      <c r="C65" s="113"/>
      <c r="D65" s="113"/>
      <c r="E65" s="113"/>
      <c r="F65" s="113"/>
      <c r="G65" s="113"/>
      <c r="H65" s="113"/>
      <c r="I65" s="1569"/>
      <c r="J65" s="1569"/>
      <c r="K65" s="1569"/>
      <c r="L65" s="1569"/>
      <c r="M65" s="1569"/>
      <c r="N65" s="1569"/>
      <c r="O65" s="1569"/>
      <c r="P65" s="1569"/>
      <c r="Q65" s="1569"/>
      <c r="R65" s="1569"/>
      <c r="S65" s="1569"/>
      <c r="T65" s="1569"/>
    </row>
    <row r="66" spans="3:20" ht="23.25" x14ac:dyDescent="0.5">
      <c r="C66" s="113"/>
      <c r="D66" s="113"/>
      <c r="E66" s="113"/>
      <c r="F66" s="113"/>
      <c r="G66" s="113"/>
      <c r="H66" s="113"/>
      <c r="I66" s="1569"/>
      <c r="J66" s="1569"/>
      <c r="K66" s="1569"/>
      <c r="L66" s="1569"/>
      <c r="M66" s="1569"/>
      <c r="N66" s="1569"/>
      <c r="O66" s="1569"/>
      <c r="P66" s="1569"/>
      <c r="Q66" s="1569"/>
      <c r="R66" s="1569"/>
      <c r="S66" s="1569"/>
      <c r="T66" s="1569"/>
    </row>
    <row r="67" spans="3:20" ht="23.25" x14ac:dyDescent="0.5">
      <c r="C67" s="113"/>
      <c r="D67" s="113"/>
      <c r="E67" s="113"/>
      <c r="F67" s="113"/>
      <c r="G67" s="113"/>
      <c r="H67" s="113"/>
      <c r="I67" s="1569"/>
      <c r="J67" s="1569"/>
      <c r="K67" s="1569"/>
      <c r="L67" s="1569"/>
      <c r="M67" s="1569"/>
      <c r="N67" s="1569"/>
      <c r="O67" s="1569"/>
      <c r="P67" s="1569"/>
      <c r="Q67" s="1569"/>
      <c r="R67" s="1569"/>
      <c r="S67" s="1569"/>
      <c r="T67" s="1569"/>
    </row>
    <row r="68" spans="3:20" ht="23.25" x14ac:dyDescent="0.5">
      <c r="C68" s="113"/>
      <c r="D68" s="113"/>
      <c r="E68" s="113"/>
      <c r="F68" s="113"/>
      <c r="G68" s="113"/>
      <c r="H68" s="113"/>
      <c r="I68" s="1569"/>
      <c r="J68" s="1569"/>
      <c r="K68" s="1569"/>
      <c r="L68" s="1569"/>
      <c r="M68" s="1569"/>
      <c r="N68" s="1569"/>
      <c r="O68" s="1569"/>
      <c r="P68" s="1569"/>
      <c r="Q68" s="1569"/>
      <c r="R68" s="1569"/>
      <c r="S68" s="1569"/>
      <c r="T68" s="1569"/>
    </row>
    <row r="69" spans="3:20" ht="23.25" x14ac:dyDescent="0.5">
      <c r="C69" s="113"/>
      <c r="D69" s="113"/>
      <c r="E69" s="113"/>
      <c r="F69" s="113"/>
      <c r="G69" s="113"/>
      <c r="H69" s="113"/>
      <c r="I69" s="1569"/>
      <c r="J69" s="1569"/>
      <c r="K69" s="1569"/>
      <c r="L69" s="1569"/>
      <c r="M69" s="1569"/>
      <c r="N69" s="1569"/>
      <c r="O69" s="1569"/>
      <c r="P69" s="1569"/>
      <c r="Q69" s="1569"/>
      <c r="R69" s="1569"/>
      <c r="S69" s="1569"/>
      <c r="T69" s="1569"/>
    </row>
    <row r="70" spans="3:20" ht="23.25" x14ac:dyDescent="0.5">
      <c r="C70" s="113"/>
      <c r="D70" s="113"/>
      <c r="E70" s="113"/>
      <c r="F70" s="113"/>
      <c r="G70" s="113"/>
      <c r="H70" s="113"/>
      <c r="I70" s="1569"/>
      <c r="J70" s="1569"/>
      <c r="K70" s="1569"/>
      <c r="L70" s="1569"/>
      <c r="M70" s="1569"/>
      <c r="N70" s="1569"/>
      <c r="O70" s="1569"/>
      <c r="P70" s="1569"/>
      <c r="Q70" s="1569"/>
      <c r="R70" s="1569"/>
      <c r="S70" s="1569"/>
      <c r="T70" s="1569"/>
    </row>
    <row r="71" spans="3:20" ht="23.25" x14ac:dyDescent="0.5">
      <c r="C71" s="113"/>
      <c r="D71" s="113"/>
      <c r="E71" s="113"/>
      <c r="F71" s="113"/>
      <c r="G71" s="113"/>
      <c r="H71" s="113"/>
      <c r="I71" s="1569"/>
      <c r="J71" s="1569"/>
      <c r="K71" s="1569"/>
      <c r="L71" s="1569"/>
      <c r="M71" s="1569"/>
      <c r="N71" s="1569"/>
      <c r="O71" s="1569"/>
      <c r="P71" s="1569"/>
      <c r="Q71" s="1569"/>
      <c r="R71" s="1569"/>
      <c r="S71" s="1569"/>
      <c r="T71" s="1569"/>
    </row>
    <row r="72" spans="3:20" ht="23.25" x14ac:dyDescent="0.5">
      <c r="C72" s="113"/>
      <c r="D72" s="113"/>
      <c r="E72" s="113"/>
      <c r="F72" s="113"/>
      <c r="G72" s="113"/>
      <c r="H72" s="113"/>
      <c r="I72" s="1569"/>
      <c r="J72" s="1569"/>
      <c r="K72" s="1569"/>
      <c r="L72" s="1569"/>
      <c r="M72" s="1569"/>
      <c r="N72" s="1569"/>
      <c r="O72" s="1569"/>
      <c r="P72" s="1569"/>
      <c r="Q72" s="1569"/>
      <c r="R72" s="1569"/>
      <c r="S72" s="1569"/>
      <c r="T72" s="1569"/>
    </row>
    <row r="73" spans="3:20" ht="23.25" x14ac:dyDescent="0.5">
      <c r="C73" s="113"/>
      <c r="D73" s="113"/>
      <c r="E73" s="113"/>
      <c r="F73" s="113"/>
      <c r="G73" s="113"/>
      <c r="H73" s="113"/>
      <c r="I73" s="1569"/>
      <c r="J73" s="1569"/>
      <c r="K73" s="1569"/>
      <c r="L73" s="1569"/>
      <c r="M73" s="1569"/>
      <c r="N73" s="1569"/>
      <c r="O73" s="1569"/>
      <c r="P73" s="1569"/>
      <c r="Q73" s="1569"/>
      <c r="R73" s="1569"/>
      <c r="S73" s="1569"/>
      <c r="T73" s="1569"/>
    </row>
    <row r="74" spans="3:20" ht="23.25" x14ac:dyDescent="0.5">
      <c r="C74" s="113"/>
      <c r="D74" s="113"/>
      <c r="E74" s="113"/>
      <c r="F74" s="113"/>
      <c r="G74" s="113"/>
      <c r="H74" s="113"/>
      <c r="I74" s="1569"/>
      <c r="J74" s="1569"/>
      <c r="K74" s="1569"/>
      <c r="L74" s="1569"/>
      <c r="M74" s="1569"/>
      <c r="N74" s="1569"/>
      <c r="O74" s="1569"/>
      <c r="P74" s="1569"/>
      <c r="Q74" s="1569"/>
      <c r="R74" s="1569"/>
      <c r="S74" s="1569"/>
      <c r="T74" s="1569"/>
    </row>
    <row r="75" spans="3:20" ht="23.25" x14ac:dyDescent="0.5">
      <c r="C75" s="113"/>
      <c r="D75" s="113"/>
      <c r="E75" s="113"/>
      <c r="F75" s="113"/>
      <c r="G75" s="113"/>
      <c r="H75" s="113"/>
      <c r="I75" s="1569"/>
      <c r="J75" s="1569"/>
      <c r="K75" s="1569"/>
      <c r="L75" s="1569"/>
      <c r="M75" s="1569"/>
      <c r="N75" s="1569"/>
      <c r="O75" s="1569"/>
      <c r="P75" s="1569"/>
      <c r="Q75" s="1569"/>
      <c r="R75" s="1569"/>
      <c r="S75" s="1569"/>
      <c r="T75" s="1569"/>
    </row>
    <row r="76" spans="3:20" ht="23.25" x14ac:dyDescent="0.5">
      <c r="C76" s="113"/>
      <c r="D76" s="113"/>
      <c r="E76" s="113"/>
      <c r="F76" s="113"/>
      <c r="G76" s="113"/>
      <c r="H76" s="113"/>
      <c r="I76" s="1569"/>
      <c r="J76" s="1569"/>
      <c r="K76" s="1569"/>
      <c r="L76" s="1569"/>
      <c r="M76" s="1569"/>
      <c r="N76" s="1569"/>
      <c r="O76" s="1569"/>
      <c r="P76" s="1569"/>
      <c r="Q76" s="1569"/>
      <c r="R76" s="1569"/>
      <c r="S76" s="1569"/>
      <c r="T76" s="1569"/>
    </row>
    <row r="77" spans="3:20" ht="23.25" x14ac:dyDescent="0.5">
      <c r="C77" s="113"/>
      <c r="D77" s="113"/>
      <c r="E77" s="113"/>
      <c r="F77" s="113"/>
      <c r="G77" s="113"/>
      <c r="H77" s="113"/>
      <c r="I77" s="1569"/>
      <c r="J77" s="1569"/>
      <c r="K77" s="1569"/>
      <c r="L77" s="1569"/>
      <c r="M77" s="1569"/>
      <c r="N77" s="1569"/>
      <c r="O77" s="1569"/>
      <c r="P77" s="1569"/>
      <c r="Q77" s="1569"/>
      <c r="R77" s="1569"/>
      <c r="S77" s="1569"/>
      <c r="T77" s="1569"/>
    </row>
    <row r="78" spans="3:20" ht="23.25" x14ac:dyDescent="0.5">
      <c r="C78" s="113"/>
      <c r="D78" s="113"/>
      <c r="E78" s="113"/>
      <c r="F78" s="113"/>
      <c r="G78" s="113"/>
      <c r="H78" s="113"/>
      <c r="I78" s="1569"/>
      <c r="J78" s="1569"/>
      <c r="K78" s="1569"/>
      <c r="L78" s="1569"/>
      <c r="M78" s="1569"/>
      <c r="N78" s="1569"/>
      <c r="O78" s="1569"/>
      <c r="P78" s="1569"/>
      <c r="Q78" s="1569"/>
      <c r="R78" s="1569"/>
      <c r="S78" s="1569"/>
      <c r="T78" s="1569"/>
    </row>
    <row r="79" spans="3:20" ht="23.25" x14ac:dyDescent="0.5">
      <c r="C79" s="113"/>
      <c r="D79" s="113"/>
      <c r="E79" s="113"/>
      <c r="F79" s="113"/>
      <c r="G79" s="113"/>
      <c r="H79" s="113"/>
      <c r="I79" s="1569"/>
      <c r="J79" s="1569"/>
      <c r="K79" s="1569"/>
      <c r="L79" s="1569"/>
      <c r="M79" s="1569"/>
      <c r="N79" s="1569"/>
      <c r="O79" s="1569"/>
      <c r="P79" s="1569"/>
      <c r="Q79" s="1569"/>
      <c r="R79" s="1569"/>
      <c r="S79" s="1569"/>
      <c r="T79" s="1569"/>
    </row>
    <row r="80" spans="3:20" ht="23.25" x14ac:dyDescent="0.5">
      <c r="C80" s="113"/>
      <c r="D80" s="113"/>
      <c r="E80" s="113"/>
      <c r="F80" s="113"/>
      <c r="G80" s="113"/>
      <c r="H80" s="113"/>
      <c r="I80" s="1569"/>
      <c r="J80" s="1569"/>
      <c r="K80" s="1569"/>
      <c r="L80" s="1569"/>
      <c r="M80" s="1569"/>
      <c r="N80" s="1569"/>
      <c r="O80" s="1569"/>
      <c r="P80" s="1569"/>
      <c r="Q80" s="1569"/>
      <c r="R80" s="1569"/>
      <c r="S80" s="1569"/>
      <c r="T80" s="1569"/>
    </row>
    <row r="81" spans="3:20" ht="23.25" x14ac:dyDescent="0.5">
      <c r="C81" s="113"/>
      <c r="D81" s="113"/>
      <c r="E81" s="113"/>
      <c r="F81" s="113"/>
      <c r="G81" s="113"/>
      <c r="H81" s="113"/>
      <c r="I81" s="1569"/>
      <c r="J81" s="1569"/>
      <c r="K81" s="1569"/>
      <c r="L81" s="1569"/>
      <c r="M81" s="1569"/>
      <c r="N81" s="1569"/>
      <c r="O81" s="1569"/>
      <c r="P81" s="1569"/>
      <c r="Q81" s="1569"/>
      <c r="R81" s="1569"/>
      <c r="S81" s="1569"/>
      <c r="T81" s="1569"/>
    </row>
    <row r="82" spans="3:20" ht="23.25" x14ac:dyDescent="0.5">
      <c r="C82" s="113"/>
      <c r="D82" s="113"/>
      <c r="E82" s="113"/>
      <c r="F82" s="113"/>
      <c r="G82" s="113"/>
      <c r="H82" s="113"/>
      <c r="I82" s="1569"/>
      <c r="J82" s="1569"/>
      <c r="K82" s="1569"/>
      <c r="L82" s="1569"/>
      <c r="M82" s="1569"/>
      <c r="N82" s="1569"/>
      <c r="O82" s="1569"/>
      <c r="P82" s="1569"/>
      <c r="Q82" s="1569"/>
      <c r="R82" s="1569"/>
      <c r="S82" s="1569"/>
      <c r="T82" s="1569"/>
    </row>
    <row r="83" spans="3:20" ht="23.25" x14ac:dyDescent="0.5">
      <c r="C83" s="113"/>
      <c r="D83" s="113"/>
      <c r="E83" s="113"/>
      <c r="F83" s="113"/>
      <c r="G83" s="113"/>
      <c r="H83" s="113"/>
      <c r="I83" s="1569"/>
      <c r="J83" s="1569"/>
      <c r="K83" s="1569"/>
      <c r="L83" s="1569"/>
      <c r="M83" s="1569"/>
      <c r="N83" s="1569"/>
      <c r="O83" s="1569"/>
      <c r="P83" s="1569"/>
      <c r="Q83" s="1569"/>
      <c r="R83" s="1569"/>
      <c r="S83" s="1569"/>
      <c r="T83" s="1569"/>
    </row>
    <row r="84" spans="3:20" ht="23.25" x14ac:dyDescent="0.5">
      <c r="C84" s="113"/>
      <c r="D84" s="113"/>
      <c r="E84" s="113"/>
      <c r="F84" s="113"/>
      <c r="G84" s="113"/>
      <c r="H84" s="113"/>
      <c r="I84" s="1569"/>
      <c r="J84" s="1569"/>
      <c r="K84" s="1569"/>
      <c r="L84" s="1569"/>
      <c r="M84" s="1569"/>
      <c r="N84" s="1569"/>
      <c r="O84" s="1569"/>
      <c r="P84" s="1569"/>
      <c r="Q84" s="1569"/>
      <c r="R84" s="1569"/>
      <c r="S84" s="1569"/>
      <c r="T84" s="1569"/>
    </row>
    <row r="85" spans="3:20" ht="23.25" x14ac:dyDescent="0.5">
      <c r="C85" s="113"/>
      <c r="D85" s="113"/>
      <c r="E85" s="113"/>
      <c r="F85" s="113"/>
      <c r="G85" s="113"/>
      <c r="H85" s="113"/>
      <c r="I85" s="1569"/>
      <c r="J85" s="1569"/>
      <c r="K85" s="1569"/>
      <c r="L85" s="1569"/>
      <c r="M85" s="1569"/>
      <c r="N85" s="1569"/>
      <c r="O85" s="1569"/>
      <c r="P85" s="1569"/>
      <c r="Q85" s="1569"/>
      <c r="R85" s="1569"/>
      <c r="S85" s="1569"/>
      <c r="T85" s="1569"/>
    </row>
    <row r="86" spans="3:20" ht="23.25" x14ac:dyDescent="0.5">
      <c r="C86" s="113"/>
      <c r="D86" s="113"/>
      <c r="E86" s="113"/>
      <c r="F86" s="113"/>
      <c r="G86" s="113"/>
      <c r="H86" s="113"/>
      <c r="I86" s="1569"/>
      <c r="J86" s="1569"/>
      <c r="K86" s="1569"/>
      <c r="L86" s="1569"/>
      <c r="M86" s="1569"/>
      <c r="N86" s="1569"/>
      <c r="O86" s="1569"/>
      <c r="P86" s="1569"/>
      <c r="Q86" s="1569"/>
      <c r="R86" s="1569"/>
      <c r="S86" s="1569"/>
      <c r="T86" s="1569"/>
    </row>
    <row r="87" spans="3:20" ht="23.25" x14ac:dyDescent="0.5">
      <c r="C87" s="113"/>
      <c r="D87" s="113"/>
      <c r="E87" s="113"/>
      <c r="F87" s="113"/>
      <c r="G87" s="113"/>
      <c r="H87" s="113"/>
      <c r="I87" s="113"/>
      <c r="J87" s="113"/>
      <c r="K87" s="113"/>
      <c r="L87" s="113"/>
      <c r="M87" s="113"/>
      <c r="N87" s="113"/>
      <c r="O87" s="113"/>
      <c r="P87" s="113"/>
      <c r="Q87" s="113"/>
      <c r="R87" s="113"/>
      <c r="S87" s="113"/>
      <c r="T87" s="113"/>
    </row>
    <row r="88" spans="3:20" ht="23.25" x14ac:dyDescent="0.5">
      <c r="C88" s="113"/>
      <c r="D88" s="113"/>
      <c r="E88" s="113"/>
      <c r="F88" s="113"/>
      <c r="G88" s="113"/>
      <c r="H88" s="113"/>
      <c r="I88" s="113"/>
      <c r="J88" s="113"/>
      <c r="K88" s="113"/>
      <c r="L88" s="113"/>
      <c r="M88" s="113"/>
      <c r="N88" s="113"/>
      <c r="O88" s="113"/>
      <c r="P88" s="113"/>
      <c r="Q88" s="113"/>
      <c r="R88" s="113"/>
      <c r="S88" s="113"/>
      <c r="T88" s="113"/>
    </row>
    <row r="89" spans="3:20" ht="23.25" x14ac:dyDescent="0.5">
      <c r="C89" s="113"/>
      <c r="D89" s="113"/>
      <c r="E89" s="113"/>
      <c r="F89" s="113"/>
      <c r="G89" s="113"/>
      <c r="H89" s="113"/>
      <c r="I89" s="113"/>
      <c r="J89" s="113"/>
      <c r="K89" s="113"/>
      <c r="L89" s="113"/>
      <c r="M89" s="113"/>
      <c r="N89" s="113"/>
      <c r="O89" s="113"/>
      <c r="P89" s="113"/>
      <c r="Q89" s="113"/>
      <c r="R89" s="113"/>
      <c r="S89" s="113"/>
      <c r="T89" s="113"/>
    </row>
    <row r="90" spans="3:20" ht="23.25" x14ac:dyDescent="0.5">
      <c r="C90" s="113"/>
      <c r="D90" s="113"/>
      <c r="E90" s="113"/>
      <c r="F90" s="113"/>
      <c r="G90" s="113"/>
      <c r="H90" s="113"/>
      <c r="I90" s="113"/>
      <c r="J90" s="113"/>
      <c r="K90" s="113"/>
      <c r="L90" s="113"/>
      <c r="M90" s="113"/>
      <c r="N90" s="113"/>
      <c r="O90" s="113"/>
      <c r="P90" s="113"/>
      <c r="Q90" s="113"/>
      <c r="R90" s="113"/>
      <c r="S90" s="113"/>
      <c r="T90" s="113"/>
    </row>
  </sheetData>
  <mergeCells count="12">
    <mergeCell ref="G10:G12"/>
    <mergeCell ref="I10:K10"/>
    <mergeCell ref="L10:T10"/>
    <mergeCell ref="H10:H12"/>
    <mergeCell ref="B4:K4"/>
    <mergeCell ref="L4:U4"/>
    <mergeCell ref="B3:F3"/>
    <mergeCell ref="B10:B12"/>
    <mergeCell ref="C10:C12"/>
    <mergeCell ref="D10:D12"/>
    <mergeCell ref="E10:E12"/>
    <mergeCell ref="F10:F12"/>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74" t="s">
        <v>1870</v>
      </c>
      <c r="C3" s="1774"/>
      <c r="D3" s="1774"/>
      <c r="E3" s="1774"/>
      <c r="F3" s="1774"/>
      <c r="G3" s="1774"/>
      <c r="H3" s="1774"/>
      <c r="I3" s="1774"/>
      <c r="J3" s="1774"/>
      <c r="K3" s="1774"/>
    </row>
    <row r="4" spans="2:15" s="5" customFormat="1" ht="12.75" customHeight="1" x14ac:dyDescent="0.85">
      <c r="B4" s="1572"/>
      <c r="C4" s="1572"/>
      <c r="D4" s="1572"/>
      <c r="E4" s="1572"/>
      <c r="F4" s="1572"/>
      <c r="G4" s="1572"/>
      <c r="H4" s="1572"/>
      <c r="I4" s="1572"/>
      <c r="J4" s="1572"/>
      <c r="K4" s="1572"/>
    </row>
    <row r="5" spans="2:15" ht="36.75" x14ac:dyDescent="0.85">
      <c r="B5" s="1774" t="s">
        <v>1871</v>
      </c>
      <c r="C5" s="1774"/>
      <c r="D5" s="1774"/>
      <c r="E5" s="1774"/>
      <c r="F5" s="1774"/>
      <c r="G5" s="1774"/>
      <c r="H5" s="1774"/>
      <c r="I5" s="1774"/>
      <c r="J5" s="1774"/>
      <c r="K5" s="1774"/>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8" customFormat="1" ht="88.5" customHeight="1" thickTop="1" x14ac:dyDescent="0.7">
      <c r="B9" s="1904" t="s">
        <v>887</v>
      </c>
      <c r="C9" s="1905"/>
      <c r="D9" s="591" t="s">
        <v>1407</v>
      </c>
      <c r="E9" s="591" t="s">
        <v>1408</v>
      </c>
      <c r="F9" s="591" t="s">
        <v>1494</v>
      </c>
      <c r="G9" s="591" t="s">
        <v>1574</v>
      </c>
      <c r="H9" s="592" t="s">
        <v>1371</v>
      </c>
      <c r="I9" s="591" t="s">
        <v>1555</v>
      </c>
      <c r="J9" s="593" t="s">
        <v>1556</v>
      </c>
      <c r="K9" s="594" t="s">
        <v>1569</v>
      </c>
    </row>
    <row r="10" spans="2:15" s="258" customFormat="1" ht="28.5" customHeight="1" x14ac:dyDescent="0.7">
      <c r="B10" s="1906" t="s">
        <v>886</v>
      </c>
      <c r="C10" s="1907"/>
      <c r="D10" s="1910" t="s">
        <v>1416</v>
      </c>
      <c r="E10" s="1910" t="s">
        <v>1417</v>
      </c>
      <c r="F10" s="1910" t="s">
        <v>1495</v>
      </c>
      <c r="G10" s="1910" t="s">
        <v>1575</v>
      </c>
      <c r="H10" s="1914" t="s">
        <v>1372</v>
      </c>
      <c r="I10" s="1910" t="s">
        <v>1564</v>
      </c>
      <c r="J10" s="1910" t="s">
        <v>1565</v>
      </c>
      <c r="K10" s="1912" t="s">
        <v>1570</v>
      </c>
    </row>
    <row r="11" spans="2:15" s="359" customFormat="1" ht="37.5" customHeight="1" x14ac:dyDescent="0.7">
      <c r="B11" s="1908"/>
      <c r="C11" s="1909"/>
      <c r="D11" s="1916"/>
      <c r="E11" s="1916"/>
      <c r="F11" s="1916"/>
      <c r="G11" s="1911"/>
      <c r="H11" s="1915"/>
      <c r="I11" s="1911"/>
      <c r="J11" s="1911"/>
      <c r="K11" s="1913"/>
    </row>
    <row r="12" spans="2:15" s="601" customFormat="1" ht="30.75" customHeight="1" x14ac:dyDescent="0.2">
      <c r="B12" s="1901" t="s">
        <v>1717</v>
      </c>
      <c r="C12" s="1902"/>
      <c r="D12" s="1671">
        <v>21</v>
      </c>
      <c r="E12" s="1672">
        <v>41132</v>
      </c>
      <c r="F12" s="1675">
        <v>202</v>
      </c>
      <c r="G12" s="1672">
        <v>17787.692999999999</v>
      </c>
      <c r="H12" s="1673">
        <v>13.926069999999999</v>
      </c>
      <c r="I12" s="1672">
        <v>7803.0773124200005</v>
      </c>
      <c r="J12" s="1672">
        <v>82693.911617799997</v>
      </c>
      <c r="K12" s="1676">
        <v>869.51</v>
      </c>
    </row>
    <row r="13" spans="2:15" s="601" customFormat="1" ht="30.75" customHeight="1" x14ac:dyDescent="0.2">
      <c r="B13" s="1901" t="s">
        <v>1718</v>
      </c>
      <c r="C13" s="1902"/>
      <c r="D13" s="1671">
        <v>22</v>
      </c>
      <c r="E13" s="1672">
        <v>8334</v>
      </c>
      <c r="F13" s="1672">
        <v>148</v>
      </c>
      <c r="G13" s="1672">
        <v>11203.608</v>
      </c>
      <c r="H13" s="1673">
        <v>3.73394</v>
      </c>
      <c r="I13" s="1672">
        <v>2143.2675072400002</v>
      </c>
      <c r="J13" s="1672">
        <v>74043.727257100007</v>
      </c>
      <c r="K13" s="1674">
        <v>769.6</v>
      </c>
    </row>
    <row r="14" spans="2:15" s="601" customFormat="1" ht="30.75" customHeight="1" x14ac:dyDescent="0.2">
      <c r="B14" s="1901" t="s">
        <v>1922</v>
      </c>
      <c r="C14" s="1902"/>
      <c r="D14" s="1671">
        <v>22</v>
      </c>
      <c r="E14" s="1672">
        <v>11348</v>
      </c>
      <c r="F14" s="1672">
        <v>148</v>
      </c>
      <c r="G14" s="1672">
        <v>18884.011999999999</v>
      </c>
      <c r="H14" s="1673">
        <v>2.5412499999999998</v>
      </c>
      <c r="I14" s="1672">
        <v>2240.7311589299998</v>
      </c>
      <c r="J14" s="1672">
        <v>118939.82805585001</v>
      </c>
      <c r="K14" s="1674">
        <v>1249.49</v>
      </c>
    </row>
    <row r="15" spans="2:15" s="601" customFormat="1" ht="30.75" customHeight="1" x14ac:dyDescent="0.2">
      <c r="B15" s="1901" t="s">
        <v>1927</v>
      </c>
      <c r="C15" s="1902"/>
      <c r="D15" s="1671">
        <v>24</v>
      </c>
      <c r="E15" s="1672">
        <v>6854</v>
      </c>
      <c r="F15" s="1672">
        <v>167</v>
      </c>
      <c r="G15" s="1672">
        <v>25313.989999999994</v>
      </c>
      <c r="H15" s="1673">
        <v>2.88015</v>
      </c>
      <c r="I15" s="1672">
        <v>3328.4119042299994</v>
      </c>
      <c r="J15" s="1672">
        <v>132351.84930289999</v>
      </c>
      <c r="K15" s="1674">
        <v>1271.25</v>
      </c>
    </row>
    <row r="16" spans="2:15" s="601" customFormat="1" ht="30.75" customHeight="1" x14ac:dyDescent="0.2">
      <c r="B16" s="1901" t="s">
        <v>1933</v>
      </c>
      <c r="C16" s="1902"/>
      <c r="D16" s="1677">
        <v>24</v>
      </c>
      <c r="E16" s="1678">
        <v>4202</v>
      </c>
      <c r="F16" s="1678">
        <v>199</v>
      </c>
      <c r="G16" s="1678">
        <v>8364.7279999999992</v>
      </c>
      <c r="H16" s="1679">
        <v>0.93710000000000004</v>
      </c>
      <c r="I16" s="1678">
        <v>1140.2097352499998</v>
      </c>
      <c r="J16" s="1678">
        <v>134146.40231999001</v>
      </c>
      <c r="K16" s="1680">
        <v>1227.8599999999999</v>
      </c>
    </row>
    <row r="17" spans="2:20" s="601" customFormat="1" ht="30.75" customHeight="1" x14ac:dyDescent="0.2">
      <c r="B17" s="1901" t="s">
        <v>1940</v>
      </c>
      <c r="C17" s="1902"/>
      <c r="D17" s="1677">
        <v>24</v>
      </c>
      <c r="E17" s="1678">
        <v>8809</v>
      </c>
      <c r="F17" s="1678">
        <v>200</v>
      </c>
      <c r="G17" s="1678">
        <v>20502.940000000002</v>
      </c>
      <c r="H17" s="1679">
        <v>2.1776900000000001</v>
      </c>
      <c r="I17" s="1678">
        <v>3101.0074886499997</v>
      </c>
      <c r="J17" s="1678">
        <v>175621.96438332001</v>
      </c>
      <c r="K17" s="1680">
        <v>1617.52</v>
      </c>
    </row>
    <row r="18" spans="2:20" s="601" customFormat="1" ht="30.75" customHeight="1" x14ac:dyDescent="0.2">
      <c r="B18" s="1898" t="s">
        <v>1933</v>
      </c>
      <c r="C18" s="1562" t="s">
        <v>1086</v>
      </c>
      <c r="D18" s="1563">
        <v>24</v>
      </c>
      <c r="E18" s="1563">
        <v>353</v>
      </c>
      <c r="F18" s="1563">
        <v>15</v>
      </c>
      <c r="G18" s="1563">
        <v>350.60599999999999</v>
      </c>
      <c r="H18" s="1564">
        <v>3.2938119311432694E-2</v>
      </c>
      <c r="I18" s="1563">
        <v>43.280679749999997</v>
      </c>
      <c r="J18" s="1563">
        <v>131399.97259945999</v>
      </c>
      <c r="K18" s="1565">
        <v>1262.1099999999999</v>
      </c>
      <c r="L18" s="1568"/>
      <c r="M18" s="1568"/>
      <c r="N18" s="1568"/>
      <c r="O18" s="1568"/>
      <c r="P18" s="1568"/>
      <c r="Q18" s="1568"/>
      <c r="R18" s="1568"/>
      <c r="S18" s="1568"/>
      <c r="T18" s="1568"/>
    </row>
    <row r="19" spans="2:20" s="601" customFormat="1" ht="30.75" customHeight="1" x14ac:dyDescent="0.2">
      <c r="B19" s="1899"/>
      <c r="C19" s="1333" t="s">
        <v>1087</v>
      </c>
      <c r="D19" s="1335">
        <v>24</v>
      </c>
      <c r="E19" s="1335">
        <v>548</v>
      </c>
      <c r="F19" s="1335">
        <v>16</v>
      </c>
      <c r="G19" s="1335">
        <v>689.48800000000006</v>
      </c>
      <c r="H19" s="1336">
        <v>8.6655384511795691E-2</v>
      </c>
      <c r="I19" s="1335">
        <v>112.71217125</v>
      </c>
      <c r="J19" s="1335">
        <v>130069.43756006</v>
      </c>
      <c r="K19" s="1337">
        <v>1249.33</v>
      </c>
      <c r="L19" s="1568"/>
      <c r="M19" s="1568"/>
      <c r="N19" s="1568"/>
      <c r="O19" s="1568"/>
      <c r="P19" s="1568"/>
      <c r="Q19" s="1568"/>
      <c r="R19" s="1568"/>
      <c r="S19" s="1568"/>
      <c r="T19" s="1568"/>
    </row>
    <row r="20" spans="2:20" s="601" customFormat="1" ht="30.75" customHeight="1" x14ac:dyDescent="0.2">
      <c r="B20" s="1899"/>
      <c r="C20" s="1333" t="s">
        <v>1088</v>
      </c>
      <c r="D20" s="1335">
        <v>24</v>
      </c>
      <c r="E20" s="1335">
        <v>400</v>
      </c>
      <c r="F20" s="1335">
        <v>18</v>
      </c>
      <c r="G20" s="1335">
        <v>933.75199999999995</v>
      </c>
      <c r="H20" s="1336">
        <v>9.3604035135529048E-2</v>
      </c>
      <c r="I20" s="1335">
        <v>121.06437674999999</v>
      </c>
      <c r="J20" s="1335">
        <v>129336.7070925</v>
      </c>
      <c r="K20" s="1337">
        <v>1242.29</v>
      </c>
      <c r="L20" s="1568"/>
      <c r="M20" s="1568"/>
      <c r="N20" s="1568"/>
      <c r="O20" s="1568"/>
      <c r="P20" s="1568"/>
      <c r="Q20" s="1568"/>
      <c r="R20" s="1568"/>
      <c r="S20" s="1568"/>
      <c r="T20" s="1568"/>
    </row>
    <row r="21" spans="2:20" s="601" customFormat="1" ht="30.75" customHeight="1" x14ac:dyDescent="0.2">
      <c r="B21" s="1899"/>
      <c r="C21" s="1333" t="s">
        <v>1089</v>
      </c>
      <c r="D21" s="1335">
        <v>24</v>
      </c>
      <c r="E21" s="1335">
        <v>364</v>
      </c>
      <c r="F21" s="1335">
        <v>18</v>
      </c>
      <c r="G21" s="1335">
        <v>613.36400000000003</v>
      </c>
      <c r="H21" s="1336">
        <v>6.8583673719475657E-2</v>
      </c>
      <c r="I21" s="1335">
        <v>85.549923250000006</v>
      </c>
      <c r="J21" s="1335">
        <v>124738.0296365</v>
      </c>
      <c r="K21" s="1337">
        <v>1203.26</v>
      </c>
      <c r="L21" s="1568"/>
      <c r="M21" s="1568"/>
      <c r="N21" s="1568"/>
      <c r="O21" s="1568"/>
      <c r="P21" s="1568"/>
      <c r="Q21" s="1568"/>
      <c r="R21" s="1568"/>
      <c r="S21" s="1568"/>
      <c r="T21" s="1568"/>
    </row>
    <row r="22" spans="2:20" s="601" customFormat="1" ht="30.75" customHeight="1" x14ac:dyDescent="0.2">
      <c r="B22" s="1899"/>
      <c r="C22" s="1333" t="s">
        <v>1090</v>
      </c>
      <c r="D22" s="1335">
        <v>24</v>
      </c>
      <c r="E22" s="1335">
        <v>343</v>
      </c>
      <c r="F22" s="1335">
        <v>15</v>
      </c>
      <c r="G22" s="1335">
        <v>439.28399999999999</v>
      </c>
      <c r="H22" s="1336">
        <v>3.5286813521466703E-2</v>
      </c>
      <c r="I22" s="1335">
        <v>44.115581749999997</v>
      </c>
      <c r="J22" s="1335">
        <v>125020.0212132</v>
      </c>
      <c r="K22" s="1337">
        <v>1206.56</v>
      </c>
      <c r="L22" s="1568"/>
      <c r="M22" s="1568"/>
      <c r="N22" s="1568"/>
      <c r="O22" s="1568"/>
      <c r="P22" s="1568"/>
      <c r="Q22" s="1568"/>
      <c r="R22" s="1568"/>
      <c r="S22" s="1568"/>
      <c r="T22" s="1568"/>
    </row>
    <row r="23" spans="2:20" s="601" customFormat="1" ht="30.75" customHeight="1" x14ac:dyDescent="0.2">
      <c r="B23" s="1899"/>
      <c r="C23" s="1333" t="s">
        <v>1091</v>
      </c>
      <c r="D23" s="1335">
        <v>24</v>
      </c>
      <c r="E23" s="1335">
        <v>461</v>
      </c>
      <c r="F23" s="1335">
        <v>18</v>
      </c>
      <c r="G23" s="1335">
        <v>1651.5219999999999</v>
      </c>
      <c r="H23" s="1336">
        <v>0.20151046890463592</v>
      </c>
      <c r="I23" s="1335">
        <v>250.26513374999999</v>
      </c>
      <c r="J23" s="1335">
        <v>124194.60641939999</v>
      </c>
      <c r="K23" s="1337">
        <v>1199.56</v>
      </c>
      <c r="L23" s="1568"/>
      <c r="M23" s="1568"/>
      <c r="N23" s="1568"/>
      <c r="O23" s="1568"/>
      <c r="P23" s="1568"/>
      <c r="Q23" s="1568"/>
      <c r="R23" s="1568"/>
      <c r="S23" s="1568"/>
      <c r="T23" s="1568"/>
    </row>
    <row r="24" spans="2:20" s="601" customFormat="1" ht="30.75" customHeight="1" x14ac:dyDescent="0.2">
      <c r="B24" s="1899"/>
      <c r="C24" s="1333" t="s">
        <v>1092</v>
      </c>
      <c r="D24" s="1335">
        <v>24</v>
      </c>
      <c r="E24" s="1335">
        <v>292</v>
      </c>
      <c r="F24" s="1335">
        <v>18</v>
      </c>
      <c r="G24" s="1335">
        <v>327.59300000000002</v>
      </c>
      <c r="H24" s="1336">
        <v>2.9608419904730968E-2</v>
      </c>
      <c r="I24" s="1335">
        <v>37.155617499999998</v>
      </c>
      <c r="J24" s="1335">
        <v>125490.03837271001</v>
      </c>
      <c r="K24" s="1337">
        <v>1212.07</v>
      </c>
      <c r="L24" s="1568"/>
      <c r="M24" s="1568"/>
      <c r="N24" s="1568"/>
      <c r="O24" s="1568"/>
      <c r="P24" s="1568"/>
      <c r="Q24" s="1568"/>
      <c r="R24" s="1568"/>
      <c r="S24" s="1568"/>
      <c r="T24" s="1568"/>
    </row>
    <row r="25" spans="2:20" s="601" customFormat="1" ht="30.75" customHeight="1" x14ac:dyDescent="0.2">
      <c r="B25" s="1899"/>
      <c r="C25" s="1333" t="s">
        <v>1093</v>
      </c>
      <c r="D25" s="1335">
        <v>24</v>
      </c>
      <c r="E25" s="1335">
        <v>194</v>
      </c>
      <c r="F25" s="1335">
        <v>17</v>
      </c>
      <c r="G25" s="1335">
        <v>1152.4369999999999</v>
      </c>
      <c r="H25" s="1336">
        <v>0.1383244456971707</v>
      </c>
      <c r="I25" s="1335">
        <v>172.55296000000001</v>
      </c>
      <c r="J25" s="1335">
        <v>124745.09413742</v>
      </c>
      <c r="K25" s="1337">
        <v>1204.8699999999999</v>
      </c>
      <c r="L25" s="1568"/>
      <c r="M25" s="1568"/>
      <c r="N25" s="1568"/>
      <c r="O25" s="1568"/>
      <c r="P25" s="1568"/>
      <c r="Q25" s="1568"/>
      <c r="R25" s="1568"/>
      <c r="S25" s="1568"/>
      <c r="T25" s="1568"/>
    </row>
    <row r="26" spans="2:20" s="601" customFormat="1" ht="30.75" customHeight="1" x14ac:dyDescent="0.2">
      <c r="B26" s="1899"/>
      <c r="C26" s="1333" t="s">
        <v>1094</v>
      </c>
      <c r="D26" s="1335">
        <v>24</v>
      </c>
      <c r="E26" s="1335">
        <v>234</v>
      </c>
      <c r="F26" s="1335">
        <v>17</v>
      </c>
      <c r="G26" s="1335">
        <v>652.99400000000003</v>
      </c>
      <c r="H26" s="1336">
        <v>7.616151760359631E-2</v>
      </c>
      <c r="I26" s="1335">
        <v>94.569913499999998</v>
      </c>
      <c r="J26" s="1335">
        <v>124170.20626114</v>
      </c>
      <c r="K26" s="1337">
        <v>1199.32</v>
      </c>
      <c r="L26" s="1568"/>
      <c r="M26" s="1568"/>
      <c r="N26" s="1568"/>
      <c r="O26" s="1568"/>
      <c r="P26" s="1568"/>
      <c r="Q26" s="1568"/>
      <c r="R26" s="1568"/>
      <c r="S26" s="1568"/>
      <c r="T26" s="1568"/>
    </row>
    <row r="27" spans="2:20" s="601" customFormat="1" ht="30.75" customHeight="1" x14ac:dyDescent="0.2">
      <c r="B27" s="1899"/>
      <c r="C27" s="1333" t="s">
        <v>1095</v>
      </c>
      <c r="D27" s="1335">
        <v>24</v>
      </c>
      <c r="E27" s="1335">
        <v>373</v>
      </c>
      <c r="F27" s="1335">
        <v>14</v>
      </c>
      <c r="G27" s="1335">
        <v>431.86099999999999</v>
      </c>
      <c r="H27" s="1336">
        <v>3.4179478381475857E-2</v>
      </c>
      <c r="I27" s="1335">
        <v>45.3686735</v>
      </c>
      <c r="J27" s="1335">
        <v>132736.58829325001</v>
      </c>
      <c r="K27" s="1337">
        <v>1214.95</v>
      </c>
      <c r="L27" s="1568"/>
      <c r="M27" s="1568"/>
      <c r="N27" s="1568"/>
      <c r="O27" s="1568"/>
      <c r="P27" s="1568"/>
      <c r="Q27" s="1568"/>
      <c r="R27" s="1568"/>
      <c r="S27" s="1568"/>
      <c r="T27" s="1568"/>
    </row>
    <row r="28" spans="2:20" s="601" customFormat="1" ht="30.75" customHeight="1" x14ac:dyDescent="0.2">
      <c r="B28" s="1899"/>
      <c r="C28" s="1333" t="s">
        <v>1096</v>
      </c>
      <c r="D28" s="1335">
        <v>24</v>
      </c>
      <c r="E28" s="1335">
        <v>276</v>
      </c>
      <c r="F28" s="1335">
        <v>17</v>
      </c>
      <c r="G28" s="1335">
        <v>528.41399999999999</v>
      </c>
      <c r="H28" s="1336">
        <v>4.680140065600609E-2</v>
      </c>
      <c r="I28" s="1335">
        <v>61.838745750000001</v>
      </c>
      <c r="J28" s="1335">
        <v>132130.11765293</v>
      </c>
      <c r="K28" s="1337">
        <v>1209.4000000000001</v>
      </c>
      <c r="L28" s="1568"/>
      <c r="M28" s="1568"/>
      <c r="N28" s="1568"/>
      <c r="O28" s="1568"/>
      <c r="P28" s="1568"/>
      <c r="Q28" s="1568"/>
      <c r="R28" s="1568"/>
      <c r="S28" s="1568"/>
      <c r="T28" s="1568"/>
    </row>
    <row r="29" spans="2:20" s="601" customFormat="1" ht="30.75" customHeight="1" x14ac:dyDescent="0.2">
      <c r="B29" s="1900"/>
      <c r="C29" s="1334" t="s">
        <v>1097</v>
      </c>
      <c r="D29" s="1338">
        <v>24</v>
      </c>
      <c r="E29" s="1338">
        <v>364</v>
      </c>
      <c r="F29" s="1338">
        <v>16</v>
      </c>
      <c r="G29" s="1338">
        <v>593.41300000000001</v>
      </c>
      <c r="H29" s="1340">
        <v>5.347587207660072E-2</v>
      </c>
      <c r="I29" s="1338">
        <v>71.735958499999995</v>
      </c>
      <c r="J29" s="1338">
        <v>134146.40231999001</v>
      </c>
      <c r="K29" s="1339">
        <v>1227.8599999999999</v>
      </c>
      <c r="L29" s="1568"/>
      <c r="M29" s="1568"/>
      <c r="N29" s="1568"/>
      <c r="O29" s="1568"/>
      <c r="P29" s="1568"/>
      <c r="Q29" s="1568"/>
      <c r="R29" s="1568"/>
      <c r="S29" s="1568"/>
      <c r="T29" s="1568"/>
    </row>
    <row r="30" spans="2:20" s="601" customFormat="1" ht="30.75" customHeight="1" x14ac:dyDescent="0.2">
      <c r="B30" s="1898" t="s">
        <v>1940</v>
      </c>
      <c r="C30" s="1562" t="s">
        <v>1086</v>
      </c>
      <c r="D30" s="1563">
        <v>24</v>
      </c>
      <c r="E30" s="1563">
        <v>601</v>
      </c>
      <c r="F30" s="1563">
        <v>16</v>
      </c>
      <c r="G30" s="1563">
        <v>958.62</v>
      </c>
      <c r="H30" s="1564">
        <v>9.5099116858123819E-2</v>
      </c>
      <c r="I30" s="1563">
        <v>129.46664050000001</v>
      </c>
      <c r="J30" s="1563">
        <v>136138.63595930999</v>
      </c>
      <c r="K30" s="1565">
        <v>1246.0899999999999</v>
      </c>
      <c r="L30" s="1568"/>
      <c r="M30" s="1568"/>
      <c r="N30" s="1568"/>
      <c r="O30" s="1568"/>
      <c r="P30" s="1568"/>
      <c r="Q30" s="1568"/>
      <c r="R30" s="1568"/>
      <c r="S30" s="1568"/>
      <c r="T30" s="1568"/>
    </row>
    <row r="31" spans="2:20" s="601" customFormat="1" ht="30.75" customHeight="1" x14ac:dyDescent="0.2">
      <c r="B31" s="1899"/>
      <c r="C31" s="1333" t="s">
        <v>1087</v>
      </c>
      <c r="D31" s="1335">
        <v>24</v>
      </c>
      <c r="E31" s="1335">
        <v>1208</v>
      </c>
      <c r="F31" s="1335">
        <v>17</v>
      </c>
      <c r="G31" s="1335">
        <v>2457.779</v>
      </c>
      <c r="H31" s="1336">
        <v>0.23885688263775096</v>
      </c>
      <c r="I31" s="1335">
        <v>361.08460153000004</v>
      </c>
      <c r="J31" s="1335">
        <v>151171.94762925</v>
      </c>
      <c r="K31" s="1337">
        <v>1383.69</v>
      </c>
      <c r="L31" s="1568"/>
      <c r="M31" s="1568"/>
      <c r="N31" s="1568"/>
      <c r="O31" s="1568"/>
      <c r="P31" s="1568"/>
      <c r="Q31" s="1568"/>
      <c r="R31" s="1568"/>
      <c r="S31" s="1568"/>
      <c r="T31" s="1568"/>
    </row>
    <row r="32" spans="2:20" s="601" customFormat="1" ht="30.75" customHeight="1" x14ac:dyDescent="0.2">
      <c r="B32" s="1899"/>
      <c r="C32" s="1333" t="s">
        <v>1088</v>
      </c>
      <c r="D32" s="1335">
        <v>24</v>
      </c>
      <c r="E32" s="1335">
        <v>1250</v>
      </c>
      <c r="F32" s="1335">
        <v>18</v>
      </c>
      <c r="G32" s="1335">
        <v>2036.4939999999999</v>
      </c>
      <c r="H32" s="1336">
        <v>0.1662895953439302</v>
      </c>
      <c r="I32" s="1335">
        <v>261.63699639999999</v>
      </c>
      <c r="J32" s="1335">
        <v>157338.16409791997</v>
      </c>
      <c r="K32" s="1337">
        <v>1440.13</v>
      </c>
      <c r="L32" s="1568"/>
      <c r="M32" s="1568"/>
      <c r="N32" s="1568"/>
      <c r="O32" s="1568"/>
      <c r="P32" s="1568"/>
      <c r="Q32" s="1568"/>
      <c r="R32" s="1568"/>
      <c r="S32" s="1568"/>
      <c r="T32" s="1568"/>
    </row>
    <row r="33" spans="2:20" s="601" customFormat="1" ht="30.75" customHeight="1" x14ac:dyDescent="0.2">
      <c r="B33" s="1899"/>
      <c r="C33" s="1333" t="s">
        <v>1089</v>
      </c>
      <c r="D33" s="1335">
        <v>24</v>
      </c>
      <c r="E33" s="1335">
        <v>1454</v>
      </c>
      <c r="F33" s="1335">
        <v>16</v>
      </c>
      <c r="G33" s="1335">
        <v>3949.0749999999998</v>
      </c>
      <c r="H33" s="1336">
        <v>0.45830310767994076</v>
      </c>
      <c r="I33" s="1335">
        <v>779.36055999999996</v>
      </c>
      <c r="J33" s="1335">
        <v>170053.518499</v>
      </c>
      <c r="K33" s="1337">
        <v>1560.8</v>
      </c>
      <c r="L33" s="1568"/>
      <c r="M33" s="1568"/>
      <c r="N33" s="1568"/>
      <c r="O33" s="1568"/>
      <c r="P33" s="1568"/>
      <c r="Q33" s="1568"/>
      <c r="R33" s="1568"/>
      <c r="S33" s="1568"/>
      <c r="T33" s="1568"/>
    </row>
    <row r="34" spans="2:20" s="601" customFormat="1" ht="30.75" customHeight="1" x14ac:dyDescent="0.2">
      <c r="B34" s="1899"/>
      <c r="C34" s="1333" t="s">
        <v>1090</v>
      </c>
      <c r="D34" s="1335">
        <v>24</v>
      </c>
      <c r="E34" s="1335">
        <v>544</v>
      </c>
      <c r="F34" s="1335">
        <v>18</v>
      </c>
      <c r="G34" s="1335">
        <v>1073.213</v>
      </c>
      <c r="H34" s="1336">
        <v>0.10530379770874747</v>
      </c>
      <c r="I34" s="1335">
        <v>171.35108399999999</v>
      </c>
      <c r="J34" s="1335">
        <v>162720.70687699999</v>
      </c>
      <c r="K34" s="1337">
        <v>1495.1</v>
      </c>
      <c r="L34" s="1568"/>
      <c r="M34" s="1568"/>
      <c r="N34" s="1568"/>
      <c r="O34" s="1568"/>
      <c r="P34" s="1568"/>
      <c r="Q34" s="1568"/>
      <c r="R34" s="1568"/>
      <c r="S34" s="1568"/>
      <c r="T34" s="1568"/>
    </row>
    <row r="35" spans="2:20" s="601" customFormat="1" ht="30.75" customHeight="1" x14ac:dyDescent="0.2">
      <c r="B35" s="1899"/>
      <c r="C35" s="1333" t="s">
        <v>1091</v>
      </c>
      <c r="D35" s="1335">
        <v>24</v>
      </c>
      <c r="E35" s="1335">
        <v>356</v>
      </c>
      <c r="F35" s="1335">
        <v>18</v>
      </c>
      <c r="G35" s="1335">
        <v>534.12099999999998</v>
      </c>
      <c r="H35" s="1336">
        <v>5.0365409635771692E-2</v>
      </c>
      <c r="I35" s="1335">
        <v>80.495286500000006</v>
      </c>
      <c r="J35" s="1335">
        <v>159822.55893900001</v>
      </c>
      <c r="K35" s="1337">
        <v>1468.78</v>
      </c>
      <c r="L35" s="1568"/>
      <c r="M35" s="1568"/>
      <c r="N35" s="1568"/>
      <c r="O35" s="1568"/>
      <c r="P35" s="1568"/>
      <c r="Q35" s="1568"/>
      <c r="R35" s="1568"/>
      <c r="S35" s="1568"/>
      <c r="T35" s="1568"/>
    </row>
    <row r="36" spans="2:20" s="601" customFormat="1" ht="30.75" customHeight="1" x14ac:dyDescent="0.2">
      <c r="B36" s="1899"/>
      <c r="C36" s="1333" t="s">
        <v>1092</v>
      </c>
      <c r="D36" s="1335">
        <v>24</v>
      </c>
      <c r="E36" s="1335">
        <v>537</v>
      </c>
      <c r="F36" s="1335">
        <v>14</v>
      </c>
      <c r="G36" s="1335">
        <v>871.17100000000005</v>
      </c>
      <c r="H36" s="1336">
        <v>9.7484656800514019E-2</v>
      </c>
      <c r="I36" s="1335">
        <v>156.46222474999999</v>
      </c>
      <c r="J36" s="1335">
        <v>160499.33382867998</v>
      </c>
      <c r="K36" s="1337">
        <v>1477.42</v>
      </c>
      <c r="L36" s="1568"/>
      <c r="M36" s="1568"/>
      <c r="N36" s="1568"/>
      <c r="O36" s="1568"/>
      <c r="P36" s="1568"/>
      <c r="Q36" s="1568"/>
      <c r="R36" s="1568"/>
      <c r="S36" s="1568"/>
      <c r="T36" s="1568"/>
    </row>
    <row r="37" spans="2:20" s="601" customFormat="1" ht="30.75" customHeight="1" x14ac:dyDescent="0.2">
      <c r="B37" s="1899"/>
      <c r="C37" s="1333" t="s">
        <v>1093</v>
      </c>
      <c r="D37" s="1335">
        <v>24</v>
      </c>
      <c r="E37" s="1335">
        <v>741</v>
      </c>
      <c r="F37" s="1335">
        <v>19</v>
      </c>
      <c r="G37" s="1335">
        <v>1001.527</v>
      </c>
      <c r="H37" s="1336">
        <v>0.10379451733006548</v>
      </c>
      <c r="I37" s="1335">
        <v>170.02431225000001</v>
      </c>
      <c r="J37" s="1335">
        <v>163808.56775828</v>
      </c>
      <c r="K37" s="1337">
        <v>1507.89</v>
      </c>
      <c r="L37" s="1568"/>
      <c r="M37" s="1568"/>
      <c r="N37" s="1568"/>
      <c r="O37" s="1568"/>
      <c r="P37" s="1568"/>
      <c r="Q37" s="1568"/>
      <c r="R37" s="1568"/>
      <c r="S37" s="1568"/>
      <c r="T37" s="1568"/>
    </row>
    <row r="38" spans="2:20" s="601" customFormat="1" ht="30.75" customHeight="1" x14ac:dyDescent="0.2">
      <c r="B38" s="1899"/>
      <c r="C38" s="1333" t="s">
        <v>1094</v>
      </c>
      <c r="D38" s="1335">
        <v>24</v>
      </c>
      <c r="E38" s="1335">
        <v>297</v>
      </c>
      <c r="F38" s="1335">
        <v>13</v>
      </c>
      <c r="G38" s="1335">
        <v>355.78899999999999</v>
      </c>
      <c r="H38" s="1336">
        <v>3.6493779077772737E-2</v>
      </c>
      <c r="I38" s="1335">
        <v>59.878529</v>
      </c>
      <c r="J38" s="1335">
        <v>164078.72934286</v>
      </c>
      <c r="K38" s="1337">
        <v>1511.21</v>
      </c>
      <c r="L38" s="1568"/>
      <c r="M38" s="1568"/>
      <c r="N38" s="1568"/>
      <c r="O38" s="1568"/>
      <c r="P38" s="1568"/>
      <c r="Q38" s="1568"/>
      <c r="R38" s="1568"/>
      <c r="S38" s="1568"/>
      <c r="T38" s="1568"/>
    </row>
    <row r="39" spans="2:20" s="601" customFormat="1" ht="30.75" customHeight="1" x14ac:dyDescent="0.2">
      <c r="B39" s="1899"/>
      <c r="C39" s="1333" t="s">
        <v>1095</v>
      </c>
      <c r="D39" s="1335">
        <v>24</v>
      </c>
      <c r="E39" s="1335">
        <v>276</v>
      </c>
      <c r="F39" s="1335">
        <v>16</v>
      </c>
      <c r="G39" s="1335">
        <v>272.73500000000001</v>
      </c>
      <c r="H39" s="1336">
        <v>2.7650229598449445E-2</v>
      </c>
      <c r="I39" s="1335">
        <v>44.400682500000002</v>
      </c>
      <c r="J39" s="1335">
        <v>160579.79678581</v>
      </c>
      <c r="K39" s="1337">
        <v>1478.98</v>
      </c>
      <c r="L39" s="1568"/>
      <c r="M39" s="1568"/>
      <c r="N39" s="1568"/>
      <c r="O39" s="1568"/>
      <c r="P39" s="1568"/>
      <c r="Q39" s="1568"/>
      <c r="R39" s="1568"/>
      <c r="S39" s="1568"/>
      <c r="T39" s="1568"/>
    </row>
    <row r="40" spans="2:20" s="601" customFormat="1" ht="30.75" customHeight="1" x14ac:dyDescent="0.2">
      <c r="B40" s="1899"/>
      <c r="C40" s="1333" t="s">
        <v>1096</v>
      </c>
      <c r="D40" s="1335">
        <v>24</v>
      </c>
      <c r="E40" s="1335">
        <v>355</v>
      </c>
      <c r="F40" s="1335">
        <v>18</v>
      </c>
      <c r="G40" s="1335">
        <v>366.57400000000001</v>
      </c>
      <c r="H40" s="1336">
        <v>3.5654018305231759E-2</v>
      </c>
      <c r="I40" s="1335">
        <v>58.17304875</v>
      </c>
      <c r="J40" s="1335">
        <v>163159.86672802002</v>
      </c>
      <c r="K40" s="1337">
        <v>1502.74</v>
      </c>
      <c r="L40" s="1568"/>
      <c r="M40" s="1568"/>
      <c r="N40" s="1568"/>
      <c r="O40" s="1568"/>
      <c r="P40" s="1568"/>
      <c r="Q40" s="1568"/>
      <c r="R40" s="1568"/>
      <c r="S40" s="1568"/>
      <c r="T40" s="1568"/>
    </row>
    <row r="41" spans="2:20" s="601" customFormat="1" ht="30.75" customHeight="1" thickBot="1" x14ac:dyDescent="0.25">
      <c r="B41" s="1903"/>
      <c r="C41" s="1596" t="s">
        <v>1097</v>
      </c>
      <c r="D41" s="1597">
        <v>24</v>
      </c>
      <c r="E41" s="1597">
        <v>1190</v>
      </c>
      <c r="F41" s="1597">
        <v>17</v>
      </c>
      <c r="G41" s="1597">
        <v>6625.8419999999996</v>
      </c>
      <c r="H41" s="1598">
        <v>0.47185073084668488</v>
      </c>
      <c r="I41" s="1597">
        <v>828.67352247000008</v>
      </c>
      <c r="J41" s="1597">
        <v>175621.96438332001</v>
      </c>
      <c r="K41" s="1599">
        <v>1617.52</v>
      </c>
      <c r="L41" s="1568"/>
      <c r="M41" s="1568"/>
      <c r="N41" s="1568"/>
      <c r="O41" s="1568"/>
      <c r="P41" s="1568"/>
      <c r="Q41" s="1568"/>
      <c r="R41" s="1568"/>
      <c r="S41" s="1568"/>
      <c r="T41" s="1568"/>
    </row>
    <row r="42" spans="2:20" ht="9" customHeight="1" thickTop="1" x14ac:dyDescent="0.35">
      <c r="B42" s="115"/>
      <c r="C42" s="115"/>
      <c r="D42" s="115"/>
      <c r="E42" s="115"/>
      <c r="F42" s="115"/>
      <c r="G42" s="115"/>
      <c r="H42" s="115"/>
      <c r="I42" s="115"/>
      <c r="J42" s="115"/>
      <c r="K42" s="115"/>
    </row>
    <row r="43" spans="2:20" s="334" customFormat="1" ht="18.75" customHeight="1" x14ac:dyDescent="0.5">
      <c r="B43" s="334" t="s">
        <v>1921</v>
      </c>
      <c r="K43" s="334" t="s">
        <v>1548</v>
      </c>
    </row>
    <row r="44" spans="2:20" s="334" customFormat="1" ht="18.75" customHeight="1" x14ac:dyDescent="0.5">
      <c r="B44" s="572" t="s">
        <v>1550</v>
      </c>
      <c r="K44" s="334" t="s">
        <v>1941</v>
      </c>
    </row>
    <row r="45" spans="2:20" s="417" customFormat="1" ht="22.5" x14ac:dyDescent="0.5">
      <c r="B45" s="572" t="s">
        <v>1571</v>
      </c>
      <c r="K45" s="334" t="s">
        <v>1572</v>
      </c>
    </row>
    <row r="46" spans="2:20" ht="64.5" customHeight="1" x14ac:dyDescent="0.65">
      <c r="B46" s="115"/>
      <c r="G46" s="93"/>
      <c r="H46" s="93"/>
      <c r="I46" s="93"/>
      <c r="J46" s="93"/>
      <c r="K46" s="93"/>
    </row>
    <row r="49" spans="3:10" ht="27.75" x14ac:dyDescent="0.65">
      <c r="C49" s="167"/>
      <c r="D49" s="167"/>
      <c r="E49" s="167"/>
      <c r="F49" s="167"/>
      <c r="G49" s="167"/>
      <c r="H49" s="167"/>
      <c r="I49" s="168"/>
      <c r="J49" s="169"/>
    </row>
    <row r="52" spans="3:10" ht="27.75" x14ac:dyDescent="0.65">
      <c r="I52" s="169"/>
      <c r="J52" s="169"/>
    </row>
  </sheetData>
  <mergeCells count="20">
    <mergeCell ref="B3:K3"/>
    <mergeCell ref="B5:K5"/>
    <mergeCell ref="B9:C9"/>
    <mergeCell ref="B10:C11"/>
    <mergeCell ref="I10:I11"/>
    <mergeCell ref="J10:J11"/>
    <mergeCell ref="K10:K11"/>
    <mergeCell ref="H10:H11"/>
    <mergeCell ref="G10:G11"/>
    <mergeCell ref="E10:E11"/>
    <mergeCell ref="F10:F11"/>
    <mergeCell ref="D10:D11"/>
    <mergeCell ref="B18:B29"/>
    <mergeCell ref="B14:C14"/>
    <mergeCell ref="B30:B41"/>
    <mergeCell ref="B12:C12"/>
    <mergeCell ref="B17:C17"/>
    <mergeCell ref="B13:C13"/>
    <mergeCell ref="B15:C15"/>
    <mergeCell ref="B16:C16"/>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53.25" x14ac:dyDescent="1.1499999999999999">
      <c r="A10" s="291" t="s">
        <v>927</v>
      </c>
    </row>
    <row r="11" spans="1:1" ht="36.75" x14ac:dyDescent="0.85"/>
    <row r="12" spans="1:1" ht="36.75" x14ac:dyDescent="0.85"/>
    <row r="13" spans="1:1" ht="36.75" x14ac:dyDescent="0.85">
      <c r="A13" s="290" t="s">
        <v>737</v>
      </c>
    </row>
    <row r="14" spans="1:1" ht="18.75" customHeight="1" x14ac:dyDescent="0.85"/>
    <row r="15" spans="1:1" ht="48" x14ac:dyDescent="1.05">
      <c r="A15" s="293" t="s">
        <v>616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74" t="s">
        <v>1872</v>
      </c>
      <c r="C3" s="1917"/>
      <c r="D3" s="1917"/>
      <c r="E3" s="1917"/>
      <c r="F3" s="1917"/>
      <c r="G3" s="1917"/>
      <c r="H3" s="1917"/>
      <c r="I3" s="1917"/>
    </row>
    <row r="4" spans="2:22" s="5" customFormat="1" ht="12.75" customHeight="1" x14ac:dyDescent="0.85">
      <c r="B4" s="1572"/>
      <c r="C4" s="1572"/>
      <c r="D4" s="1572"/>
      <c r="E4" s="1572"/>
      <c r="F4" s="1572"/>
      <c r="G4" s="1572"/>
      <c r="H4" s="1572"/>
      <c r="I4" s="1572"/>
    </row>
    <row r="5" spans="2:22" ht="30" customHeight="1" x14ac:dyDescent="0.85">
      <c r="B5" s="1774" t="s">
        <v>1873</v>
      </c>
      <c r="C5" s="1774"/>
      <c r="D5" s="1774"/>
      <c r="E5" s="1774"/>
      <c r="F5" s="1774"/>
      <c r="G5" s="1774"/>
      <c r="H5" s="1774"/>
      <c r="I5" s="1774"/>
    </row>
    <row r="6" spans="2:22" ht="19.5" customHeight="1" x14ac:dyDescent="0.65">
      <c r="B6" s="88"/>
      <c r="C6" s="86"/>
      <c r="D6" s="86"/>
      <c r="E6" s="86"/>
      <c r="F6" s="86"/>
      <c r="G6" s="86"/>
      <c r="H6" s="86"/>
    </row>
    <row r="7" spans="2:22" s="37" customFormat="1" ht="22.5" x14ac:dyDescent="0.5">
      <c r="B7" s="614" t="s">
        <v>1748</v>
      </c>
      <c r="C7" s="229"/>
      <c r="D7" s="229"/>
      <c r="E7" s="229"/>
      <c r="F7" s="229"/>
      <c r="G7" s="229"/>
      <c r="H7" s="229"/>
      <c r="I7" s="229" t="s">
        <v>1752</v>
      </c>
      <c r="M7" s="79"/>
    </row>
    <row r="8" spans="2:22" ht="18.75" customHeight="1" thickBot="1" x14ac:dyDescent="0.4"/>
    <row r="9" spans="2:22" s="359" customFormat="1" ht="24.95" customHeight="1" thickTop="1" x14ac:dyDescent="0.7">
      <c r="B9" s="1918" t="s">
        <v>887</v>
      </c>
      <c r="C9" s="1761">
        <v>2011</v>
      </c>
      <c r="D9" s="1761">
        <v>2012</v>
      </c>
      <c r="E9" s="1761">
        <v>2013</v>
      </c>
      <c r="F9" s="1761">
        <v>2014</v>
      </c>
      <c r="G9" s="1761">
        <v>2015</v>
      </c>
      <c r="H9" s="1761">
        <v>2016</v>
      </c>
      <c r="I9" s="1921" t="s">
        <v>886</v>
      </c>
    </row>
    <row r="10" spans="2:22" s="519" customFormat="1" ht="24.95" customHeight="1" x14ac:dyDescent="0.7">
      <c r="B10" s="1919"/>
      <c r="C10" s="1762"/>
      <c r="D10" s="1762"/>
      <c r="E10" s="1762"/>
      <c r="F10" s="1762"/>
      <c r="G10" s="1762"/>
      <c r="H10" s="1762"/>
      <c r="I10" s="1922"/>
    </row>
    <row r="11" spans="2:22" s="359" customFormat="1" ht="24.95" customHeight="1" x14ac:dyDescent="0.7">
      <c r="B11" s="1920"/>
      <c r="C11" s="1763"/>
      <c r="D11" s="1763"/>
      <c r="E11" s="1763"/>
      <c r="F11" s="1763"/>
      <c r="G11" s="1763"/>
      <c r="H11" s="1763"/>
      <c r="I11" s="1923"/>
    </row>
    <row r="12" spans="2:22" s="359" customFormat="1" ht="15.75" customHeight="1" x14ac:dyDescent="0.7">
      <c r="B12" s="514"/>
      <c r="C12" s="595"/>
      <c r="D12" s="595"/>
      <c r="E12" s="595"/>
      <c r="F12" s="595"/>
      <c r="G12" s="595"/>
      <c r="H12" s="595"/>
      <c r="I12" s="520"/>
    </row>
    <row r="13" spans="2:22" s="557" customFormat="1" ht="37.5" customHeight="1" x14ac:dyDescent="0.2">
      <c r="B13" s="604" t="s">
        <v>18</v>
      </c>
      <c r="C13" s="597">
        <v>325005</v>
      </c>
      <c r="D13" s="597">
        <v>242885</v>
      </c>
      <c r="E13" s="597">
        <v>165221</v>
      </c>
      <c r="F13" s="598">
        <v>117252</v>
      </c>
      <c r="G13" s="598">
        <v>172000</v>
      </c>
      <c r="H13" s="598">
        <v>253450</v>
      </c>
      <c r="I13" s="569" t="s">
        <v>19</v>
      </c>
    </row>
    <row r="14" spans="2:22" s="601" customFormat="1" ht="37.5" customHeight="1" x14ac:dyDescent="0.2">
      <c r="B14" s="605" t="s">
        <v>15</v>
      </c>
      <c r="C14" s="600">
        <v>177500</v>
      </c>
      <c r="D14" s="600">
        <v>123000</v>
      </c>
      <c r="E14" s="600">
        <v>79000</v>
      </c>
      <c r="F14" s="600">
        <v>41000</v>
      </c>
      <c r="G14" s="600">
        <v>34600</v>
      </c>
      <c r="H14" s="600">
        <v>65500</v>
      </c>
      <c r="I14" s="611" t="s">
        <v>20</v>
      </c>
      <c r="J14" s="557"/>
      <c r="K14" s="557"/>
      <c r="L14" s="557"/>
      <c r="M14" s="557"/>
      <c r="N14" s="557"/>
      <c r="O14" s="557"/>
      <c r="P14" s="557"/>
      <c r="Q14" s="557"/>
      <c r="R14" s="557"/>
      <c r="S14" s="557"/>
    </row>
    <row r="15" spans="2:22" s="601" customFormat="1" ht="37.5" customHeight="1" x14ac:dyDescent="0.2">
      <c r="B15" s="605" t="s">
        <v>16</v>
      </c>
      <c r="C15" s="600">
        <v>12000</v>
      </c>
      <c r="D15" s="600">
        <v>12000</v>
      </c>
      <c r="E15" s="600">
        <v>11000</v>
      </c>
      <c r="F15" s="600">
        <v>12000</v>
      </c>
      <c r="G15" s="600">
        <v>15000</v>
      </c>
      <c r="H15" s="600">
        <v>25000</v>
      </c>
      <c r="I15" s="611" t="s">
        <v>245</v>
      </c>
      <c r="J15" s="557"/>
      <c r="K15" s="557"/>
      <c r="L15" s="557"/>
      <c r="M15" s="557"/>
      <c r="N15" s="557"/>
      <c r="O15" s="557"/>
      <c r="P15" s="557"/>
      <c r="Q15" s="557"/>
      <c r="R15" s="557"/>
      <c r="S15" s="557"/>
    </row>
    <row r="16" spans="2:22" s="601" customFormat="1" ht="37.5" customHeight="1" x14ac:dyDescent="0.2">
      <c r="B16" s="605" t="s">
        <v>246</v>
      </c>
      <c r="C16" s="600">
        <v>4510</v>
      </c>
      <c r="D16" s="600">
        <v>4010</v>
      </c>
      <c r="E16" s="600">
        <v>1686</v>
      </c>
      <c r="F16" s="600">
        <v>5797</v>
      </c>
      <c r="G16" s="600">
        <v>6830</v>
      </c>
      <c r="H16" s="600">
        <v>14600</v>
      </c>
      <c r="I16" s="611" t="s">
        <v>21</v>
      </c>
      <c r="J16" s="557"/>
      <c r="K16" s="557"/>
      <c r="L16" s="557"/>
      <c r="M16" s="557"/>
      <c r="N16" s="557"/>
      <c r="O16" s="557"/>
      <c r="P16" s="557"/>
      <c r="Q16" s="557"/>
      <c r="R16" s="557"/>
      <c r="S16" s="557"/>
    </row>
    <row r="17" spans="2:19" s="601" customFormat="1" ht="37.5" customHeight="1" x14ac:dyDescent="0.2">
      <c r="B17" s="605" t="s">
        <v>17</v>
      </c>
      <c r="C17" s="600">
        <v>76700</v>
      </c>
      <c r="D17" s="600">
        <v>61500</v>
      </c>
      <c r="E17" s="600">
        <v>46060</v>
      </c>
      <c r="F17" s="600">
        <v>31300</v>
      </c>
      <c r="G17" s="600">
        <v>63800</v>
      </c>
      <c r="H17" s="600">
        <v>84800</v>
      </c>
      <c r="I17" s="611" t="s">
        <v>247</v>
      </c>
      <c r="J17" s="557"/>
      <c r="K17" s="557"/>
      <c r="L17" s="557"/>
      <c r="M17" s="557"/>
      <c r="N17" s="557"/>
      <c r="O17" s="557"/>
      <c r="P17" s="557"/>
      <c r="Q17" s="557"/>
      <c r="R17" s="557"/>
      <c r="S17" s="557"/>
    </row>
    <row r="18" spans="2:19" s="601" customFormat="1" ht="37.5" customHeight="1" x14ac:dyDescent="0.2">
      <c r="B18" s="605" t="s">
        <v>780</v>
      </c>
      <c r="C18" s="600">
        <v>39300</v>
      </c>
      <c r="D18" s="600">
        <v>31300</v>
      </c>
      <c r="E18" s="600">
        <v>20800</v>
      </c>
      <c r="F18" s="600">
        <v>20800</v>
      </c>
      <c r="G18" s="600">
        <v>31000</v>
      </c>
      <c r="H18" s="600">
        <v>36050</v>
      </c>
      <c r="I18" s="611" t="s">
        <v>620</v>
      </c>
      <c r="J18" s="557"/>
      <c r="K18" s="557"/>
      <c r="L18" s="557"/>
      <c r="M18" s="557"/>
      <c r="N18" s="557"/>
      <c r="O18" s="557"/>
      <c r="P18" s="557"/>
      <c r="Q18" s="557"/>
      <c r="R18" s="557"/>
      <c r="S18" s="557"/>
    </row>
    <row r="19" spans="2:19" s="601" customFormat="1" ht="37.5" customHeight="1" x14ac:dyDescent="0.2">
      <c r="B19" s="606" t="s">
        <v>781</v>
      </c>
      <c r="C19" s="600">
        <v>14995</v>
      </c>
      <c r="D19" s="600">
        <v>11075</v>
      </c>
      <c r="E19" s="600">
        <v>6675</v>
      </c>
      <c r="F19" s="600">
        <v>6355</v>
      </c>
      <c r="G19" s="600">
        <v>20770</v>
      </c>
      <c r="H19" s="600">
        <v>27500</v>
      </c>
      <c r="I19" s="611" t="s">
        <v>782</v>
      </c>
      <c r="J19" s="557"/>
      <c r="K19" s="557"/>
      <c r="L19" s="557"/>
      <c r="M19" s="557"/>
      <c r="N19" s="557"/>
      <c r="O19" s="557"/>
      <c r="P19" s="557"/>
      <c r="Q19" s="557"/>
      <c r="R19" s="557"/>
      <c r="S19" s="557"/>
    </row>
    <row r="20" spans="2:19" s="601" customFormat="1" ht="15.75" customHeight="1" x14ac:dyDescent="0.2">
      <c r="B20" s="606"/>
      <c r="C20" s="600"/>
      <c r="D20" s="600"/>
      <c r="E20" s="600"/>
      <c r="F20" s="600"/>
      <c r="G20" s="600"/>
      <c r="H20" s="600"/>
      <c r="I20" s="611"/>
      <c r="J20" s="557"/>
      <c r="K20" s="557"/>
      <c r="L20" s="557"/>
      <c r="M20" s="557"/>
      <c r="N20" s="557"/>
      <c r="O20" s="557"/>
      <c r="P20" s="557"/>
      <c r="Q20" s="557"/>
      <c r="R20" s="557"/>
      <c r="S20" s="557"/>
    </row>
    <row r="21" spans="2:19" s="557" customFormat="1" ht="37.5" customHeight="1" x14ac:dyDescent="0.2">
      <c r="B21" s="607" t="s">
        <v>281</v>
      </c>
      <c r="C21" s="598">
        <v>54272</v>
      </c>
      <c r="D21" s="598">
        <v>4662</v>
      </c>
      <c r="E21" s="598">
        <v>2534</v>
      </c>
      <c r="F21" s="598">
        <v>2524</v>
      </c>
      <c r="G21" s="598">
        <v>2574</v>
      </c>
      <c r="H21" s="598">
        <v>2584</v>
      </c>
      <c r="I21" s="569" t="s">
        <v>248</v>
      </c>
    </row>
    <row r="22" spans="2:19" s="601" customFormat="1" ht="15.75" customHeight="1" x14ac:dyDescent="0.2">
      <c r="B22" s="606"/>
      <c r="C22" s="600"/>
      <c r="D22" s="600"/>
      <c r="E22" s="600"/>
      <c r="F22" s="600"/>
      <c r="G22" s="600"/>
      <c r="H22" s="600"/>
      <c r="I22" s="611"/>
      <c r="J22" s="557"/>
      <c r="K22" s="557"/>
      <c r="L22" s="557"/>
      <c r="M22" s="557"/>
      <c r="N22" s="557"/>
      <c r="O22" s="557"/>
      <c r="P22" s="557"/>
      <c r="Q22" s="557"/>
      <c r="R22" s="557"/>
      <c r="S22" s="557"/>
    </row>
    <row r="23" spans="2:19" s="557" customFormat="1" ht="37.5" customHeight="1" x14ac:dyDescent="0.2">
      <c r="B23" s="607" t="s">
        <v>282</v>
      </c>
      <c r="C23" s="597">
        <v>75190</v>
      </c>
      <c r="D23" s="597">
        <v>30940</v>
      </c>
      <c r="E23" s="597">
        <v>21245</v>
      </c>
      <c r="F23" s="598">
        <v>198420</v>
      </c>
      <c r="G23" s="598">
        <v>176420</v>
      </c>
      <c r="H23" s="598">
        <v>482220</v>
      </c>
      <c r="I23" s="569" t="s">
        <v>249</v>
      </c>
    </row>
    <row r="24" spans="2:19" s="601" customFormat="1" ht="37.5" customHeight="1" x14ac:dyDescent="0.2">
      <c r="B24" s="606" t="s">
        <v>66</v>
      </c>
      <c r="C24" s="600">
        <v>0</v>
      </c>
      <c r="D24" s="600">
        <v>0</v>
      </c>
      <c r="E24" s="600">
        <v>0</v>
      </c>
      <c r="F24" s="600">
        <v>0</v>
      </c>
      <c r="G24" s="600">
        <v>0</v>
      </c>
      <c r="H24" s="600">
        <v>0</v>
      </c>
      <c r="I24" s="611" t="s">
        <v>67</v>
      </c>
      <c r="J24" s="557"/>
      <c r="K24" s="557"/>
      <c r="L24" s="557"/>
      <c r="M24" s="557"/>
      <c r="N24" s="557"/>
      <c r="O24" s="557"/>
      <c r="P24" s="557"/>
      <c r="Q24" s="557"/>
      <c r="R24" s="557"/>
      <c r="S24" s="557"/>
    </row>
    <row r="25" spans="2:19" s="601" customFormat="1" ht="37.5" customHeight="1" x14ac:dyDescent="0.2">
      <c r="B25" s="606" t="s">
        <v>250</v>
      </c>
      <c r="C25" s="603">
        <v>75190</v>
      </c>
      <c r="D25" s="603">
        <v>30940</v>
      </c>
      <c r="E25" s="603">
        <v>21245</v>
      </c>
      <c r="F25" s="603">
        <v>198420</v>
      </c>
      <c r="G25" s="603">
        <v>176420</v>
      </c>
      <c r="H25" s="603">
        <v>482220</v>
      </c>
      <c r="I25" s="611" t="s">
        <v>27</v>
      </c>
      <c r="J25" s="557"/>
      <c r="K25" s="557"/>
      <c r="L25" s="557"/>
      <c r="M25" s="557"/>
      <c r="N25" s="557"/>
      <c r="O25" s="557"/>
      <c r="P25" s="557"/>
      <c r="Q25" s="557"/>
      <c r="R25" s="557"/>
      <c r="S25" s="557"/>
    </row>
    <row r="26" spans="2:19" s="601" customFormat="1" ht="15.75" customHeight="1" x14ac:dyDescent="0.2">
      <c r="B26" s="606"/>
      <c r="C26" s="600"/>
      <c r="D26" s="600"/>
      <c r="E26" s="600"/>
      <c r="F26" s="600"/>
      <c r="G26" s="600"/>
      <c r="H26" s="600"/>
      <c r="I26" s="611"/>
      <c r="J26" s="557"/>
      <c r="K26" s="557"/>
      <c r="L26" s="557"/>
      <c r="M26" s="557"/>
      <c r="N26" s="557"/>
      <c r="O26" s="557"/>
      <c r="P26" s="557"/>
      <c r="Q26" s="557"/>
      <c r="R26" s="557"/>
      <c r="S26" s="557"/>
    </row>
    <row r="27" spans="2:19" s="557" customFormat="1" ht="37.5" customHeight="1" x14ac:dyDescent="0.2">
      <c r="B27" s="607" t="s">
        <v>841</v>
      </c>
      <c r="C27" s="597">
        <v>194192.497</v>
      </c>
      <c r="D27" s="597">
        <v>500565.91200000001</v>
      </c>
      <c r="E27" s="597">
        <v>444961.46400000004</v>
      </c>
      <c r="F27" s="598">
        <v>547697.97100000002</v>
      </c>
      <c r="G27" s="598">
        <v>629346.01500000001</v>
      </c>
      <c r="H27" s="598">
        <v>600318.34400000004</v>
      </c>
      <c r="I27" s="569" t="s">
        <v>842</v>
      </c>
    </row>
    <row r="28" spans="2:19" s="601" customFormat="1" ht="37.5" customHeight="1" x14ac:dyDescent="0.2">
      <c r="B28" s="606" t="s">
        <v>251</v>
      </c>
      <c r="C28" s="600">
        <v>185004.747</v>
      </c>
      <c r="D28" s="600">
        <v>375714.66200000001</v>
      </c>
      <c r="E28" s="600">
        <v>289087.04700000002</v>
      </c>
      <c r="F28" s="600">
        <v>377277.64500000002</v>
      </c>
      <c r="G28" s="600">
        <v>455722.984</v>
      </c>
      <c r="H28" s="600">
        <v>420984.53100000002</v>
      </c>
      <c r="I28" s="611" t="s">
        <v>254</v>
      </c>
      <c r="J28" s="557"/>
      <c r="K28" s="557"/>
      <c r="L28" s="557"/>
      <c r="M28" s="557"/>
      <c r="N28" s="557"/>
      <c r="O28" s="557"/>
      <c r="P28" s="557"/>
      <c r="Q28" s="557"/>
      <c r="R28" s="557"/>
      <c r="S28" s="557"/>
    </row>
    <row r="29" spans="2:19" s="601" customFormat="1" ht="37.5" customHeight="1" x14ac:dyDescent="0.2">
      <c r="B29" s="606" t="s">
        <v>252</v>
      </c>
      <c r="C29" s="600">
        <v>0</v>
      </c>
      <c r="D29" s="600">
        <v>49828.936999999998</v>
      </c>
      <c r="E29" s="600">
        <v>53358.112999999998</v>
      </c>
      <c r="F29" s="600">
        <v>54224.112000000001</v>
      </c>
      <c r="G29" s="600">
        <v>54170.349000000002</v>
      </c>
      <c r="H29" s="600">
        <v>51491.017</v>
      </c>
      <c r="I29" s="611" t="s">
        <v>255</v>
      </c>
      <c r="J29" s="557"/>
      <c r="K29" s="557"/>
      <c r="L29" s="557"/>
      <c r="M29" s="557"/>
      <c r="N29" s="557"/>
      <c r="O29" s="557"/>
      <c r="P29" s="557"/>
      <c r="Q29" s="557"/>
      <c r="R29" s="557"/>
      <c r="S29" s="557"/>
    </row>
    <row r="30" spans="2:19" s="601" customFormat="1" ht="37.5" customHeight="1" x14ac:dyDescent="0.2">
      <c r="B30" s="606" t="s">
        <v>253</v>
      </c>
      <c r="C30" s="600">
        <v>9187.75</v>
      </c>
      <c r="D30" s="600">
        <v>9187.75</v>
      </c>
      <c r="E30" s="600">
        <v>3672</v>
      </c>
      <c r="F30" s="600">
        <v>3807</v>
      </c>
      <c r="G30" s="600">
        <v>2883</v>
      </c>
      <c r="H30" s="600">
        <v>4300</v>
      </c>
      <c r="I30" s="611" t="s">
        <v>256</v>
      </c>
      <c r="J30" s="557"/>
      <c r="K30" s="557"/>
      <c r="L30" s="557"/>
      <c r="M30" s="557"/>
      <c r="N30" s="557"/>
      <c r="O30" s="557"/>
      <c r="P30" s="557"/>
      <c r="Q30" s="557"/>
      <c r="R30" s="557"/>
      <c r="S30" s="557"/>
    </row>
    <row r="31" spans="2:19" s="601" customFormat="1" ht="37.5" customHeight="1" x14ac:dyDescent="0.2">
      <c r="B31" s="606" t="s">
        <v>1485</v>
      </c>
      <c r="C31" s="600">
        <v>0</v>
      </c>
      <c r="D31" s="600">
        <v>65834.562999999995</v>
      </c>
      <c r="E31" s="600">
        <v>53592.303999999996</v>
      </c>
      <c r="F31" s="600">
        <v>67126.289000000004</v>
      </c>
      <c r="G31" s="600">
        <v>71054.947</v>
      </c>
      <c r="H31" s="600">
        <v>66953.626000000004</v>
      </c>
      <c r="I31" s="611" t="s">
        <v>1486</v>
      </c>
      <c r="J31" s="557"/>
      <c r="K31" s="557"/>
      <c r="L31" s="557"/>
      <c r="M31" s="557"/>
      <c r="N31" s="557"/>
      <c r="O31" s="557"/>
      <c r="P31" s="557"/>
      <c r="Q31" s="557"/>
      <c r="R31" s="557"/>
      <c r="S31" s="557"/>
    </row>
    <row r="32" spans="2:19" s="601" customFormat="1" ht="37.5" customHeight="1" x14ac:dyDescent="0.2">
      <c r="B32" s="606" t="s">
        <v>1513</v>
      </c>
      <c r="C32" s="600">
        <v>0</v>
      </c>
      <c r="D32" s="600">
        <v>0</v>
      </c>
      <c r="E32" s="600">
        <v>5252</v>
      </c>
      <c r="F32" s="600">
        <v>4962.9250000000002</v>
      </c>
      <c r="G32" s="600">
        <v>5214.7349999999997</v>
      </c>
      <c r="H32" s="600">
        <v>6589.17</v>
      </c>
      <c r="I32" s="611" t="s">
        <v>1533</v>
      </c>
      <c r="J32" s="557"/>
      <c r="K32" s="557"/>
      <c r="L32" s="557"/>
      <c r="M32" s="557"/>
      <c r="N32" s="557"/>
      <c r="O32" s="557"/>
      <c r="P32" s="557"/>
      <c r="Q32" s="557"/>
      <c r="R32" s="557"/>
      <c r="S32" s="557"/>
    </row>
    <row r="33" spans="2:19" s="601" customFormat="1" ht="37.5" customHeight="1" x14ac:dyDescent="0.2">
      <c r="B33" s="606" t="s">
        <v>1514</v>
      </c>
      <c r="C33" s="600">
        <v>0</v>
      </c>
      <c r="D33" s="600">
        <v>0</v>
      </c>
      <c r="E33" s="600">
        <v>40000</v>
      </c>
      <c r="F33" s="600">
        <v>40300</v>
      </c>
      <c r="G33" s="600">
        <v>40300</v>
      </c>
      <c r="H33" s="600">
        <v>50000</v>
      </c>
      <c r="I33" s="611" t="s">
        <v>1534</v>
      </c>
      <c r="J33" s="557"/>
      <c r="K33" s="557"/>
      <c r="L33" s="557"/>
      <c r="M33" s="557"/>
      <c r="N33" s="557"/>
      <c r="O33" s="557"/>
      <c r="P33" s="557"/>
      <c r="Q33" s="557"/>
      <c r="R33" s="557"/>
      <c r="S33" s="557"/>
    </row>
    <row r="34" spans="2:19" s="601" customFormat="1" ht="15.75" customHeight="1" x14ac:dyDescent="0.2">
      <c r="B34" s="606"/>
      <c r="C34" s="600"/>
      <c r="D34" s="600"/>
      <c r="E34" s="600"/>
      <c r="F34" s="600"/>
      <c r="G34" s="600"/>
      <c r="H34" s="600"/>
      <c r="I34" s="611"/>
      <c r="J34" s="557"/>
      <c r="K34" s="557"/>
      <c r="L34" s="557"/>
      <c r="M34" s="557"/>
      <c r="N34" s="557"/>
      <c r="O34" s="557"/>
      <c r="P34" s="557"/>
      <c r="Q34" s="557"/>
      <c r="R34" s="557"/>
      <c r="S34" s="557"/>
    </row>
    <row r="35" spans="2:19" s="557" customFormat="1" ht="37.5" customHeight="1" x14ac:dyDescent="0.2">
      <c r="B35" s="607" t="s">
        <v>919</v>
      </c>
      <c r="C35" s="597">
        <v>186340.503</v>
      </c>
      <c r="D35" s="597">
        <v>547497.08799999999</v>
      </c>
      <c r="E35" s="597">
        <v>749038.10100000002</v>
      </c>
      <c r="F35" s="598">
        <v>524106.02899999998</v>
      </c>
      <c r="G35" s="598">
        <v>573659.98499999999</v>
      </c>
      <c r="H35" s="598">
        <v>641427.65600000008</v>
      </c>
      <c r="I35" s="569" t="s">
        <v>619</v>
      </c>
    </row>
    <row r="36" spans="2:19" s="601" customFormat="1" ht="37.5" customHeight="1" x14ac:dyDescent="0.2">
      <c r="B36" s="606" t="s">
        <v>257</v>
      </c>
      <c r="C36" s="600">
        <v>18851.555</v>
      </c>
      <c r="D36" s="600">
        <v>18568.11</v>
      </c>
      <c r="E36" s="600">
        <v>4211.6540000000005</v>
      </c>
      <c r="F36" s="600">
        <v>17477.934000000001</v>
      </c>
      <c r="G36" s="600">
        <v>11943.156000000001</v>
      </c>
      <c r="H36" s="600">
        <v>19694.900000000001</v>
      </c>
      <c r="I36" s="611" t="s">
        <v>920</v>
      </c>
      <c r="J36" s="557"/>
      <c r="K36" s="557"/>
      <c r="L36" s="557"/>
      <c r="M36" s="557"/>
      <c r="N36" s="557"/>
      <c r="O36" s="557"/>
      <c r="P36" s="557"/>
      <c r="Q36" s="557"/>
      <c r="R36" s="557"/>
      <c r="S36" s="557"/>
    </row>
    <row r="37" spans="2:19" s="601" customFormat="1" ht="37.5" customHeight="1" x14ac:dyDescent="0.2">
      <c r="B37" s="606" t="s">
        <v>158</v>
      </c>
      <c r="C37" s="600">
        <v>167488.948</v>
      </c>
      <c r="D37" s="600">
        <v>528928.978</v>
      </c>
      <c r="E37" s="600">
        <v>744826.44700000004</v>
      </c>
      <c r="F37" s="600">
        <v>506628.09499999997</v>
      </c>
      <c r="G37" s="600">
        <v>561716.82900000003</v>
      </c>
      <c r="H37" s="600">
        <v>621732.75600000005</v>
      </c>
      <c r="I37" s="611" t="s">
        <v>765</v>
      </c>
      <c r="J37" s="557"/>
      <c r="K37" s="557"/>
      <c r="L37" s="557"/>
      <c r="M37" s="557"/>
      <c r="N37" s="557"/>
      <c r="O37" s="557"/>
      <c r="P37" s="557"/>
      <c r="Q37" s="557"/>
      <c r="R37" s="557"/>
      <c r="S37" s="557"/>
    </row>
    <row r="38" spans="2:19" s="601" customFormat="1" ht="37.5" customHeight="1" x14ac:dyDescent="0.2">
      <c r="B38" s="606" t="s">
        <v>159</v>
      </c>
      <c r="C38" s="600">
        <v>0</v>
      </c>
      <c r="D38" s="600">
        <v>0</v>
      </c>
      <c r="E38" s="600">
        <v>0</v>
      </c>
      <c r="F38" s="600">
        <v>0</v>
      </c>
      <c r="G38" s="600">
        <v>0</v>
      </c>
      <c r="H38" s="600">
        <v>0</v>
      </c>
      <c r="I38" s="611" t="s">
        <v>766</v>
      </c>
      <c r="J38" s="557"/>
      <c r="K38" s="557"/>
      <c r="L38" s="557"/>
      <c r="M38" s="557"/>
      <c r="N38" s="557"/>
      <c r="O38" s="557"/>
      <c r="P38" s="557"/>
      <c r="Q38" s="557"/>
      <c r="R38" s="557"/>
      <c r="S38" s="557"/>
    </row>
    <row r="39" spans="2:19" s="601" customFormat="1" ht="15.75" customHeight="1" x14ac:dyDescent="0.2">
      <c r="B39" s="606"/>
      <c r="C39" s="600"/>
      <c r="D39" s="600"/>
      <c r="E39" s="600"/>
      <c r="F39" s="600"/>
      <c r="G39" s="600"/>
      <c r="H39" s="600"/>
      <c r="I39" s="611"/>
      <c r="J39" s="557"/>
      <c r="K39" s="557"/>
      <c r="L39" s="557"/>
      <c r="M39" s="557"/>
      <c r="N39" s="557"/>
      <c r="O39" s="557"/>
      <c r="P39" s="557"/>
      <c r="Q39" s="557"/>
      <c r="R39" s="557"/>
      <c r="S39" s="557"/>
    </row>
    <row r="40" spans="2:19" s="557" customFormat="1" ht="37.5" customHeight="1" x14ac:dyDescent="0.2">
      <c r="B40" s="604" t="s">
        <v>854</v>
      </c>
      <c r="C40" s="597">
        <v>835000</v>
      </c>
      <c r="D40" s="597">
        <v>1326550</v>
      </c>
      <c r="E40" s="597">
        <v>1382999.5649999999</v>
      </c>
      <c r="F40" s="598">
        <v>1390000</v>
      </c>
      <c r="G40" s="598">
        <v>1554000</v>
      </c>
      <c r="H40" s="598">
        <v>1980000</v>
      </c>
      <c r="I40" s="569" t="s">
        <v>332</v>
      </c>
    </row>
    <row r="41" spans="2:19" s="359" customFormat="1" ht="24.95" customHeight="1" thickBot="1" x14ac:dyDescent="0.75">
      <c r="B41" s="608"/>
      <c r="C41" s="467"/>
      <c r="D41" s="467"/>
      <c r="E41" s="467"/>
      <c r="F41" s="467"/>
      <c r="G41" s="467"/>
      <c r="H41" s="467"/>
      <c r="I41" s="612"/>
    </row>
    <row r="42" spans="2:19" ht="9" customHeight="1" thickTop="1" x14ac:dyDescent="0.35">
      <c r="B42" s="609"/>
      <c r="I42" s="609"/>
    </row>
    <row r="43" spans="2:19" s="53" customFormat="1" ht="18.75" customHeight="1" x14ac:dyDescent="0.5">
      <c r="B43" s="613" t="s">
        <v>1771</v>
      </c>
      <c r="C43" s="334"/>
      <c r="D43" s="334"/>
      <c r="E43" s="334"/>
      <c r="F43" s="334"/>
      <c r="G43" s="334"/>
      <c r="H43" s="334"/>
      <c r="I43" s="613" t="s">
        <v>1772</v>
      </c>
    </row>
    <row r="44" spans="2:19" s="53" customFormat="1" ht="18.75" customHeight="1" x14ac:dyDescent="0.5">
      <c r="B44" s="521"/>
    </row>
    <row r="45" spans="2:19" s="37" customFormat="1" ht="21.75" x14ac:dyDescent="0.5">
      <c r="B45" s="610"/>
    </row>
    <row r="46" spans="2:19" ht="21.75" customHeight="1" x14ac:dyDescent="0.5">
      <c r="B46" s="609"/>
      <c r="H46" s="37"/>
    </row>
    <row r="47" spans="2:19" x14ac:dyDescent="0.35">
      <c r="B47" s="609"/>
      <c r="C47" s="165"/>
      <c r="D47" s="165"/>
      <c r="E47" s="165"/>
      <c r="F47" s="165"/>
      <c r="G47" s="165"/>
      <c r="H47" s="165"/>
      <c r="I47" s="165"/>
    </row>
    <row r="48" spans="2:19" x14ac:dyDescent="0.35">
      <c r="B48" s="609"/>
      <c r="C48" s="165"/>
      <c r="D48" s="165"/>
      <c r="E48" s="165"/>
      <c r="F48" s="165"/>
      <c r="G48" s="165"/>
      <c r="H48" s="165"/>
      <c r="I48" s="165"/>
    </row>
    <row r="49" spans="2:9" x14ac:dyDescent="0.35">
      <c r="B49" s="609"/>
      <c r="C49" s="165"/>
      <c r="D49" s="165"/>
      <c r="E49" s="165"/>
      <c r="F49" s="165"/>
      <c r="G49" s="165"/>
      <c r="H49" s="165"/>
      <c r="I49" s="165"/>
    </row>
    <row r="50" spans="2:9" x14ac:dyDescent="0.35">
      <c r="B50" s="609"/>
      <c r="C50" s="165"/>
      <c r="D50" s="165"/>
      <c r="E50" s="165"/>
      <c r="F50" s="165"/>
      <c r="G50" s="165"/>
      <c r="H50" s="165"/>
      <c r="I50" s="165"/>
    </row>
    <row r="51" spans="2:9" x14ac:dyDescent="0.35">
      <c r="B51" s="609"/>
      <c r="C51" s="165"/>
      <c r="D51" s="165"/>
      <c r="E51" s="165"/>
      <c r="F51" s="165"/>
      <c r="G51" s="165"/>
      <c r="H51" s="165"/>
      <c r="I51" s="165"/>
    </row>
    <row r="52" spans="2:9" x14ac:dyDescent="0.35">
      <c r="B52" s="609"/>
      <c r="C52" s="165"/>
      <c r="D52" s="165"/>
      <c r="E52" s="165"/>
      <c r="F52" s="165"/>
      <c r="G52" s="165"/>
      <c r="H52" s="165"/>
      <c r="I52" s="165"/>
    </row>
    <row r="53" spans="2:9" x14ac:dyDescent="0.35">
      <c r="B53" s="609"/>
      <c r="C53" s="165"/>
      <c r="D53" s="165"/>
      <c r="E53" s="165"/>
      <c r="F53" s="165"/>
      <c r="G53" s="165"/>
      <c r="H53" s="165"/>
      <c r="I53" s="165"/>
    </row>
    <row r="54" spans="2:9" x14ac:dyDescent="0.35">
      <c r="B54" s="609"/>
      <c r="C54" s="165"/>
      <c r="D54" s="165"/>
      <c r="E54" s="165"/>
      <c r="F54" s="165"/>
      <c r="G54" s="165"/>
      <c r="H54" s="165"/>
      <c r="I54" s="165"/>
    </row>
    <row r="55" spans="2:9" x14ac:dyDescent="0.35">
      <c r="B55" s="609"/>
      <c r="C55" s="165"/>
      <c r="D55" s="165"/>
      <c r="E55" s="165"/>
      <c r="F55" s="165"/>
      <c r="G55" s="165"/>
      <c r="H55" s="165"/>
      <c r="I55" s="165"/>
    </row>
    <row r="56" spans="2:9" x14ac:dyDescent="0.35">
      <c r="B56" s="609"/>
      <c r="C56" s="165"/>
      <c r="D56" s="165"/>
      <c r="E56" s="165"/>
      <c r="F56" s="165"/>
      <c r="G56" s="165"/>
      <c r="H56" s="165"/>
      <c r="I56" s="165"/>
    </row>
    <row r="57" spans="2:9" x14ac:dyDescent="0.35">
      <c r="B57" s="609"/>
      <c r="C57" s="165"/>
      <c r="D57" s="165"/>
      <c r="E57" s="165"/>
      <c r="F57" s="165"/>
      <c r="G57" s="165"/>
      <c r="H57" s="165"/>
      <c r="I57" s="165"/>
    </row>
    <row r="58" spans="2:9" x14ac:dyDescent="0.35">
      <c r="B58" s="609"/>
      <c r="C58" s="165"/>
      <c r="D58" s="165"/>
      <c r="E58" s="165"/>
      <c r="F58" s="165"/>
      <c r="G58" s="165"/>
      <c r="H58" s="165"/>
      <c r="I58" s="165"/>
    </row>
    <row r="59" spans="2:9" x14ac:dyDescent="0.35">
      <c r="B59" s="609"/>
      <c r="C59" s="165"/>
      <c r="D59" s="165"/>
      <c r="E59" s="165"/>
      <c r="F59" s="165"/>
      <c r="G59" s="165"/>
      <c r="H59" s="165"/>
      <c r="I59" s="165"/>
    </row>
    <row r="60" spans="2:9" x14ac:dyDescent="0.35">
      <c r="B60" s="609"/>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4" t="s">
        <v>1874</v>
      </c>
      <c r="C3" s="1917"/>
      <c r="D3" s="1917"/>
      <c r="E3" s="1917"/>
      <c r="F3" s="1917"/>
      <c r="G3" s="1917"/>
      <c r="H3" s="1917"/>
      <c r="I3" s="1917"/>
    </row>
    <row r="4" spans="2:22" s="5" customFormat="1" ht="12.75" customHeight="1" x14ac:dyDescent="0.85">
      <c r="B4" s="1572"/>
      <c r="C4" s="1572"/>
      <c r="D4" s="1572"/>
      <c r="E4" s="1572"/>
      <c r="F4" s="1572"/>
      <c r="G4" s="1572"/>
      <c r="H4" s="1572"/>
      <c r="I4" s="1572"/>
    </row>
    <row r="5" spans="2:22" ht="36.75" x14ac:dyDescent="0.85">
      <c r="B5" s="1774" t="s">
        <v>1875</v>
      </c>
      <c r="C5" s="1917"/>
      <c r="D5" s="1917"/>
      <c r="E5" s="1917"/>
      <c r="F5" s="1917"/>
      <c r="G5" s="1917"/>
      <c r="H5" s="1917"/>
      <c r="I5" s="1917"/>
    </row>
    <row r="6" spans="2:22" ht="19.5" customHeight="1" x14ac:dyDescent="0.65">
      <c r="B6" s="88"/>
      <c r="C6" s="86"/>
      <c r="D6" s="86"/>
      <c r="E6" s="86"/>
      <c r="F6" s="86"/>
      <c r="G6" s="86"/>
      <c r="H6" s="86"/>
    </row>
    <row r="7" spans="2:22" s="37" customFormat="1" ht="22.5" x14ac:dyDescent="0.5">
      <c r="B7" s="614" t="s">
        <v>1748</v>
      </c>
      <c r="C7" s="229"/>
      <c r="D7" s="229"/>
      <c r="E7" s="229"/>
      <c r="F7" s="229"/>
      <c r="G7" s="229"/>
      <c r="H7" s="229"/>
      <c r="I7" s="229" t="s">
        <v>1752</v>
      </c>
      <c r="M7" s="79"/>
    </row>
    <row r="8" spans="2:22" ht="18.75" customHeight="1" thickBot="1" x14ac:dyDescent="0.55000000000000004">
      <c r="B8" s="417"/>
      <c r="C8" s="417"/>
      <c r="D8" s="417"/>
      <c r="E8" s="417"/>
      <c r="F8" s="417"/>
      <c r="G8" s="417"/>
      <c r="H8" s="417"/>
      <c r="I8" s="417"/>
    </row>
    <row r="9" spans="2:22" s="258" customFormat="1" ht="24.95" customHeight="1" thickTop="1" x14ac:dyDescent="0.7">
      <c r="B9" s="1758" t="s">
        <v>887</v>
      </c>
      <c r="C9" s="1761">
        <v>2011</v>
      </c>
      <c r="D9" s="1761">
        <v>2012</v>
      </c>
      <c r="E9" s="1761">
        <v>2013</v>
      </c>
      <c r="F9" s="1761">
        <v>2014</v>
      </c>
      <c r="G9" s="1761">
        <v>2015</v>
      </c>
      <c r="H9" s="1761">
        <v>2016</v>
      </c>
      <c r="I9" s="1755" t="s">
        <v>886</v>
      </c>
    </row>
    <row r="10" spans="2:22" s="339" customFormat="1" ht="24.95" customHeight="1" x14ac:dyDescent="0.7">
      <c r="B10" s="1759"/>
      <c r="C10" s="1762"/>
      <c r="D10" s="1762"/>
      <c r="E10" s="1762"/>
      <c r="F10" s="1762"/>
      <c r="G10" s="1762"/>
      <c r="H10" s="1762"/>
      <c r="I10" s="1756"/>
    </row>
    <row r="11" spans="2:22" s="258" customFormat="1" ht="24.95" customHeight="1" x14ac:dyDescent="0.7">
      <c r="B11" s="1760"/>
      <c r="C11" s="1763"/>
      <c r="D11" s="1763"/>
      <c r="E11" s="1763"/>
      <c r="F11" s="1763"/>
      <c r="G11" s="1763"/>
      <c r="H11" s="1763"/>
      <c r="I11" s="1757"/>
    </row>
    <row r="12" spans="2:22" s="258" customFormat="1" ht="15" customHeight="1" x14ac:dyDescent="0.7">
      <c r="B12" s="378"/>
      <c r="C12" s="436"/>
      <c r="D12" s="436"/>
      <c r="E12" s="436"/>
      <c r="F12" s="436"/>
      <c r="G12" s="436"/>
      <c r="H12" s="436"/>
      <c r="I12" s="615"/>
    </row>
    <row r="13" spans="2:22" s="258" customFormat="1" ht="24.75" customHeight="1" x14ac:dyDescent="0.7">
      <c r="B13" s="378" t="s">
        <v>767</v>
      </c>
      <c r="C13" s="436"/>
      <c r="D13" s="436"/>
      <c r="E13" s="436"/>
      <c r="F13" s="436"/>
      <c r="G13" s="436"/>
      <c r="H13" s="436"/>
      <c r="I13" s="330" t="s">
        <v>403</v>
      </c>
    </row>
    <row r="14" spans="2:22" s="258" customFormat="1" ht="15" customHeight="1" x14ac:dyDescent="0.7">
      <c r="B14" s="624"/>
      <c r="C14" s="398"/>
      <c r="D14" s="398"/>
      <c r="E14" s="398"/>
      <c r="F14" s="398"/>
      <c r="G14" s="398"/>
      <c r="H14" s="398"/>
      <c r="I14" s="615"/>
    </row>
    <row r="15" spans="2:22" s="360" customFormat="1" ht="24.75" customHeight="1" x14ac:dyDescent="0.2">
      <c r="B15" s="607" t="s">
        <v>389</v>
      </c>
      <c r="C15" s="361">
        <v>520816.97499999998</v>
      </c>
      <c r="D15" s="361">
        <v>627649.14500000002</v>
      </c>
      <c r="E15" s="361">
        <v>585121.21499999997</v>
      </c>
      <c r="F15" s="362">
        <v>770905.26</v>
      </c>
      <c r="G15" s="362">
        <v>859467.04</v>
      </c>
      <c r="H15" s="362">
        <v>1214826.425</v>
      </c>
      <c r="I15" s="616" t="s">
        <v>23</v>
      </c>
      <c r="J15" s="363"/>
      <c r="K15" s="363"/>
      <c r="L15" s="363"/>
      <c r="M15" s="363"/>
      <c r="N15" s="363"/>
      <c r="O15" s="363"/>
      <c r="P15" s="363"/>
      <c r="Q15" s="363"/>
      <c r="R15" s="363"/>
      <c r="S15" s="363"/>
    </row>
    <row r="16" spans="2:22" s="365" customFormat="1" ht="24.95" customHeight="1" x14ac:dyDescent="0.2">
      <c r="B16" s="606" t="s">
        <v>283</v>
      </c>
      <c r="C16" s="329">
        <v>12083.51</v>
      </c>
      <c r="D16" s="329">
        <v>11121.19</v>
      </c>
      <c r="E16" s="329">
        <v>10136.665000000001</v>
      </c>
      <c r="F16" s="329">
        <v>11189.07</v>
      </c>
      <c r="G16" s="329">
        <v>13814.86</v>
      </c>
      <c r="H16" s="329">
        <v>17372.205000000002</v>
      </c>
      <c r="I16" s="618" t="s">
        <v>390</v>
      </c>
      <c r="J16" s="363"/>
      <c r="K16" s="363"/>
      <c r="L16" s="363"/>
      <c r="M16" s="363"/>
      <c r="N16" s="363"/>
      <c r="O16" s="363"/>
      <c r="P16" s="363"/>
      <c r="Q16" s="363"/>
      <c r="R16" s="363"/>
      <c r="S16" s="363"/>
    </row>
    <row r="17" spans="2:19" s="365" customFormat="1" ht="24.95" customHeight="1" x14ac:dyDescent="0.2">
      <c r="B17" s="606" t="s">
        <v>284</v>
      </c>
      <c r="C17" s="329">
        <v>147061.76999999999</v>
      </c>
      <c r="D17" s="329">
        <v>183311.43</v>
      </c>
      <c r="E17" s="329">
        <v>155884.19500000001</v>
      </c>
      <c r="F17" s="329">
        <v>189123.9</v>
      </c>
      <c r="G17" s="329">
        <v>192735.59</v>
      </c>
      <c r="H17" s="329">
        <v>224138.88500000001</v>
      </c>
      <c r="I17" s="618" t="s">
        <v>747</v>
      </c>
      <c r="J17" s="363"/>
      <c r="K17" s="363"/>
      <c r="L17" s="363"/>
      <c r="M17" s="363"/>
      <c r="N17" s="363"/>
      <c r="O17" s="363"/>
      <c r="P17" s="363"/>
      <c r="Q17" s="363"/>
      <c r="R17" s="363"/>
      <c r="S17" s="363"/>
    </row>
    <row r="18" spans="2:19" s="365" customFormat="1" ht="24.95" customHeight="1" x14ac:dyDescent="0.2">
      <c r="B18" s="606" t="s">
        <v>744</v>
      </c>
      <c r="C18" s="329">
        <v>120291.02</v>
      </c>
      <c r="D18" s="329">
        <v>143638.565</v>
      </c>
      <c r="E18" s="329">
        <v>168757.75</v>
      </c>
      <c r="F18" s="329">
        <v>227479.67</v>
      </c>
      <c r="G18" s="329">
        <v>285240.89500000002</v>
      </c>
      <c r="H18" s="329">
        <v>405714.74</v>
      </c>
      <c r="I18" s="618" t="s">
        <v>391</v>
      </c>
      <c r="J18" s="363"/>
      <c r="K18" s="363"/>
      <c r="L18" s="363"/>
      <c r="M18" s="363"/>
      <c r="N18" s="363"/>
      <c r="O18" s="363"/>
      <c r="P18" s="363"/>
      <c r="Q18" s="363"/>
      <c r="R18" s="363"/>
      <c r="S18" s="363"/>
    </row>
    <row r="19" spans="2:19" s="365" customFormat="1" ht="24.95" customHeight="1" x14ac:dyDescent="0.2">
      <c r="B19" s="606" t="s">
        <v>285</v>
      </c>
      <c r="C19" s="329">
        <v>11985.945</v>
      </c>
      <c r="D19" s="329">
        <v>12410.915000000001</v>
      </c>
      <c r="E19" s="329">
        <v>11571.46</v>
      </c>
      <c r="F19" s="329">
        <v>14604.415000000001</v>
      </c>
      <c r="G19" s="329">
        <v>19275.509999999998</v>
      </c>
      <c r="H19" s="329">
        <v>26566.25</v>
      </c>
      <c r="I19" s="618" t="s">
        <v>748</v>
      </c>
      <c r="J19" s="363"/>
      <c r="K19" s="363"/>
      <c r="L19" s="363"/>
      <c r="M19" s="363"/>
      <c r="N19" s="363"/>
      <c r="O19" s="363"/>
      <c r="P19" s="363"/>
      <c r="Q19" s="363"/>
      <c r="R19" s="363"/>
      <c r="S19" s="363"/>
    </row>
    <row r="20" spans="2:19" s="365" customFormat="1" ht="24.95" customHeight="1" x14ac:dyDescent="0.2">
      <c r="B20" s="606" t="s">
        <v>745</v>
      </c>
      <c r="C20" s="329">
        <v>32299.785</v>
      </c>
      <c r="D20" s="329">
        <v>35512.785000000003</v>
      </c>
      <c r="E20" s="329">
        <v>32823.735000000001</v>
      </c>
      <c r="F20" s="329">
        <v>41579.26</v>
      </c>
      <c r="G20" s="329">
        <v>47141.86</v>
      </c>
      <c r="H20" s="329">
        <v>60653.324999999997</v>
      </c>
      <c r="I20" s="618" t="s">
        <v>392</v>
      </c>
      <c r="J20" s="363"/>
      <c r="K20" s="363"/>
      <c r="L20" s="363"/>
      <c r="M20" s="363"/>
      <c r="N20" s="363"/>
      <c r="O20" s="363"/>
      <c r="P20" s="363"/>
      <c r="Q20" s="363"/>
      <c r="R20" s="363"/>
      <c r="S20" s="363"/>
    </row>
    <row r="21" spans="2:19" s="365" customFormat="1" ht="24.95" customHeight="1" x14ac:dyDescent="0.2">
      <c r="B21" s="606" t="s">
        <v>393</v>
      </c>
      <c r="C21" s="329">
        <v>59113</v>
      </c>
      <c r="D21" s="329">
        <v>70683.455000000002</v>
      </c>
      <c r="E21" s="329">
        <v>73051.240000000005</v>
      </c>
      <c r="F21" s="329">
        <v>98337.044999999998</v>
      </c>
      <c r="G21" s="329">
        <v>104387.41</v>
      </c>
      <c r="H21" s="329">
        <v>142746.86499999999</v>
      </c>
      <c r="I21" s="618" t="s">
        <v>394</v>
      </c>
      <c r="J21" s="363"/>
      <c r="K21" s="363"/>
      <c r="L21" s="363"/>
      <c r="M21" s="363"/>
      <c r="N21" s="363"/>
      <c r="O21" s="363"/>
      <c r="P21" s="363"/>
      <c r="Q21" s="363"/>
      <c r="R21" s="363"/>
      <c r="S21" s="363"/>
    </row>
    <row r="22" spans="2:19" s="365" customFormat="1" ht="24.95" customHeight="1" x14ac:dyDescent="0.2">
      <c r="B22" s="606" t="s">
        <v>286</v>
      </c>
      <c r="C22" s="329">
        <v>2624.605</v>
      </c>
      <c r="D22" s="329">
        <v>3111.34</v>
      </c>
      <c r="E22" s="329">
        <v>2418.625</v>
      </c>
      <c r="F22" s="329">
        <v>3034.645</v>
      </c>
      <c r="G22" s="329">
        <v>3246.585</v>
      </c>
      <c r="H22" s="329">
        <v>3998.7049999999999</v>
      </c>
      <c r="I22" s="618" t="s">
        <v>677</v>
      </c>
      <c r="J22" s="363"/>
      <c r="K22" s="363"/>
      <c r="L22" s="363"/>
      <c r="M22" s="363"/>
      <c r="N22" s="363"/>
      <c r="O22" s="363"/>
      <c r="P22" s="363"/>
      <c r="Q22" s="363"/>
      <c r="R22" s="363"/>
      <c r="S22" s="363"/>
    </row>
    <row r="23" spans="2:19" s="365" customFormat="1" ht="24.95" customHeight="1" x14ac:dyDescent="0.2">
      <c r="B23" s="606" t="s">
        <v>395</v>
      </c>
      <c r="C23" s="329">
        <v>12768.99</v>
      </c>
      <c r="D23" s="329">
        <v>18419.715</v>
      </c>
      <c r="E23" s="329">
        <v>20036.52</v>
      </c>
      <c r="F23" s="329">
        <v>33656.92</v>
      </c>
      <c r="G23" s="329">
        <v>40249.985000000001</v>
      </c>
      <c r="H23" s="329">
        <v>55225.415000000001</v>
      </c>
      <c r="I23" s="618" t="s">
        <v>233</v>
      </c>
      <c r="J23" s="363"/>
      <c r="K23" s="363"/>
      <c r="L23" s="363"/>
      <c r="M23" s="363"/>
      <c r="N23" s="363"/>
      <c r="O23" s="363"/>
      <c r="P23" s="363"/>
      <c r="Q23" s="363"/>
      <c r="R23" s="363"/>
      <c r="S23" s="363"/>
    </row>
    <row r="24" spans="2:19" s="365" customFormat="1" ht="24.95" customHeight="1" x14ac:dyDescent="0.2">
      <c r="B24" s="606" t="s">
        <v>746</v>
      </c>
      <c r="C24" s="329">
        <v>122588.35</v>
      </c>
      <c r="D24" s="329">
        <v>149439.75</v>
      </c>
      <c r="E24" s="329">
        <v>110441.02499999999</v>
      </c>
      <c r="F24" s="329">
        <v>151900.33499999999</v>
      </c>
      <c r="G24" s="329">
        <v>153374.345</v>
      </c>
      <c r="H24" s="329">
        <v>278410.03499999997</v>
      </c>
      <c r="I24" s="618" t="s">
        <v>234</v>
      </c>
      <c r="J24" s="363"/>
      <c r="K24" s="363"/>
      <c r="L24" s="363"/>
      <c r="M24" s="363"/>
      <c r="N24" s="363"/>
      <c r="O24" s="363"/>
      <c r="P24" s="363"/>
      <c r="Q24" s="363"/>
      <c r="R24" s="363"/>
      <c r="S24" s="363"/>
    </row>
    <row r="25" spans="2:19" s="365" customFormat="1" ht="15" customHeight="1" x14ac:dyDescent="0.2">
      <c r="B25" s="625"/>
      <c r="C25" s="329"/>
      <c r="D25" s="329"/>
      <c r="E25" s="329"/>
      <c r="F25" s="329"/>
      <c r="G25" s="329"/>
      <c r="H25" s="329"/>
      <c r="I25" s="619"/>
      <c r="J25" s="363"/>
      <c r="K25" s="363"/>
      <c r="L25" s="363"/>
      <c r="M25" s="363"/>
      <c r="N25" s="363"/>
      <c r="O25" s="363"/>
      <c r="P25" s="363"/>
      <c r="Q25" s="363"/>
      <c r="R25" s="363"/>
      <c r="S25" s="363"/>
    </row>
    <row r="26" spans="2:19" s="360" customFormat="1" ht="24.95" customHeight="1" x14ac:dyDescent="0.2">
      <c r="B26" s="607" t="s">
        <v>235</v>
      </c>
      <c r="C26" s="362">
        <v>36438.894999999997</v>
      </c>
      <c r="D26" s="362">
        <v>76544.294999999998</v>
      </c>
      <c r="E26" s="362">
        <v>26591.13</v>
      </c>
      <c r="F26" s="362">
        <v>34384.22</v>
      </c>
      <c r="G26" s="362">
        <v>33174.184999999998</v>
      </c>
      <c r="H26" s="362">
        <v>38425.21</v>
      </c>
      <c r="I26" s="616" t="s">
        <v>678</v>
      </c>
      <c r="J26" s="363"/>
      <c r="K26" s="363"/>
      <c r="L26" s="363"/>
      <c r="M26" s="363"/>
      <c r="N26" s="363"/>
      <c r="O26" s="363"/>
      <c r="P26" s="363"/>
      <c r="Q26" s="363"/>
      <c r="R26" s="363"/>
      <c r="S26" s="363"/>
    </row>
    <row r="27" spans="2:19" s="365" customFormat="1" ht="15" customHeight="1" x14ac:dyDescent="0.2">
      <c r="B27" s="625"/>
      <c r="C27" s="329"/>
      <c r="D27" s="329"/>
      <c r="E27" s="329"/>
      <c r="F27" s="329"/>
      <c r="G27" s="329"/>
      <c r="H27" s="329"/>
      <c r="I27" s="619"/>
      <c r="J27" s="363"/>
      <c r="K27" s="363"/>
      <c r="L27" s="363"/>
      <c r="M27" s="363"/>
      <c r="N27" s="363"/>
      <c r="O27" s="363"/>
      <c r="P27" s="363"/>
      <c r="Q27" s="363"/>
      <c r="R27" s="363"/>
      <c r="S27" s="363"/>
    </row>
    <row r="28" spans="2:19" s="360" customFormat="1" ht="24.95" customHeight="1" x14ac:dyDescent="0.2">
      <c r="B28" s="607" t="s">
        <v>236</v>
      </c>
      <c r="C28" s="362">
        <v>22955.325000000001</v>
      </c>
      <c r="D28" s="362">
        <v>23560.485000000001</v>
      </c>
      <c r="E28" s="362">
        <v>12036.985000000001</v>
      </c>
      <c r="F28" s="362">
        <v>13421.514999999999</v>
      </c>
      <c r="G28" s="362">
        <v>10986.705</v>
      </c>
      <c r="H28" s="362">
        <v>14310.33</v>
      </c>
      <c r="I28" s="616" t="s">
        <v>53</v>
      </c>
      <c r="J28" s="363"/>
      <c r="K28" s="363"/>
      <c r="L28" s="363"/>
      <c r="M28" s="363"/>
      <c r="N28" s="363"/>
      <c r="O28" s="363"/>
      <c r="P28" s="363"/>
      <c r="Q28" s="363"/>
      <c r="R28" s="363"/>
      <c r="S28" s="363"/>
    </row>
    <row r="29" spans="2:19" s="365" customFormat="1" ht="15" customHeight="1" x14ac:dyDescent="0.2">
      <c r="B29" s="625"/>
      <c r="C29" s="329"/>
      <c r="D29" s="329"/>
      <c r="E29" s="329"/>
      <c r="F29" s="329"/>
      <c r="G29" s="329"/>
      <c r="H29" s="329"/>
      <c r="I29" s="619"/>
      <c r="J29" s="363"/>
      <c r="K29" s="363"/>
      <c r="L29" s="363"/>
      <c r="M29" s="363"/>
      <c r="N29" s="363"/>
      <c r="O29" s="363"/>
      <c r="P29" s="363"/>
      <c r="Q29" s="363"/>
      <c r="R29" s="363"/>
      <c r="S29" s="363"/>
    </row>
    <row r="30" spans="2:19" s="360" customFormat="1" ht="24.95" customHeight="1" x14ac:dyDescent="0.2">
      <c r="B30" s="607" t="s">
        <v>237</v>
      </c>
      <c r="C30" s="362">
        <v>7335.1149999999998</v>
      </c>
      <c r="D30" s="362">
        <v>6778.7</v>
      </c>
      <c r="E30" s="362">
        <v>3593.63</v>
      </c>
      <c r="F30" s="362">
        <v>4061.9</v>
      </c>
      <c r="G30" s="362">
        <v>5449.35</v>
      </c>
      <c r="H30" s="362">
        <v>14196.695</v>
      </c>
      <c r="I30" s="616" t="s">
        <v>238</v>
      </c>
      <c r="J30" s="363"/>
      <c r="K30" s="363"/>
      <c r="L30" s="363"/>
      <c r="M30" s="363"/>
      <c r="N30" s="363"/>
      <c r="O30" s="363"/>
      <c r="P30" s="363"/>
      <c r="Q30" s="363"/>
      <c r="R30" s="363"/>
      <c r="S30" s="363"/>
    </row>
    <row r="31" spans="2:19" s="365" customFormat="1" ht="15" customHeight="1" x14ac:dyDescent="0.2">
      <c r="B31" s="625"/>
      <c r="C31" s="329"/>
      <c r="D31" s="329"/>
      <c r="E31" s="329"/>
      <c r="F31" s="329"/>
      <c r="G31" s="329"/>
      <c r="H31" s="329"/>
      <c r="I31" s="619"/>
      <c r="J31" s="363"/>
      <c r="K31" s="363"/>
      <c r="L31" s="363"/>
      <c r="M31" s="363"/>
      <c r="N31" s="363"/>
      <c r="O31" s="363"/>
      <c r="P31" s="363"/>
      <c r="Q31" s="363"/>
      <c r="R31" s="363"/>
      <c r="S31" s="363"/>
    </row>
    <row r="32" spans="2:19" s="360" customFormat="1" ht="24.95" customHeight="1" x14ac:dyDescent="0.2">
      <c r="B32" s="607" t="s">
        <v>239</v>
      </c>
      <c r="C32" s="362">
        <v>68670.145000000004</v>
      </c>
      <c r="D32" s="362">
        <v>68445.264999999999</v>
      </c>
      <c r="E32" s="362">
        <v>53764.864999999998</v>
      </c>
      <c r="F32" s="362">
        <v>61420.235000000001</v>
      </c>
      <c r="G32" s="362">
        <v>62813.644999999997</v>
      </c>
      <c r="H32" s="362">
        <v>37448.705000000002</v>
      </c>
      <c r="I32" s="616" t="s">
        <v>240</v>
      </c>
      <c r="J32" s="363"/>
      <c r="K32" s="363"/>
      <c r="L32" s="363"/>
      <c r="M32" s="363"/>
      <c r="N32" s="363"/>
      <c r="O32" s="363"/>
      <c r="P32" s="363"/>
      <c r="Q32" s="363"/>
      <c r="R32" s="363"/>
      <c r="S32" s="363"/>
    </row>
    <row r="33" spans="2:19" s="365" customFormat="1" ht="15" customHeight="1" x14ac:dyDescent="0.2">
      <c r="B33" s="625"/>
      <c r="C33" s="329"/>
      <c r="D33" s="329"/>
      <c r="E33" s="329"/>
      <c r="F33" s="329"/>
      <c r="G33" s="329"/>
      <c r="H33" s="329"/>
      <c r="I33" s="619"/>
      <c r="J33" s="363"/>
      <c r="K33" s="363"/>
      <c r="L33" s="363"/>
      <c r="M33" s="363"/>
      <c r="N33" s="363"/>
      <c r="O33" s="363"/>
      <c r="P33" s="363"/>
      <c r="Q33" s="363"/>
      <c r="R33" s="363"/>
      <c r="S33" s="363"/>
    </row>
    <row r="34" spans="2:19" s="360" customFormat="1" ht="24.95" customHeight="1" x14ac:dyDescent="0.2">
      <c r="B34" s="607" t="s">
        <v>241</v>
      </c>
      <c r="C34" s="362">
        <v>1385.8150000000001</v>
      </c>
      <c r="D34" s="362">
        <v>1573.63</v>
      </c>
      <c r="E34" s="362">
        <v>1303.53</v>
      </c>
      <c r="F34" s="362">
        <v>1724.645</v>
      </c>
      <c r="G34" s="362">
        <v>4377.6000000000004</v>
      </c>
      <c r="H34" s="362">
        <v>9208.6450000000004</v>
      </c>
      <c r="I34" s="616" t="s">
        <v>697</v>
      </c>
      <c r="J34" s="363"/>
      <c r="K34" s="363"/>
      <c r="L34" s="363"/>
      <c r="M34" s="363"/>
      <c r="N34" s="363"/>
      <c r="O34" s="363"/>
      <c r="P34" s="363"/>
      <c r="Q34" s="363"/>
      <c r="R34" s="363"/>
      <c r="S34" s="363"/>
    </row>
    <row r="35" spans="2:19" s="365" customFormat="1" ht="15" customHeight="1" x14ac:dyDescent="0.2">
      <c r="B35" s="625"/>
      <c r="C35" s="329"/>
      <c r="D35" s="329"/>
      <c r="E35" s="329"/>
      <c r="F35" s="329"/>
      <c r="G35" s="329"/>
      <c r="H35" s="329"/>
      <c r="I35" s="619"/>
      <c r="J35" s="363"/>
      <c r="K35" s="363"/>
      <c r="L35" s="363"/>
      <c r="M35" s="363"/>
      <c r="N35" s="363"/>
      <c r="O35" s="363"/>
      <c r="P35" s="363"/>
      <c r="Q35" s="363"/>
      <c r="R35" s="363"/>
      <c r="S35" s="363"/>
    </row>
    <row r="36" spans="2:19" s="360" customFormat="1" ht="24.95" customHeight="1" x14ac:dyDescent="0.2">
      <c r="B36" s="607" t="s">
        <v>242</v>
      </c>
      <c r="C36" s="362">
        <v>2802.335</v>
      </c>
      <c r="D36" s="362">
        <v>2837.355</v>
      </c>
      <c r="E36" s="362">
        <v>1876.7650000000001</v>
      </c>
      <c r="F36" s="362">
        <v>3139.29</v>
      </c>
      <c r="G36" s="362">
        <v>4148.335</v>
      </c>
      <c r="H36" s="362">
        <v>6188.21</v>
      </c>
      <c r="I36" s="616" t="s">
        <v>243</v>
      </c>
      <c r="J36" s="363"/>
      <c r="K36" s="363"/>
      <c r="L36" s="363"/>
      <c r="M36" s="363"/>
      <c r="N36" s="363"/>
      <c r="O36" s="363"/>
      <c r="P36" s="363"/>
      <c r="Q36" s="363"/>
      <c r="R36" s="363"/>
      <c r="S36" s="363"/>
    </row>
    <row r="37" spans="2:19" s="365" customFormat="1" ht="15" customHeight="1" x14ac:dyDescent="0.2">
      <c r="B37" s="625"/>
      <c r="C37" s="329"/>
      <c r="D37" s="329"/>
      <c r="E37" s="329"/>
      <c r="F37" s="329"/>
      <c r="G37" s="329"/>
      <c r="H37" s="329"/>
      <c r="I37" s="619"/>
      <c r="J37" s="363"/>
      <c r="K37" s="363"/>
      <c r="L37" s="363"/>
      <c r="M37" s="363"/>
      <c r="N37" s="363"/>
      <c r="O37" s="363"/>
      <c r="P37" s="363"/>
      <c r="Q37" s="363"/>
      <c r="R37" s="363"/>
      <c r="S37" s="363"/>
    </row>
    <row r="38" spans="2:19" s="360" customFormat="1" ht="24.95" customHeight="1" x14ac:dyDescent="0.2">
      <c r="B38" s="607" t="s">
        <v>399</v>
      </c>
      <c r="C38" s="362">
        <v>39187.195</v>
      </c>
      <c r="D38" s="362">
        <v>41711.224999999999</v>
      </c>
      <c r="E38" s="362">
        <v>16252.88</v>
      </c>
      <c r="F38" s="362">
        <v>19185.685000000001</v>
      </c>
      <c r="G38" s="362">
        <v>17162.02</v>
      </c>
      <c r="H38" s="362">
        <v>18984.41</v>
      </c>
      <c r="I38" s="616" t="s">
        <v>54</v>
      </c>
      <c r="J38" s="363"/>
      <c r="K38" s="363"/>
      <c r="L38" s="363"/>
      <c r="M38" s="363"/>
      <c r="N38" s="363"/>
      <c r="O38" s="363"/>
      <c r="P38" s="363"/>
      <c r="Q38" s="363"/>
      <c r="R38" s="363"/>
      <c r="S38" s="363"/>
    </row>
    <row r="39" spans="2:19" s="365" customFormat="1" ht="15" customHeight="1" x14ac:dyDescent="0.2">
      <c r="B39" s="625"/>
      <c r="C39" s="329"/>
      <c r="D39" s="329"/>
      <c r="E39" s="329"/>
      <c r="F39" s="329"/>
      <c r="G39" s="329"/>
      <c r="H39" s="329"/>
      <c r="I39" s="619"/>
      <c r="J39" s="363"/>
      <c r="K39" s="363"/>
      <c r="L39" s="363"/>
      <c r="M39" s="363"/>
      <c r="N39" s="363"/>
      <c r="O39" s="363"/>
      <c r="P39" s="363"/>
      <c r="Q39" s="363"/>
      <c r="R39" s="363"/>
      <c r="S39" s="363"/>
    </row>
    <row r="40" spans="2:19" s="360" customFormat="1" ht="24.95" customHeight="1" x14ac:dyDescent="0.2">
      <c r="B40" s="607" t="s">
        <v>259</v>
      </c>
      <c r="C40" s="362">
        <v>4971</v>
      </c>
      <c r="D40" s="362">
        <v>5091</v>
      </c>
      <c r="E40" s="362">
        <v>2767</v>
      </c>
      <c r="F40" s="362">
        <v>3018.5</v>
      </c>
      <c r="G40" s="362">
        <v>5733.3</v>
      </c>
      <c r="H40" s="362">
        <v>8927.1</v>
      </c>
      <c r="I40" s="616" t="s">
        <v>55</v>
      </c>
      <c r="J40" s="363"/>
      <c r="K40" s="363"/>
      <c r="L40" s="363"/>
      <c r="M40" s="363"/>
      <c r="N40" s="363"/>
      <c r="O40" s="363"/>
      <c r="P40" s="363"/>
      <c r="Q40" s="363"/>
      <c r="R40" s="363"/>
      <c r="S40" s="363"/>
    </row>
    <row r="41" spans="2:19" s="365" customFormat="1" ht="15" customHeight="1" x14ac:dyDescent="0.2">
      <c r="B41" s="625"/>
      <c r="C41" s="329"/>
      <c r="D41" s="329"/>
      <c r="E41" s="329"/>
      <c r="F41" s="329"/>
      <c r="G41" s="329"/>
      <c r="H41" s="329"/>
      <c r="I41" s="619"/>
      <c r="J41" s="363"/>
      <c r="K41" s="363"/>
      <c r="L41" s="363"/>
      <c r="M41" s="363"/>
      <c r="N41" s="363"/>
      <c r="O41" s="363"/>
      <c r="P41" s="363"/>
      <c r="Q41" s="363"/>
      <c r="R41" s="363"/>
      <c r="S41" s="363"/>
    </row>
    <row r="42" spans="2:19" s="360" customFormat="1" ht="24.95" customHeight="1" x14ac:dyDescent="0.2">
      <c r="B42" s="607" t="s">
        <v>244</v>
      </c>
      <c r="C42" s="362">
        <v>130437.2</v>
      </c>
      <c r="D42" s="362">
        <v>472358.9</v>
      </c>
      <c r="E42" s="362">
        <v>679692</v>
      </c>
      <c r="F42" s="362">
        <v>478738.75</v>
      </c>
      <c r="G42" s="362">
        <v>550687.81999999995</v>
      </c>
      <c r="H42" s="362">
        <v>617484.27</v>
      </c>
      <c r="I42" s="616" t="s">
        <v>777</v>
      </c>
      <c r="J42" s="363"/>
      <c r="K42" s="363"/>
      <c r="L42" s="363"/>
      <c r="M42" s="363"/>
      <c r="N42" s="363"/>
      <c r="O42" s="363"/>
      <c r="P42" s="363"/>
      <c r="Q42" s="363"/>
      <c r="R42" s="363"/>
      <c r="S42" s="363"/>
    </row>
    <row r="43" spans="2:19" s="365" customFormat="1" ht="15" customHeight="1" x14ac:dyDescent="0.2">
      <c r="B43" s="625"/>
      <c r="C43" s="329"/>
      <c r="D43" s="329"/>
      <c r="E43" s="329"/>
      <c r="F43" s="329"/>
      <c r="G43" s="329"/>
      <c r="H43" s="329"/>
      <c r="I43" s="619"/>
      <c r="J43" s="363"/>
      <c r="K43" s="363"/>
      <c r="L43" s="363"/>
      <c r="M43" s="363"/>
      <c r="N43" s="363"/>
      <c r="O43" s="363"/>
      <c r="P43" s="363"/>
      <c r="Q43" s="363"/>
      <c r="R43" s="363"/>
      <c r="S43" s="363"/>
    </row>
    <row r="44" spans="2:19" s="365" customFormat="1" ht="24.95" customHeight="1" x14ac:dyDescent="0.2">
      <c r="B44" s="604" t="s">
        <v>854</v>
      </c>
      <c r="C44" s="361">
        <v>834999.99999999977</v>
      </c>
      <c r="D44" s="361">
        <v>1326550</v>
      </c>
      <c r="E44" s="361">
        <v>1383000</v>
      </c>
      <c r="F44" s="362">
        <v>1390000</v>
      </c>
      <c r="G44" s="362">
        <v>1554000</v>
      </c>
      <c r="H44" s="362">
        <v>1980000.0000000002</v>
      </c>
      <c r="I44" s="616" t="s">
        <v>332</v>
      </c>
      <c r="J44" s="363"/>
      <c r="K44" s="363"/>
      <c r="L44" s="363"/>
      <c r="M44" s="363"/>
      <c r="N44" s="363"/>
      <c r="O44" s="363"/>
      <c r="P44" s="363"/>
      <c r="Q44" s="363"/>
      <c r="R44" s="363"/>
      <c r="S44" s="363"/>
    </row>
    <row r="45" spans="2:19" s="360" customFormat="1" ht="24.95" customHeight="1" thickBot="1" x14ac:dyDescent="0.25">
      <c r="B45" s="604"/>
      <c r="C45" s="362"/>
      <c r="D45" s="362"/>
      <c r="E45" s="362"/>
      <c r="F45" s="362"/>
      <c r="G45" s="362"/>
      <c r="H45" s="362"/>
      <c r="I45" s="616"/>
      <c r="J45" s="363"/>
      <c r="K45" s="363"/>
      <c r="L45" s="363"/>
      <c r="M45" s="363"/>
      <c r="N45" s="363"/>
      <c r="O45" s="363"/>
      <c r="P45" s="363"/>
      <c r="Q45" s="363"/>
      <c r="R45" s="363"/>
      <c r="S45" s="363"/>
    </row>
    <row r="46" spans="2:19" s="365" customFormat="1" ht="15" customHeight="1" thickTop="1" x14ac:dyDescent="0.2">
      <c r="B46" s="626"/>
      <c r="C46" s="623"/>
      <c r="D46" s="623"/>
      <c r="E46" s="623"/>
      <c r="F46" s="623"/>
      <c r="G46" s="623"/>
      <c r="H46" s="623"/>
      <c r="I46" s="620"/>
      <c r="J46" s="363"/>
      <c r="K46" s="363"/>
      <c r="L46" s="363"/>
      <c r="M46" s="363"/>
      <c r="N46" s="363"/>
      <c r="O46" s="363"/>
      <c r="P46" s="363"/>
      <c r="Q46" s="363"/>
      <c r="R46" s="363"/>
      <c r="S46" s="363"/>
    </row>
    <row r="47" spans="2:19" s="365" customFormat="1" ht="24.75" customHeight="1" x14ac:dyDescent="0.2">
      <c r="B47" s="625" t="s">
        <v>404</v>
      </c>
      <c r="C47" s="329"/>
      <c r="D47" s="329"/>
      <c r="E47" s="329"/>
      <c r="F47" s="329"/>
      <c r="G47" s="329"/>
      <c r="H47" s="329"/>
      <c r="I47" s="621" t="s">
        <v>743</v>
      </c>
      <c r="J47" s="363"/>
      <c r="K47" s="363"/>
      <c r="L47" s="363"/>
      <c r="M47" s="363"/>
      <c r="N47" s="363"/>
      <c r="O47" s="363"/>
      <c r="P47" s="363"/>
      <c r="Q47" s="363"/>
      <c r="R47" s="363"/>
      <c r="S47" s="363"/>
    </row>
    <row r="48" spans="2:19" s="365" customFormat="1" ht="15" customHeight="1" x14ac:dyDescent="0.2">
      <c r="B48" s="625"/>
      <c r="C48" s="329"/>
      <c r="D48" s="329"/>
      <c r="E48" s="329"/>
      <c r="F48" s="329"/>
      <c r="G48" s="329"/>
      <c r="H48" s="329"/>
      <c r="I48" s="619"/>
      <c r="J48" s="363"/>
      <c r="K48" s="363"/>
      <c r="L48" s="363"/>
      <c r="M48" s="363"/>
      <c r="N48" s="363"/>
      <c r="O48" s="363"/>
      <c r="P48" s="363"/>
      <c r="Q48" s="363"/>
      <c r="R48" s="363"/>
      <c r="S48" s="363"/>
    </row>
    <row r="49" spans="2:31" s="360" customFormat="1" ht="24.95" customHeight="1" x14ac:dyDescent="0.2">
      <c r="B49" s="604" t="s">
        <v>778</v>
      </c>
      <c r="C49" s="361">
        <v>360145.97000000003</v>
      </c>
      <c r="D49" s="361">
        <v>837746.09000000008</v>
      </c>
      <c r="E49" s="361">
        <v>1035907</v>
      </c>
      <c r="F49" s="362">
        <v>921043.71499999997</v>
      </c>
      <c r="G49" s="362">
        <v>1040516.72</v>
      </c>
      <c r="H49" s="362">
        <v>1233485.085</v>
      </c>
      <c r="I49" s="616" t="s">
        <v>862</v>
      </c>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2:31" s="365" customFormat="1" ht="24.95" customHeight="1" x14ac:dyDescent="0.2">
      <c r="B50" s="606" t="s">
        <v>779</v>
      </c>
      <c r="C50" s="329">
        <v>155500.13500000001</v>
      </c>
      <c r="D50" s="329">
        <v>209061.47</v>
      </c>
      <c r="E50" s="329">
        <v>287064</v>
      </c>
      <c r="F50" s="329">
        <v>390296.88</v>
      </c>
      <c r="G50" s="329">
        <v>403347.81</v>
      </c>
      <c r="H50" s="329">
        <v>487483.69500000001</v>
      </c>
      <c r="I50" s="618" t="s">
        <v>56</v>
      </c>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2:31" s="365" customFormat="1" ht="24.95" customHeight="1" x14ac:dyDescent="0.2">
      <c r="B51" s="606" t="s">
        <v>144</v>
      </c>
      <c r="C51" s="329">
        <v>33524.949999999997</v>
      </c>
      <c r="D51" s="329">
        <v>37439.724999999999</v>
      </c>
      <c r="E51" s="329">
        <v>56661</v>
      </c>
      <c r="F51" s="329">
        <v>76542.845000000001</v>
      </c>
      <c r="G51" s="329">
        <v>93051.345000000001</v>
      </c>
      <c r="H51" s="329">
        <v>121303.65</v>
      </c>
      <c r="I51" s="618" t="s">
        <v>57</v>
      </c>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2:31" s="365" customFormat="1" ht="24.95" customHeight="1" x14ac:dyDescent="0.2">
      <c r="B52" s="606" t="s">
        <v>145</v>
      </c>
      <c r="C52" s="329">
        <v>43517.885000000002</v>
      </c>
      <c r="D52" s="329">
        <v>90505.895000000004</v>
      </c>
      <c r="E52" s="329">
        <v>557438</v>
      </c>
      <c r="F52" s="329">
        <v>268232.99</v>
      </c>
      <c r="G52" s="329">
        <v>302042.565</v>
      </c>
      <c r="H52" s="329">
        <v>270203.74</v>
      </c>
      <c r="I52" s="618" t="s">
        <v>402</v>
      </c>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2:31" s="365" customFormat="1" ht="24.95" customHeight="1" x14ac:dyDescent="0.2">
      <c r="B53" s="606" t="s">
        <v>244</v>
      </c>
      <c r="C53" s="329">
        <v>127603</v>
      </c>
      <c r="D53" s="329">
        <v>500739</v>
      </c>
      <c r="E53" s="329">
        <v>134744</v>
      </c>
      <c r="F53" s="329">
        <v>185971</v>
      </c>
      <c r="G53" s="329">
        <v>242075</v>
      </c>
      <c r="H53" s="329">
        <v>354494</v>
      </c>
      <c r="I53" s="618" t="s">
        <v>777</v>
      </c>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2:31" s="365" customFormat="1" ht="15" customHeight="1" x14ac:dyDescent="0.2">
      <c r="B54" s="625"/>
      <c r="C54" s="329"/>
      <c r="D54" s="329"/>
      <c r="E54" s="329"/>
      <c r="F54" s="329"/>
      <c r="G54" s="329"/>
      <c r="H54" s="329"/>
      <c r="I54" s="619"/>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2:31" s="360" customFormat="1" ht="24.95" customHeight="1" x14ac:dyDescent="0.2">
      <c r="B55" s="604" t="s">
        <v>146</v>
      </c>
      <c r="C55" s="361">
        <v>380000</v>
      </c>
      <c r="D55" s="361">
        <v>375000</v>
      </c>
      <c r="E55" s="361">
        <v>275000</v>
      </c>
      <c r="F55" s="362">
        <v>380000</v>
      </c>
      <c r="G55" s="362">
        <v>410000</v>
      </c>
      <c r="H55" s="362">
        <v>510000</v>
      </c>
      <c r="I55" s="616" t="s">
        <v>754</v>
      </c>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2:31" s="365" customFormat="1" ht="24.95" customHeight="1" x14ac:dyDescent="0.2">
      <c r="B56" s="606" t="s">
        <v>147</v>
      </c>
      <c r="C56" s="329">
        <v>361148.44500000001</v>
      </c>
      <c r="D56" s="329">
        <v>356431.89</v>
      </c>
      <c r="E56" s="329">
        <v>270788</v>
      </c>
      <c r="F56" s="329">
        <v>362522.06599999999</v>
      </c>
      <c r="G56" s="329">
        <v>398056.84399999998</v>
      </c>
      <c r="H56" s="329">
        <v>490305.1</v>
      </c>
      <c r="I56" s="618" t="s">
        <v>287</v>
      </c>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2:31" s="365" customFormat="1" ht="24.95" customHeight="1" x14ac:dyDescent="0.2">
      <c r="B57" s="606" t="s">
        <v>148</v>
      </c>
      <c r="C57" s="329">
        <v>18851.555</v>
      </c>
      <c r="D57" s="329">
        <v>18568.11</v>
      </c>
      <c r="E57" s="329">
        <v>4212</v>
      </c>
      <c r="F57" s="329">
        <v>17477.934000000001</v>
      </c>
      <c r="G57" s="329">
        <v>11943.156000000001</v>
      </c>
      <c r="H57" s="329">
        <v>19694.900000000001</v>
      </c>
      <c r="I57" s="618" t="s">
        <v>74</v>
      </c>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2:31" s="365" customFormat="1" ht="15" customHeight="1" x14ac:dyDescent="0.2">
      <c r="B58" s="625"/>
      <c r="C58" s="329"/>
      <c r="D58" s="329"/>
      <c r="E58" s="329"/>
      <c r="F58" s="329"/>
      <c r="G58" s="329"/>
      <c r="H58" s="329"/>
      <c r="I58" s="619"/>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spans="2:31" s="360" customFormat="1" ht="24.95" customHeight="1" x14ac:dyDescent="0.2">
      <c r="B59" s="604" t="s">
        <v>1262</v>
      </c>
      <c r="C59" s="362">
        <v>94854.03</v>
      </c>
      <c r="D59" s="362">
        <v>113803.91</v>
      </c>
      <c r="E59" s="362">
        <v>72093</v>
      </c>
      <c r="F59" s="362">
        <v>88956.285000000003</v>
      </c>
      <c r="G59" s="362">
        <v>103483.28</v>
      </c>
      <c r="H59" s="362">
        <v>236514.91500000001</v>
      </c>
      <c r="I59" s="616" t="s">
        <v>921</v>
      </c>
      <c r="J59" s="363"/>
      <c r="K59" s="363"/>
      <c r="L59" s="363"/>
      <c r="M59" s="363"/>
      <c r="N59" s="363"/>
      <c r="O59" s="363"/>
      <c r="P59" s="363"/>
      <c r="Q59" s="363"/>
      <c r="R59" s="363"/>
      <c r="S59" s="363"/>
      <c r="T59" s="363"/>
      <c r="U59" s="363"/>
      <c r="V59" s="363"/>
      <c r="W59" s="363"/>
      <c r="X59" s="363"/>
      <c r="Y59" s="363"/>
      <c r="Z59" s="363"/>
      <c r="AA59" s="363"/>
      <c r="AB59" s="363"/>
      <c r="AC59" s="363"/>
      <c r="AD59" s="363"/>
      <c r="AE59" s="363"/>
    </row>
    <row r="60" spans="2:31" s="365" customFormat="1" ht="15" customHeight="1" x14ac:dyDescent="0.2">
      <c r="B60" s="625"/>
      <c r="C60" s="329"/>
      <c r="D60" s="329"/>
      <c r="E60" s="329"/>
      <c r="F60" s="329"/>
      <c r="G60" s="329"/>
      <c r="H60" s="329"/>
      <c r="I60" s="619"/>
      <c r="J60" s="363"/>
      <c r="K60" s="363"/>
      <c r="L60" s="363"/>
      <c r="M60" s="363"/>
      <c r="N60" s="363"/>
      <c r="O60" s="363"/>
      <c r="P60" s="363"/>
      <c r="Q60" s="363"/>
      <c r="R60" s="363"/>
      <c r="S60" s="363"/>
      <c r="T60" s="363"/>
      <c r="U60" s="363"/>
      <c r="V60" s="363"/>
      <c r="W60" s="363"/>
      <c r="X60" s="363"/>
      <c r="Y60" s="363"/>
      <c r="Z60" s="363"/>
      <c r="AA60" s="363"/>
      <c r="AB60" s="363"/>
      <c r="AC60" s="363"/>
      <c r="AD60" s="363"/>
      <c r="AE60" s="363"/>
    </row>
    <row r="61" spans="2:31" s="365" customFormat="1" ht="24.95" customHeight="1" x14ac:dyDescent="0.2">
      <c r="B61" s="604" t="s">
        <v>854</v>
      </c>
      <c r="C61" s="361">
        <v>835000</v>
      </c>
      <c r="D61" s="361">
        <v>1326550</v>
      </c>
      <c r="E61" s="361">
        <v>1383000</v>
      </c>
      <c r="F61" s="362">
        <v>1390000</v>
      </c>
      <c r="G61" s="362">
        <v>1554000</v>
      </c>
      <c r="H61" s="362">
        <v>1980000</v>
      </c>
      <c r="I61" s="616" t="s">
        <v>332</v>
      </c>
      <c r="J61" s="363"/>
      <c r="K61" s="363"/>
      <c r="L61" s="363"/>
      <c r="M61" s="363"/>
      <c r="N61" s="363"/>
      <c r="O61" s="363"/>
      <c r="P61" s="363"/>
      <c r="Q61" s="363"/>
      <c r="R61" s="363"/>
      <c r="S61" s="363"/>
      <c r="T61" s="363"/>
      <c r="U61" s="363"/>
      <c r="V61" s="363"/>
      <c r="W61" s="363"/>
      <c r="X61" s="363"/>
      <c r="Y61" s="363"/>
      <c r="Z61" s="363"/>
      <c r="AA61" s="363"/>
      <c r="AB61" s="363"/>
      <c r="AC61" s="363"/>
      <c r="AD61" s="363"/>
      <c r="AE61" s="363"/>
    </row>
    <row r="62" spans="2:31" s="258" customFormat="1" ht="24.95" customHeight="1" thickBot="1" x14ac:dyDescent="0.75">
      <c r="B62" s="608"/>
      <c r="C62" s="1698"/>
      <c r="D62" s="1698"/>
      <c r="E62" s="1698"/>
      <c r="F62" s="1698"/>
      <c r="G62" s="1698"/>
      <c r="H62" s="1698"/>
      <c r="I62" s="622"/>
      <c r="J62" s="363"/>
      <c r="K62" s="363"/>
      <c r="L62" s="363"/>
      <c r="M62" s="363"/>
      <c r="N62" s="363"/>
      <c r="O62" s="363"/>
      <c r="P62" s="363"/>
    </row>
    <row r="63" spans="2:31" ht="9" customHeight="1" thickTop="1" x14ac:dyDescent="0.5">
      <c r="B63" s="37"/>
      <c r="C63" s="37"/>
      <c r="D63" s="37"/>
      <c r="E63" s="37"/>
      <c r="F63" s="37"/>
      <c r="G63" s="37"/>
      <c r="H63" s="37"/>
      <c r="I63" s="37"/>
      <c r="L63" s="157"/>
    </row>
    <row r="64" spans="2:31" s="53" customFormat="1" ht="18.75" customHeight="1" x14ac:dyDescent="0.5">
      <c r="B64" s="334" t="s">
        <v>1551</v>
      </c>
      <c r="C64" s="334"/>
      <c r="D64" s="334"/>
      <c r="E64" s="334"/>
      <c r="F64" s="334"/>
      <c r="G64" s="334"/>
      <c r="H64" s="334"/>
      <c r="I64" s="334" t="s">
        <v>1772</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607" customWidth="1"/>
    <col min="2" max="2" width="83.42578125" style="1607" customWidth="1"/>
    <col min="3" max="16384" width="9.140625" style="1607"/>
  </cols>
  <sheetData>
    <row r="1" spans="1:2" ht="43.5" customHeight="1" x14ac:dyDescent="0.2">
      <c r="A1" s="1752" t="s">
        <v>1956</v>
      </c>
      <c r="B1" s="1606"/>
    </row>
    <row r="2" spans="1:2" ht="12.75" customHeight="1" x14ac:dyDescent="0.2">
      <c r="A2" s="1752"/>
      <c r="B2" s="1608"/>
    </row>
    <row r="3" spans="1:2" ht="12.75" customHeight="1" x14ac:dyDescent="0.2">
      <c r="A3" s="1752"/>
      <c r="B3" s="1608"/>
    </row>
    <row r="4" spans="1:2" ht="12.75" customHeight="1" x14ac:dyDescent="0.2">
      <c r="A4" s="1752"/>
      <c r="B4" s="1608"/>
    </row>
    <row r="5" spans="1:2" ht="12.75" customHeight="1" x14ac:dyDescent="0.2">
      <c r="A5" s="1752"/>
      <c r="B5" s="1608"/>
    </row>
    <row r="6" spans="1:2" ht="12.75" customHeight="1" x14ac:dyDescent="0.2">
      <c r="A6" s="1752"/>
      <c r="B6" s="1608"/>
    </row>
    <row r="7" spans="1:2" ht="12.75" customHeight="1" x14ac:dyDescent="0.2">
      <c r="A7" s="1752"/>
      <c r="B7" s="1608"/>
    </row>
    <row r="8" spans="1:2" ht="12.75" customHeight="1" x14ac:dyDescent="0.2">
      <c r="A8" s="1752"/>
      <c r="B8" s="1608"/>
    </row>
    <row r="9" spans="1:2" ht="12.75" customHeight="1" x14ac:dyDescent="0.2">
      <c r="A9" s="1752"/>
      <c r="B9" s="1609"/>
    </row>
    <row r="10" spans="1:2" ht="12.75" customHeight="1" x14ac:dyDescent="0.2">
      <c r="A10" s="1752"/>
      <c r="B10" s="1608"/>
    </row>
    <row r="11" spans="1:2" ht="12.75" customHeight="1" x14ac:dyDescent="0.2">
      <c r="A11" s="1752"/>
      <c r="B11" s="1610"/>
    </row>
    <row r="12" spans="1:2" ht="12.75" customHeight="1" x14ac:dyDescent="0.2">
      <c r="A12" s="1752"/>
    </row>
    <row r="13" spans="1:2" ht="12.75" customHeight="1" x14ac:dyDescent="0.2">
      <c r="A13" s="1752"/>
    </row>
    <row r="14" spans="1:2" ht="12.75" customHeight="1" x14ac:dyDescent="0.2">
      <c r="A14" s="1752"/>
    </row>
    <row r="15" spans="1:2" ht="12.75" customHeight="1" x14ac:dyDescent="0.2">
      <c r="A15" s="1752"/>
    </row>
    <row r="16" spans="1:2" ht="12.75" customHeight="1" x14ac:dyDescent="0.2">
      <c r="A16" s="1752"/>
    </row>
    <row r="17" spans="1:1" ht="12.75" customHeight="1" x14ac:dyDescent="0.2">
      <c r="A17" s="1752"/>
    </row>
    <row r="18" spans="1:1" ht="12.75" customHeight="1" x14ac:dyDescent="0.2">
      <c r="A18" s="1752"/>
    </row>
    <row r="19" spans="1:1" ht="12.75" customHeight="1" x14ac:dyDescent="0.2">
      <c r="A19" s="1752"/>
    </row>
    <row r="20" spans="1:1" ht="12.75" customHeight="1" x14ac:dyDescent="0.2">
      <c r="A20" s="1752"/>
    </row>
    <row r="21" spans="1:1" ht="12.75" customHeight="1" x14ac:dyDescent="0.2">
      <c r="A21" s="1752"/>
    </row>
    <row r="22" spans="1:1" ht="12.75" customHeight="1" x14ac:dyDescent="0.2">
      <c r="A22" s="1752"/>
    </row>
    <row r="23" spans="1:1" ht="12.75" customHeight="1" x14ac:dyDescent="0.2">
      <c r="A23" s="1752"/>
    </row>
    <row r="24" spans="1:1" ht="12.75" customHeight="1" x14ac:dyDescent="0.2">
      <c r="A24" s="1752"/>
    </row>
    <row r="25" spans="1:1" ht="12.75" customHeight="1" x14ac:dyDescent="0.2">
      <c r="A25" s="1752"/>
    </row>
    <row r="26" spans="1:1" ht="12.75" customHeight="1" x14ac:dyDescent="0.2">
      <c r="A26" s="1752"/>
    </row>
    <row r="27" spans="1:1" ht="12.75" customHeight="1" x14ac:dyDescent="0.2">
      <c r="A27" s="1752"/>
    </row>
    <row r="28" spans="1:1" ht="12.75" customHeight="1" x14ac:dyDescent="0.2">
      <c r="A28" s="1752"/>
    </row>
    <row r="29" spans="1:1" ht="12.75" customHeight="1" x14ac:dyDescent="0.2">
      <c r="A29" s="1752"/>
    </row>
    <row r="30" spans="1:1" ht="12.75" customHeight="1" x14ac:dyDescent="0.2">
      <c r="A30" s="1752"/>
    </row>
    <row r="31" spans="1:1" ht="12.75" customHeight="1" x14ac:dyDescent="0.2">
      <c r="A31" s="1752"/>
    </row>
    <row r="32" spans="1:1" ht="12.75" customHeight="1" x14ac:dyDescent="0.2">
      <c r="A32" s="1752"/>
    </row>
    <row r="33" spans="1:1" ht="12.75" customHeight="1" x14ac:dyDescent="0.2">
      <c r="A33" s="1752"/>
    </row>
    <row r="34" spans="1:1" ht="12.75" customHeight="1" x14ac:dyDescent="0.2">
      <c r="A34" s="1752"/>
    </row>
    <row r="35" spans="1:1" ht="12.75" customHeight="1" x14ac:dyDescent="0.2">
      <c r="A35" s="1752"/>
    </row>
    <row r="36" spans="1:1" ht="12.75" customHeight="1" x14ac:dyDescent="0.2">
      <c r="A36" s="1752"/>
    </row>
    <row r="37" spans="1:1" ht="12.75" customHeight="1" x14ac:dyDescent="0.2">
      <c r="A37" s="1752"/>
    </row>
    <row r="38" spans="1:1" ht="12.75" customHeight="1" x14ac:dyDescent="0.2">
      <c r="A38" s="1752"/>
    </row>
    <row r="39" spans="1:1" ht="12.75" customHeight="1" x14ac:dyDescent="0.2">
      <c r="A39" s="1752"/>
    </row>
    <row r="40" spans="1:1" ht="12.75" customHeight="1" x14ac:dyDescent="0.2">
      <c r="A40" s="1752"/>
    </row>
    <row r="41" spans="1:1" ht="12.75" customHeight="1" x14ac:dyDescent="0.2">
      <c r="A41" s="1752"/>
    </row>
    <row r="42" spans="1:1" ht="12.75" customHeight="1" x14ac:dyDescent="0.2">
      <c r="A42" s="1752"/>
    </row>
    <row r="43" spans="1:1" ht="12.75" customHeight="1" x14ac:dyDescent="0.2">
      <c r="A43" s="1752"/>
    </row>
    <row r="44" spans="1:1" ht="12.75" customHeight="1" x14ac:dyDescent="0.2">
      <c r="A44" s="1752"/>
    </row>
    <row r="45" spans="1:1" ht="12.75" customHeight="1" x14ac:dyDescent="0.2">
      <c r="A45" s="1752"/>
    </row>
    <row r="46" spans="1:1" ht="12.75" customHeight="1" x14ac:dyDescent="0.2">
      <c r="A46" s="1752"/>
    </row>
    <row r="47" spans="1:1" ht="12.75" customHeight="1" x14ac:dyDescent="0.2">
      <c r="A47" s="1752"/>
    </row>
    <row r="48" spans="1:1" ht="12.75" customHeight="1" x14ac:dyDescent="0.2">
      <c r="A48" s="1752"/>
    </row>
    <row r="49" spans="1:1" ht="12.75" customHeight="1" x14ac:dyDescent="0.2">
      <c r="A49" s="1752"/>
    </row>
    <row r="50" spans="1:1" ht="12.75" customHeight="1" x14ac:dyDescent="0.2">
      <c r="A50" s="1752"/>
    </row>
    <row r="51" spans="1:1" ht="12.75" customHeight="1" x14ac:dyDescent="0.2">
      <c r="A51" s="1752"/>
    </row>
    <row r="52" spans="1:1" ht="12.75" customHeight="1" x14ac:dyDescent="0.2">
      <c r="A52" s="1752"/>
    </row>
    <row r="53" spans="1:1" ht="12.75" customHeight="1" x14ac:dyDescent="0.2">
      <c r="A53" s="1752"/>
    </row>
    <row r="54" spans="1:1" ht="12.75" customHeight="1" x14ac:dyDescent="0.2">
      <c r="A54" s="1752"/>
    </row>
    <row r="55" spans="1:1" ht="12.75" customHeight="1" x14ac:dyDescent="0.2">
      <c r="A55" s="1752"/>
    </row>
    <row r="56" spans="1:1" ht="12.75" customHeight="1" x14ac:dyDescent="0.2">
      <c r="A56" s="1752"/>
    </row>
    <row r="57" spans="1:1" ht="12.75" customHeight="1" x14ac:dyDescent="0.2">
      <c r="A57" s="1752"/>
    </row>
    <row r="58" spans="1:1" ht="12.75" customHeight="1" x14ac:dyDescent="0.2">
      <c r="A58" s="1752"/>
    </row>
    <row r="59" spans="1:1" ht="12.75" customHeight="1" x14ac:dyDescent="0.2">
      <c r="A59" s="1752"/>
    </row>
    <row r="60" spans="1:1" ht="12.75" customHeight="1" x14ac:dyDescent="0.2">
      <c r="A60" s="1752"/>
    </row>
    <row r="61" spans="1:1" ht="12.75" customHeight="1" x14ac:dyDescent="0.2">
      <c r="A61" s="1752"/>
    </row>
    <row r="62" spans="1:1" ht="12.75" customHeight="1" x14ac:dyDescent="0.2">
      <c r="A62" s="1752"/>
    </row>
    <row r="63" spans="1:1" ht="12.75" customHeight="1" x14ac:dyDescent="0.2">
      <c r="A63" s="1752"/>
    </row>
    <row r="64" spans="1:1" ht="12.75" customHeight="1" x14ac:dyDescent="0.2">
      <c r="A64" s="1752"/>
    </row>
    <row r="65" spans="1:1" ht="12.75" customHeight="1" x14ac:dyDescent="0.2">
      <c r="A65" s="1752"/>
    </row>
    <row r="66" spans="1:1" ht="12.75" customHeight="1" x14ac:dyDescent="0.2">
      <c r="A66" s="1752"/>
    </row>
    <row r="67" spans="1:1" ht="12.75" customHeight="1" x14ac:dyDescent="0.2">
      <c r="A67" s="1752"/>
    </row>
    <row r="68" spans="1:1" ht="12.75" customHeight="1" x14ac:dyDescent="0.2">
      <c r="A68" s="1752"/>
    </row>
    <row r="69" spans="1:1" ht="12.75" customHeight="1" x14ac:dyDescent="0.2">
      <c r="A69" s="1752"/>
    </row>
    <row r="70" spans="1:1" ht="12.75" customHeight="1" x14ac:dyDescent="0.2">
      <c r="A70" s="1752"/>
    </row>
    <row r="71" spans="1:1" ht="12.75" customHeight="1" x14ac:dyDescent="0.2">
      <c r="A71" s="1752"/>
    </row>
    <row r="72" spans="1:1" ht="12.75" customHeight="1" x14ac:dyDescent="0.2">
      <c r="A72" s="1752"/>
    </row>
    <row r="73" spans="1:1" ht="12.75" customHeight="1" x14ac:dyDescent="0.2">
      <c r="A73" s="1752"/>
    </row>
    <row r="74" spans="1:1" ht="12.75" customHeight="1" x14ac:dyDescent="0.2">
      <c r="A74" s="1752"/>
    </row>
    <row r="75" spans="1:1" ht="12.75" customHeight="1" x14ac:dyDescent="0.2">
      <c r="A75" s="1752"/>
    </row>
    <row r="76" spans="1:1" ht="12.75" customHeight="1" x14ac:dyDescent="0.2">
      <c r="A76" s="1752"/>
    </row>
    <row r="77" spans="1:1" ht="12.75" customHeight="1" x14ac:dyDescent="0.2">
      <c r="A77" s="1752"/>
    </row>
    <row r="78" spans="1:1" ht="12.75" customHeight="1" x14ac:dyDescent="0.2">
      <c r="A78" s="1752"/>
    </row>
    <row r="79" spans="1:1" ht="12.75" customHeight="1" x14ac:dyDescent="0.2">
      <c r="A79" s="1752"/>
    </row>
    <row r="80" spans="1:1" ht="12.75" customHeight="1" x14ac:dyDescent="0.2">
      <c r="A80" s="1752"/>
    </row>
    <row r="81" spans="1:1" ht="12.75" customHeight="1" x14ac:dyDescent="0.2">
      <c r="A81" s="1752"/>
    </row>
    <row r="82" spans="1:1" ht="12.75" customHeight="1" x14ac:dyDescent="0.2">
      <c r="A82" s="1752"/>
    </row>
    <row r="83" spans="1:1" ht="12.75" customHeight="1" x14ac:dyDescent="0.2">
      <c r="A83" s="1752"/>
    </row>
    <row r="84" spans="1:1" ht="12.75" customHeight="1" x14ac:dyDescent="0.2">
      <c r="A84" s="1752"/>
    </row>
    <row r="85" spans="1:1" ht="12.75" customHeight="1" x14ac:dyDescent="0.2">
      <c r="A85" s="1752"/>
    </row>
    <row r="86" spans="1:1" ht="12.75" customHeight="1" x14ac:dyDescent="0.2">
      <c r="A86" s="1752"/>
    </row>
    <row r="87" spans="1:1" ht="12.75" customHeight="1" x14ac:dyDescent="0.2">
      <c r="A87" s="1752"/>
    </row>
    <row r="88" spans="1:1" ht="12.75" customHeight="1" x14ac:dyDescent="0.2">
      <c r="A88" s="1752"/>
    </row>
    <row r="89" spans="1:1" ht="12.75" customHeight="1" x14ac:dyDescent="0.2">
      <c r="A89" s="1752"/>
    </row>
    <row r="90" spans="1:1" ht="12.75" customHeight="1" x14ac:dyDescent="0.2">
      <c r="A90" s="1752"/>
    </row>
    <row r="91" spans="1:1" ht="12.75" customHeight="1" x14ac:dyDescent="0.2">
      <c r="A91" s="1752"/>
    </row>
    <row r="92" spans="1:1" ht="12.75" customHeight="1" x14ac:dyDescent="0.2">
      <c r="A92" s="1752"/>
    </row>
    <row r="93" spans="1:1" ht="12.75" customHeight="1" x14ac:dyDescent="0.2">
      <c r="A93" s="1752"/>
    </row>
    <row r="94" spans="1:1" ht="12.75" customHeight="1" x14ac:dyDescent="0.2">
      <c r="A94" s="1752"/>
    </row>
    <row r="95" spans="1:1" ht="12.75" customHeight="1" x14ac:dyDescent="0.2">
      <c r="A95" s="1752"/>
    </row>
    <row r="96" spans="1:1" ht="12.75" customHeight="1" x14ac:dyDescent="0.2">
      <c r="A96" s="1752"/>
    </row>
    <row r="97" spans="1:1" ht="12.75" customHeight="1" x14ac:dyDescent="0.2">
      <c r="A97" s="1752"/>
    </row>
    <row r="98" spans="1:1" ht="12.75" customHeight="1" x14ac:dyDescent="0.2">
      <c r="A98" s="1752"/>
    </row>
    <row r="99" spans="1:1" ht="12.75" customHeight="1" x14ac:dyDescent="0.2">
      <c r="A99" s="1752"/>
    </row>
    <row r="100" spans="1:1" ht="12.75" customHeight="1" x14ac:dyDescent="0.2">
      <c r="A100" s="1752"/>
    </row>
    <row r="101" spans="1:1" ht="12.75" customHeight="1" x14ac:dyDescent="0.2">
      <c r="A101" s="1752"/>
    </row>
    <row r="102" spans="1:1" ht="12.75" customHeight="1" x14ac:dyDescent="0.2">
      <c r="A102" s="1752"/>
    </row>
    <row r="103" spans="1:1" ht="12.75" customHeight="1" x14ac:dyDescent="0.2">
      <c r="A103" s="1752"/>
    </row>
    <row r="104" spans="1:1" ht="12.75" customHeight="1" x14ac:dyDescent="0.2">
      <c r="A104" s="1752"/>
    </row>
    <row r="105" spans="1:1" ht="12.75" customHeight="1" x14ac:dyDescent="0.2">
      <c r="A105" s="1752"/>
    </row>
    <row r="106" spans="1:1" ht="12.75" customHeight="1" x14ac:dyDescent="0.2">
      <c r="A106" s="1752"/>
    </row>
    <row r="107" spans="1:1" ht="12.75" customHeight="1" x14ac:dyDescent="0.2">
      <c r="A107" s="1752"/>
    </row>
    <row r="108" spans="1:1" ht="12.75" customHeight="1" x14ac:dyDescent="0.2">
      <c r="A108" s="1752"/>
    </row>
    <row r="109" spans="1:1" ht="12.75" customHeight="1" x14ac:dyDescent="0.2">
      <c r="A109" s="1752"/>
    </row>
    <row r="110" spans="1:1" ht="12.75" customHeight="1" x14ac:dyDescent="0.2">
      <c r="A110" s="1752"/>
    </row>
    <row r="111" spans="1:1" ht="12.75" customHeight="1" x14ac:dyDescent="0.2">
      <c r="A111" s="1752"/>
    </row>
    <row r="112" spans="1:1" ht="12.75" customHeight="1" x14ac:dyDescent="0.2">
      <c r="A112" s="1752"/>
    </row>
    <row r="113" spans="1:1" ht="12.75" customHeight="1" x14ac:dyDescent="0.2">
      <c r="A113" s="1752"/>
    </row>
    <row r="114" spans="1:1" ht="12.75" customHeight="1" x14ac:dyDescent="0.2">
      <c r="A114" s="1752"/>
    </row>
    <row r="115" spans="1:1" ht="12.75" customHeight="1" x14ac:dyDescent="0.2">
      <c r="A115" s="1752"/>
    </row>
    <row r="116" spans="1:1" ht="12.75" customHeight="1" x14ac:dyDescent="0.2">
      <c r="A116" s="1752"/>
    </row>
    <row r="117" spans="1:1" ht="12.75" customHeight="1" x14ac:dyDescent="0.2">
      <c r="A117" s="1752"/>
    </row>
    <row r="118" spans="1:1" ht="12.75" customHeight="1" x14ac:dyDescent="0.2">
      <c r="A118" s="1752"/>
    </row>
    <row r="119" spans="1:1" ht="12.75" customHeight="1" x14ac:dyDescent="0.2">
      <c r="A119" s="1752"/>
    </row>
    <row r="120" spans="1:1" ht="12.75" customHeight="1" x14ac:dyDescent="0.2">
      <c r="A120" s="1752"/>
    </row>
    <row r="121" spans="1:1" ht="12.75" customHeight="1" x14ac:dyDescent="0.2">
      <c r="A121" s="1752"/>
    </row>
    <row r="122" spans="1:1" ht="12.75" customHeight="1" x14ac:dyDescent="0.2">
      <c r="A122" s="1752"/>
    </row>
    <row r="123" spans="1:1" ht="12.75" customHeight="1" x14ac:dyDescent="0.2">
      <c r="A123" s="1752"/>
    </row>
    <row r="124" spans="1:1" ht="12.75" customHeight="1" x14ac:dyDescent="0.2">
      <c r="A124" s="1752"/>
    </row>
    <row r="125" spans="1:1" ht="12.75" customHeight="1" x14ac:dyDescent="0.2">
      <c r="A125" s="1752"/>
    </row>
    <row r="126" spans="1:1" ht="12.75" customHeight="1" x14ac:dyDescent="0.2">
      <c r="A126" s="1752"/>
    </row>
    <row r="127" spans="1:1" ht="12.75" customHeight="1" x14ac:dyDescent="0.2">
      <c r="A127" s="1752"/>
    </row>
    <row r="128" spans="1:1" ht="12.75" customHeight="1" x14ac:dyDescent="0.2">
      <c r="A128" s="1752"/>
    </row>
    <row r="129" spans="1:1" ht="12.75" customHeight="1" x14ac:dyDescent="0.2">
      <c r="A129" s="1752"/>
    </row>
    <row r="130" spans="1:1" ht="12.75" customHeight="1" x14ac:dyDescent="0.2">
      <c r="A130" s="1752"/>
    </row>
    <row r="131" spans="1:1" ht="12.75" customHeight="1" x14ac:dyDescent="0.2">
      <c r="A131" s="1752"/>
    </row>
    <row r="132" spans="1:1" ht="12.75" customHeight="1" x14ac:dyDescent="0.2">
      <c r="A132" s="1752"/>
    </row>
    <row r="133" spans="1:1" ht="12.75" customHeight="1" x14ac:dyDescent="0.2">
      <c r="A133" s="1752"/>
    </row>
    <row r="134" spans="1:1" ht="12.75" customHeight="1" x14ac:dyDescent="0.2">
      <c r="A134" s="1752"/>
    </row>
    <row r="135" spans="1:1" ht="12.75" customHeight="1" x14ac:dyDescent="0.2">
      <c r="A135" s="1752"/>
    </row>
    <row r="136" spans="1:1" ht="12.75" customHeight="1" x14ac:dyDescent="0.2">
      <c r="A136" s="1752"/>
    </row>
    <row r="137" spans="1:1" ht="12.75" customHeight="1" x14ac:dyDescent="0.2">
      <c r="A137" s="1752"/>
    </row>
    <row r="138" spans="1:1" ht="12.75" customHeight="1" x14ac:dyDescent="0.2">
      <c r="A138" s="1752"/>
    </row>
    <row r="139" spans="1:1" ht="12.75" customHeight="1" x14ac:dyDescent="0.2">
      <c r="A139" s="1752"/>
    </row>
    <row r="140" spans="1:1" ht="12.75" customHeight="1" x14ac:dyDescent="0.2">
      <c r="A140" s="1752"/>
    </row>
    <row r="141" spans="1:1" ht="12.75" customHeight="1" x14ac:dyDescent="0.2">
      <c r="A141" s="1752"/>
    </row>
    <row r="142" spans="1:1" ht="12.75" customHeight="1" x14ac:dyDescent="0.2">
      <c r="A142" s="1752"/>
    </row>
    <row r="143" spans="1:1" ht="12.75" customHeight="1" x14ac:dyDescent="0.2">
      <c r="A143" s="1752"/>
    </row>
    <row r="144" spans="1:1" ht="12.75" customHeight="1" x14ac:dyDescent="0.2">
      <c r="A144" s="1752"/>
    </row>
    <row r="145" spans="1:1" ht="12.75" customHeight="1" x14ac:dyDescent="0.2">
      <c r="A145" s="1752"/>
    </row>
    <row r="146" spans="1:1" ht="12.75" customHeight="1" x14ac:dyDescent="0.2">
      <c r="A146" s="1752"/>
    </row>
    <row r="147" spans="1:1" ht="12.75" customHeight="1" x14ac:dyDescent="0.2">
      <c r="A147" s="1752"/>
    </row>
    <row r="148" spans="1:1" ht="12.75" customHeight="1" x14ac:dyDescent="0.2">
      <c r="A148" s="1752"/>
    </row>
    <row r="149" spans="1:1" ht="12.75" customHeight="1" x14ac:dyDescent="0.45">
      <c r="A149" s="1611"/>
    </row>
    <row r="150" spans="1:1" ht="12.75" customHeight="1" x14ac:dyDescent="0.45">
      <c r="A150" s="1611"/>
    </row>
    <row r="151" spans="1:1" ht="12.75" customHeight="1" x14ac:dyDescent="0.45">
      <c r="A151" s="1611"/>
    </row>
    <row r="152" spans="1:1" ht="12.75" customHeight="1" x14ac:dyDescent="0.45">
      <c r="A152" s="1611"/>
    </row>
    <row r="153" spans="1:1" ht="12.75" customHeight="1" x14ac:dyDescent="0.45">
      <c r="A153" s="1611"/>
    </row>
    <row r="154" spans="1:1" ht="12.75" customHeight="1" x14ac:dyDescent="0.45">
      <c r="A154" s="1611"/>
    </row>
    <row r="155" spans="1:1" ht="12.75" customHeight="1" x14ac:dyDescent="0.45">
      <c r="A155" s="1611"/>
    </row>
    <row r="156" spans="1:1" ht="12.75" customHeight="1" x14ac:dyDescent="0.45">
      <c r="A156" s="1611"/>
    </row>
    <row r="157" spans="1:1" ht="12.75" customHeight="1" x14ac:dyDescent="0.45">
      <c r="A157" s="1611"/>
    </row>
    <row r="158" spans="1:1" ht="12.75" customHeight="1" x14ac:dyDescent="0.45">
      <c r="A158" s="1611"/>
    </row>
    <row r="159" spans="1:1" ht="12.75" customHeight="1" x14ac:dyDescent="0.45">
      <c r="A159" s="1611"/>
    </row>
    <row r="160" spans="1:1" ht="12.75" customHeight="1" x14ac:dyDescent="0.45">
      <c r="A160" s="1611"/>
    </row>
    <row r="161" spans="1:1" ht="12.75" customHeight="1" x14ac:dyDescent="0.45">
      <c r="A161" s="1611"/>
    </row>
    <row r="162" spans="1:1" ht="12.75" customHeight="1" x14ac:dyDescent="0.45">
      <c r="A162" s="1611"/>
    </row>
    <row r="163" spans="1:1" ht="12.75" customHeight="1" x14ac:dyDescent="0.45">
      <c r="A163" s="1611"/>
    </row>
    <row r="164" spans="1:1" ht="12.75" customHeight="1" x14ac:dyDescent="0.45">
      <c r="A164" s="1611"/>
    </row>
    <row r="165" spans="1:1" ht="12.75" customHeight="1" x14ac:dyDescent="0.45">
      <c r="A165" s="1611"/>
    </row>
    <row r="166" spans="1:1" ht="12.75" customHeight="1" x14ac:dyDescent="0.45">
      <c r="A166" s="1611"/>
    </row>
    <row r="167" spans="1:1" ht="12.75" customHeight="1" x14ac:dyDescent="0.45">
      <c r="A167" s="1611"/>
    </row>
    <row r="168" spans="1:1" ht="12.75" customHeight="1" x14ac:dyDescent="0.45">
      <c r="A168" s="1611"/>
    </row>
    <row r="169" spans="1:1" ht="12.75" customHeight="1" x14ac:dyDescent="0.45">
      <c r="A169" s="1611"/>
    </row>
    <row r="170" spans="1:1" ht="12.75" customHeight="1" x14ac:dyDescent="0.45">
      <c r="A170" s="1611"/>
    </row>
    <row r="171" spans="1:1" ht="12.75" customHeight="1" x14ac:dyDescent="0.45">
      <c r="A171" s="1611"/>
    </row>
    <row r="172" spans="1:1" ht="12.75" customHeight="1" x14ac:dyDescent="0.45">
      <c r="A172" s="1611"/>
    </row>
    <row r="173" spans="1:1" ht="12.75" customHeight="1" x14ac:dyDescent="0.45">
      <c r="A173" s="1611"/>
    </row>
    <row r="174" spans="1:1" ht="12.75" customHeight="1" x14ac:dyDescent="0.45">
      <c r="A174" s="1611"/>
    </row>
    <row r="175" spans="1:1" ht="12.75" customHeight="1" x14ac:dyDescent="0.45">
      <c r="A175" s="1611"/>
    </row>
    <row r="176" spans="1:1" ht="12.75" customHeight="1" x14ac:dyDescent="0.45">
      <c r="A176" s="1611"/>
    </row>
    <row r="177" spans="1:1" ht="12.75" customHeight="1" x14ac:dyDescent="0.45">
      <c r="A177" s="1611"/>
    </row>
    <row r="178" spans="1:1" ht="12.75" customHeight="1" x14ac:dyDescent="0.45">
      <c r="A178" s="1611"/>
    </row>
    <row r="179" spans="1:1" ht="12.75" customHeight="1" x14ac:dyDescent="0.45">
      <c r="A179" s="1611"/>
    </row>
    <row r="180" spans="1:1" ht="12.75" customHeight="1" x14ac:dyDescent="0.45">
      <c r="A180" s="1611"/>
    </row>
    <row r="181" spans="1:1" ht="12.75" customHeight="1" x14ac:dyDescent="0.45">
      <c r="A181" s="1611"/>
    </row>
    <row r="182" spans="1:1" ht="12.75" customHeight="1" x14ac:dyDescent="0.45">
      <c r="A182" s="1611"/>
    </row>
    <row r="183" spans="1:1" ht="12.75" customHeight="1" x14ac:dyDescent="0.45">
      <c r="A183" s="1611"/>
    </row>
    <row r="184" spans="1:1" ht="12.75" customHeight="1" x14ac:dyDescent="0.45">
      <c r="A184" s="1611"/>
    </row>
    <row r="185" spans="1:1" ht="12.75" customHeight="1" x14ac:dyDescent="0.45">
      <c r="A185" s="1611"/>
    </row>
    <row r="186" spans="1:1" ht="12.75" customHeight="1" x14ac:dyDescent="0.45">
      <c r="A186" s="1611"/>
    </row>
    <row r="187" spans="1:1" ht="12.75" customHeight="1" x14ac:dyDescent="0.45">
      <c r="A187" s="1611"/>
    </row>
    <row r="188" spans="1:1" ht="12.75" customHeight="1" x14ac:dyDescent="0.45">
      <c r="A188" s="1611"/>
    </row>
    <row r="189" spans="1:1" ht="12.75" customHeight="1" x14ac:dyDescent="0.45">
      <c r="A189" s="1611"/>
    </row>
    <row r="190" spans="1:1" ht="12.75" customHeight="1" x14ac:dyDescent="0.45">
      <c r="A190" s="1611"/>
    </row>
    <row r="191" spans="1:1" ht="12.75" customHeight="1" x14ac:dyDescent="0.45">
      <c r="A191" s="1611"/>
    </row>
    <row r="192" spans="1:1" ht="12.75" customHeight="1" x14ac:dyDescent="0.45">
      <c r="A192" s="1611"/>
    </row>
    <row r="193" spans="1:1" ht="12.75" customHeight="1" x14ac:dyDescent="0.45">
      <c r="A193" s="1611"/>
    </row>
    <row r="194" spans="1:1" ht="12.75" customHeight="1" x14ac:dyDescent="0.45">
      <c r="A194" s="1611"/>
    </row>
    <row r="195" spans="1:1" ht="12.75" customHeight="1" x14ac:dyDescent="0.45">
      <c r="A195" s="1611"/>
    </row>
    <row r="196" spans="1:1" ht="12.75" customHeight="1" x14ac:dyDescent="0.45">
      <c r="A196" s="1611"/>
    </row>
    <row r="197" spans="1:1" ht="12.75" customHeight="1" x14ac:dyDescent="0.45">
      <c r="A197" s="1611"/>
    </row>
    <row r="198" spans="1:1" ht="12.75" customHeight="1" x14ac:dyDescent="0.45">
      <c r="A198" s="1611"/>
    </row>
    <row r="199" spans="1:1" ht="12.75" customHeight="1" x14ac:dyDescent="0.45">
      <c r="A199" s="1611"/>
    </row>
    <row r="200" spans="1:1" ht="12.75" customHeight="1" x14ac:dyDescent="0.45">
      <c r="A200" s="1611"/>
    </row>
    <row r="201" spans="1:1" ht="12.75" customHeight="1" x14ac:dyDescent="0.45">
      <c r="A201" s="1611"/>
    </row>
    <row r="202" spans="1:1" ht="12.75" customHeight="1" x14ac:dyDescent="0.45">
      <c r="A202" s="1611"/>
    </row>
    <row r="203" spans="1:1" ht="12.75" customHeight="1" x14ac:dyDescent="0.45">
      <c r="A203" s="1611"/>
    </row>
    <row r="204" spans="1:1" ht="12.75" customHeight="1" x14ac:dyDescent="0.45">
      <c r="A204" s="1611"/>
    </row>
    <row r="205" spans="1:1" ht="12.75" customHeight="1" x14ac:dyDescent="0.45">
      <c r="A205" s="1611"/>
    </row>
    <row r="206" spans="1:1" ht="12.75" customHeight="1" x14ac:dyDescent="0.45">
      <c r="A206" s="1611"/>
    </row>
    <row r="207" spans="1:1" ht="12.75" customHeight="1" x14ac:dyDescent="0.45">
      <c r="A207" s="1611"/>
    </row>
    <row r="208" spans="1:1" ht="12.75" customHeight="1" x14ac:dyDescent="0.45">
      <c r="A208" s="1611"/>
    </row>
    <row r="209" spans="1:1" ht="12.75" customHeight="1" x14ac:dyDescent="0.45">
      <c r="A209" s="1611"/>
    </row>
    <row r="210" spans="1:1" ht="12.75" customHeight="1" x14ac:dyDescent="0.45">
      <c r="A210" s="1611"/>
    </row>
    <row r="211" spans="1:1" ht="12.75" customHeight="1" x14ac:dyDescent="0.45">
      <c r="A211" s="1611"/>
    </row>
    <row r="212" spans="1:1" ht="12.75" customHeight="1" x14ac:dyDescent="0.45">
      <c r="A212" s="1611"/>
    </row>
    <row r="213" spans="1:1" ht="12.75" customHeight="1" x14ac:dyDescent="0.45">
      <c r="A213" s="1611"/>
    </row>
    <row r="214" spans="1:1" ht="12.75" customHeight="1" x14ac:dyDescent="0.45">
      <c r="A214" s="1611"/>
    </row>
    <row r="215" spans="1:1" ht="12.75" customHeight="1" x14ac:dyDescent="0.45">
      <c r="A215" s="1611"/>
    </row>
    <row r="216" spans="1:1" ht="12.75" customHeight="1" x14ac:dyDescent="0.45">
      <c r="A216" s="1611"/>
    </row>
    <row r="217" spans="1:1" ht="12.75" customHeight="1" x14ac:dyDescent="0.45">
      <c r="A217" s="1611"/>
    </row>
    <row r="218" spans="1:1" ht="12.75" customHeight="1" x14ac:dyDescent="0.45">
      <c r="A218" s="1611"/>
    </row>
    <row r="219" spans="1:1" ht="12.75" customHeight="1" x14ac:dyDescent="0.45">
      <c r="A219" s="1611"/>
    </row>
    <row r="220" spans="1:1" ht="12.75" customHeight="1" x14ac:dyDescent="0.45">
      <c r="A220" s="1611"/>
    </row>
    <row r="221" spans="1:1" ht="12.75" customHeight="1" x14ac:dyDescent="0.45">
      <c r="A221" s="1611"/>
    </row>
    <row r="222" spans="1:1" ht="12.75" customHeight="1" x14ac:dyDescent="0.45">
      <c r="A222" s="1611"/>
    </row>
    <row r="223" spans="1:1" ht="12.75" customHeight="1" x14ac:dyDescent="0.45">
      <c r="A223" s="1611"/>
    </row>
    <row r="224" spans="1:1" ht="12.75" customHeight="1" x14ac:dyDescent="0.45">
      <c r="A224" s="1611"/>
    </row>
    <row r="225" spans="1:1" ht="12.75" customHeight="1" x14ac:dyDescent="0.45">
      <c r="A225" s="1611"/>
    </row>
    <row r="226" spans="1:1" ht="12.75" customHeight="1" x14ac:dyDescent="0.45">
      <c r="A226" s="1611"/>
    </row>
    <row r="227" spans="1:1" ht="12.75" customHeight="1" x14ac:dyDescent="0.45">
      <c r="A227" s="1611"/>
    </row>
    <row r="228" spans="1:1" ht="12.75" customHeight="1" x14ac:dyDescent="0.45">
      <c r="A228" s="1611"/>
    </row>
    <row r="229" spans="1:1" ht="12.75" customHeight="1" x14ac:dyDescent="0.45">
      <c r="A229" s="1611"/>
    </row>
    <row r="230" spans="1:1" ht="12.75" customHeight="1" x14ac:dyDescent="0.45">
      <c r="A230" s="1611"/>
    </row>
    <row r="231" spans="1:1" ht="12.75" customHeight="1" x14ac:dyDescent="0.45">
      <c r="A231" s="1611"/>
    </row>
    <row r="232" spans="1:1" ht="12.75" customHeight="1" x14ac:dyDescent="0.45">
      <c r="A232" s="1611"/>
    </row>
    <row r="233" spans="1:1" ht="12.75" customHeight="1" x14ac:dyDescent="0.45">
      <c r="A233" s="1611"/>
    </row>
    <row r="234" spans="1:1" ht="12.75" customHeight="1" x14ac:dyDescent="0.45">
      <c r="A234" s="1611"/>
    </row>
    <row r="235" spans="1:1" ht="12.75" customHeight="1" x14ac:dyDescent="0.45">
      <c r="A235" s="1611"/>
    </row>
    <row r="236" spans="1:1" ht="12.75" customHeight="1" x14ac:dyDescent="0.45">
      <c r="A236" s="1611"/>
    </row>
    <row r="237" spans="1:1" ht="12.75" customHeight="1" x14ac:dyDescent="0.45">
      <c r="A237" s="1611"/>
    </row>
    <row r="238" spans="1:1" ht="12.75" customHeight="1" x14ac:dyDescent="0.45">
      <c r="A238" s="1611"/>
    </row>
    <row r="239" spans="1:1" ht="12.75" customHeight="1" x14ac:dyDescent="0.45">
      <c r="A239" s="1611"/>
    </row>
    <row r="240" spans="1:1" ht="12.75" customHeight="1" x14ac:dyDescent="0.45">
      <c r="A240" s="1611"/>
    </row>
    <row r="241" spans="1:1" ht="12.75" customHeight="1" x14ac:dyDescent="0.45">
      <c r="A241" s="1611"/>
    </row>
    <row r="242" spans="1:1" ht="12.75" customHeight="1" x14ac:dyDescent="0.45">
      <c r="A242" s="1611"/>
    </row>
    <row r="243" spans="1:1" ht="12.75" customHeight="1" x14ac:dyDescent="0.45">
      <c r="A243" s="1611"/>
    </row>
    <row r="244" spans="1:1" ht="12.75" customHeight="1" x14ac:dyDescent="0.45">
      <c r="A244" s="1611"/>
    </row>
    <row r="245" spans="1:1" ht="12.75" customHeight="1" x14ac:dyDescent="0.45">
      <c r="A245" s="1611"/>
    </row>
    <row r="246" spans="1:1" ht="12.75" customHeight="1" x14ac:dyDescent="0.45">
      <c r="A246" s="1611"/>
    </row>
    <row r="247" spans="1:1" ht="12.75" customHeight="1" x14ac:dyDescent="0.45">
      <c r="A247" s="1611"/>
    </row>
    <row r="248" spans="1:1" ht="12.75" customHeight="1" x14ac:dyDescent="0.45">
      <c r="A248" s="1611"/>
    </row>
    <row r="249" spans="1:1" ht="12.75" customHeight="1" x14ac:dyDescent="0.45">
      <c r="A249" s="1611"/>
    </row>
    <row r="250" spans="1:1" ht="12.75" customHeight="1" x14ac:dyDescent="0.45">
      <c r="A250" s="1611"/>
    </row>
    <row r="251" spans="1:1" ht="12.75" customHeight="1" x14ac:dyDescent="0.45">
      <c r="A251" s="1611"/>
    </row>
    <row r="252" spans="1:1" ht="12.75" customHeight="1" x14ac:dyDescent="0.45">
      <c r="A252" s="1611"/>
    </row>
    <row r="253" spans="1:1" ht="12.75" customHeight="1" x14ac:dyDescent="0.45">
      <c r="A253" s="1611"/>
    </row>
    <row r="254" spans="1:1" ht="12.75" customHeight="1" x14ac:dyDescent="0.45">
      <c r="A254" s="1611"/>
    </row>
    <row r="255" spans="1:1" ht="12.75" customHeight="1" x14ac:dyDescent="0.45">
      <c r="A255" s="1611"/>
    </row>
    <row r="256" spans="1:1" ht="12.75" customHeight="1" x14ac:dyDescent="0.45">
      <c r="A256" s="1611"/>
    </row>
    <row r="257" spans="1:1" ht="12.75" customHeight="1" x14ac:dyDescent="0.45">
      <c r="A257" s="1611"/>
    </row>
    <row r="258" spans="1:1" ht="12.75" customHeight="1" x14ac:dyDescent="0.45">
      <c r="A258" s="1611"/>
    </row>
    <row r="259" spans="1:1" ht="12.75" customHeight="1" x14ac:dyDescent="0.45">
      <c r="A259" s="1611"/>
    </row>
    <row r="260" spans="1:1" ht="12.75" customHeight="1" x14ac:dyDescent="0.45">
      <c r="A260" s="1611"/>
    </row>
    <row r="261" spans="1:1" ht="12.75" customHeight="1" x14ac:dyDescent="0.45">
      <c r="A261" s="1611"/>
    </row>
    <row r="262" spans="1:1" ht="12.75" customHeight="1" x14ac:dyDescent="0.45">
      <c r="A262" s="1611"/>
    </row>
    <row r="263" spans="1:1" ht="12.75" customHeight="1" x14ac:dyDescent="0.45">
      <c r="A263" s="1611"/>
    </row>
    <row r="264" spans="1:1" ht="12.75" customHeight="1" x14ac:dyDescent="0.45">
      <c r="A264" s="1611"/>
    </row>
    <row r="265" spans="1:1" ht="12.75" customHeight="1" x14ac:dyDescent="0.45">
      <c r="A265" s="1611"/>
    </row>
    <row r="266" spans="1:1" ht="12.75" customHeight="1" x14ac:dyDescent="0.45">
      <c r="A266" s="1611"/>
    </row>
    <row r="267" spans="1:1" ht="12.75" customHeight="1" x14ac:dyDescent="0.45">
      <c r="A267" s="1611"/>
    </row>
    <row r="268" spans="1:1" ht="12.75" customHeight="1" x14ac:dyDescent="0.45">
      <c r="A268" s="1611"/>
    </row>
    <row r="269" spans="1:1" ht="12.75" customHeight="1" x14ac:dyDescent="0.45">
      <c r="A269" s="1611"/>
    </row>
    <row r="270" spans="1:1" ht="12.75" customHeight="1" x14ac:dyDescent="0.45">
      <c r="A270" s="1611"/>
    </row>
    <row r="271" spans="1:1" ht="12.75" customHeight="1" x14ac:dyDescent="0.45">
      <c r="A271" s="1611"/>
    </row>
    <row r="272" spans="1:1" ht="12.75" customHeight="1" x14ac:dyDescent="0.45">
      <c r="A272" s="1611"/>
    </row>
    <row r="273" spans="1:1" ht="12.75" customHeight="1" x14ac:dyDescent="0.45">
      <c r="A273" s="1611"/>
    </row>
    <row r="274" spans="1:1" ht="12.75" customHeight="1" x14ac:dyDescent="0.45">
      <c r="A274" s="1611"/>
    </row>
    <row r="275" spans="1:1" ht="12.75" customHeight="1" x14ac:dyDescent="0.45">
      <c r="A275" s="1611"/>
    </row>
    <row r="276" spans="1:1" ht="12.75" customHeight="1" x14ac:dyDescent="0.45">
      <c r="A276" s="1611"/>
    </row>
    <row r="277" spans="1:1" ht="12.75" customHeight="1" x14ac:dyDescent="0.45">
      <c r="A277" s="1611"/>
    </row>
    <row r="278" spans="1:1" ht="12.75" customHeight="1" x14ac:dyDescent="0.45">
      <c r="A278" s="1611"/>
    </row>
    <row r="279" spans="1:1" ht="12.75" customHeight="1" x14ac:dyDescent="0.45">
      <c r="A279" s="1611"/>
    </row>
    <row r="280" spans="1:1" ht="12.75" customHeight="1" x14ac:dyDescent="0.45">
      <c r="A280" s="1611"/>
    </row>
    <row r="281" spans="1:1" ht="12.75" customHeight="1" x14ac:dyDescent="0.45">
      <c r="A281" s="1611"/>
    </row>
    <row r="282" spans="1:1" ht="12.75" customHeight="1" x14ac:dyDescent="0.45">
      <c r="A282" s="1611"/>
    </row>
    <row r="283" spans="1:1" ht="12.75" customHeight="1" x14ac:dyDescent="0.45">
      <c r="A283" s="1611"/>
    </row>
    <row r="284" spans="1:1" ht="12.75" customHeight="1" x14ac:dyDescent="0.45">
      <c r="A284" s="1611"/>
    </row>
    <row r="285" spans="1:1" ht="12.75" customHeight="1" x14ac:dyDescent="0.45">
      <c r="A285" s="1611"/>
    </row>
    <row r="286" spans="1:1" ht="12.75" customHeight="1" x14ac:dyDescent="0.45">
      <c r="A286" s="1611"/>
    </row>
    <row r="287" spans="1:1" ht="12.75" customHeight="1" x14ac:dyDescent="0.45">
      <c r="A287" s="1611"/>
    </row>
    <row r="288" spans="1:1" ht="12.75" customHeight="1" x14ac:dyDescent="0.45">
      <c r="A288" s="1611"/>
    </row>
    <row r="289" spans="1:1" ht="12.75" customHeight="1" x14ac:dyDescent="0.45">
      <c r="A289" s="1611"/>
    </row>
    <row r="290" spans="1:1" ht="12.75" customHeight="1" x14ac:dyDescent="0.45">
      <c r="A290" s="1611"/>
    </row>
    <row r="291" spans="1:1" ht="12.75" customHeight="1" x14ac:dyDescent="0.45">
      <c r="A291" s="1611"/>
    </row>
    <row r="292" spans="1:1" ht="12.75" customHeight="1" x14ac:dyDescent="0.45">
      <c r="A292" s="1611"/>
    </row>
    <row r="293" spans="1:1" ht="12.75" customHeight="1" x14ac:dyDescent="0.45">
      <c r="A293" s="1611"/>
    </row>
    <row r="294" spans="1:1" ht="12.75" customHeight="1" x14ac:dyDescent="0.45">
      <c r="A294" s="1611"/>
    </row>
    <row r="295" spans="1:1" ht="12.75" customHeight="1" x14ac:dyDescent="0.45">
      <c r="A295" s="1611"/>
    </row>
    <row r="296" spans="1:1" ht="12.75" customHeight="1" x14ac:dyDescent="0.45">
      <c r="A296" s="1611"/>
    </row>
    <row r="297" spans="1:1" ht="12.75" customHeight="1" x14ac:dyDescent="0.45">
      <c r="A297" s="1611"/>
    </row>
    <row r="298" spans="1:1" ht="12.75" customHeight="1" x14ac:dyDescent="0.45">
      <c r="A298" s="1611"/>
    </row>
    <row r="299" spans="1:1" ht="12.75" customHeight="1" x14ac:dyDescent="0.45">
      <c r="A299" s="1611"/>
    </row>
    <row r="300" spans="1:1" ht="12.75" customHeight="1" x14ac:dyDescent="0.45">
      <c r="A300" s="1611"/>
    </row>
    <row r="301" spans="1:1" ht="12.75" customHeight="1" x14ac:dyDescent="0.45">
      <c r="A301" s="1611"/>
    </row>
    <row r="302" spans="1:1" ht="12.75" customHeight="1" x14ac:dyDescent="0.45">
      <c r="A302" s="1611"/>
    </row>
    <row r="303" spans="1:1" ht="12.75" customHeight="1" x14ac:dyDescent="0.45">
      <c r="A303" s="1611"/>
    </row>
    <row r="304" spans="1:1" ht="12.75" customHeight="1" x14ac:dyDescent="0.45">
      <c r="A304" s="1611"/>
    </row>
    <row r="305" spans="1:1" ht="12.75" customHeight="1" x14ac:dyDescent="0.45">
      <c r="A305" s="1611"/>
    </row>
    <row r="306" spans="1:1" ht="12.75" customHeight="1" x14ac:dyDescent="0.45">
      <c r="A306" s="1611"/>
    </row>
    <row r="307" spans="1:1" ht="12.75" customHeight="1" x14ac:dyDescent="0.45">
      <c r="A307" s="1611"/>
    </row>
    <row r="308" spans="1:1" ht="12.75" customHeight="1" x14ac:dyDescent="0.45">
      <c r="A308" s="1611"/>
    </row>
    <row r="309" spans="1:1" ht="12.75" customHeight="1" x14ac:dyDescent="0.45">
      <c r="A309" s="1611"/>
    </row>
    <row r="310" spans="1:1" ht="12.75" customHeight="1" x14ac:dyDescent="0.45">
      <c r="A310" s="1611"/>
    </row>
    <row r="311" spans="1:1" ht="12.75" customHeight="1" x14ac:dyDescent="0.45">
      <c r="A311" s="1611"/>
    </row>
    <row r="312" spans="1:1" ht="12.75" customHeight="1" x14ac:dyDescent="0.45">
      <c r="A312" s="1611"/>
    </row>
    <row r="313" spans="1:1" ht="12.75" customHeight="1" x14ac:dyDescent="0.45">
      <c r="A313" s="1611"/>
    </row>
    <row r="314" spans="1:1" ht="12.75" customHeight="1" x14ac:dyDescent="0.45">
      <c r="A314" s="1611"/>
    </row>
    <row r="315" spans="1:1" ht="12.75" customHeight="1" x14ac:dyDescent="0.45">
      <c r="A315" s="1611"/>
    </row>
    <row r="316" spans="1:1" ht="12.75" customHeight="1" x14ac:dyDescent="0.45">
      <c r="A316" s="1611"/>
    </row>
    <row r="317" spans="1:1" ht="12.75" customHeight="1" x14ac:dyDescent="0.45">
      <c r="A317" s="1611"/>
    </row>
    <row r="318" spans="1:1" ht="12.75" customHeight="1" x14ac:dyDescent="0.45">
      <c r="A318" s="1611"/>
    </row>
    <row r="319" spans="1:1" ht="12.75" customHeight="1" x14ac:dyDescent="0.45">
      <c r="A319" s="1611"/>
    </row>
    <row r="320" spans="1:1" ht="12.75" customHeight="1" x14ac:dyDescent="0.45">
      <c r="A320" s="1611"/>
    </row>
    <row r="321" spans="1:1" ht="12.75" customHeight="1" x14ac:dyDescent="0.45">
      <c r="A321" s="1611"/>
    </row>
    <row r="322" spans="1:1" ht="12.75" customHeight="1" x14ac:dyDescent="0.45">
      <c r="A322" s="1611"/>
    </row>
    <row r="323" spans="1:1" ht="12.75" customHeight="1" x14ac:dyDescent="0.45">
      <c r="A323" s="1611"/>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739</v>
      </c>
    </row>
    <row r="9" spans="1:1" ht="18.75" customHeight="1" x14ac:dyDescent="0.85"/>
    <row r="10" spans="1:1" ht="106.5" x14ac:dyDescent="1.1499999999999999">
      <c r="A10" s="292" t="s">
        <v>1711</v>
      </c>
    </row>
    <row r="11" spans="1:1" ht="36.75" x14ac:dyDescent="0.85"/>
    <row r="12" spans="1:1" ht="36.75" x14ac:dyDescent="0.85"/>
    <row r="13" spans="1:1" ht="36.75" x14ac:dyDescent="0.85">
      <c r="A13" s="290" t="s">
        <v>740</v>
      </c>
    </row>
    <row r="14" spans="1:1" ht="18.75" customHeight="1" x14ac:dyDescent="0.85"/>
    <row r="15" spans="1:1" ht="96" x14ac:dyDescent="1.05">
      <c r="A15" s="294" t="s">
        <v>1166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74" t="s">
        <v>1876</v>
      </c>
      <c r="C3" s="1774"/>
      <c r="D3" s="1774"/>
      <c r="E3" s="1774"/>
      <c r="F3" s="1774"/>
      <c r="G3" s="1774"/>
      <c r="H3" s="1774"/>
      <c r="I3" s="1774"/>
    </row>
    <row r="4" spans="2:21" s="76" customFormat="1" ht="12.75" customHeight="1" x14ac:dyDescent="0.85">
      <c r="B4" s="1574"/>
      <c r="C4" s="1574"/>
      <c r="D4" s="1574"/>
      <c r="E4" s="1574"/>
      <c r="F4" s="1574"/>
      <c r="G4" s="1574"/>
      <c r="H4" s="1574"/>
      <c r="I4" s="1574"/>
    </row>
    <row r="5" spans="2:21" s="76" customFormat="1" ht="36.75" x14ac:dyDescent="0.85">
      <c r="B5" s="1774" t="s">
        <v>1877</v>
      </c>
      <c r="C5" s="1774"/>
      <c r="D5" s="1774"/>
      <c r="E5" s="1774"/>
      <c r="F5" s="1774"/>
      <c r="G5" s="1774"/>
      <c r="H5" s="1774"/>
      <c r="I5" s="1775"/>
    </row>
    <row r="6" spans="2:21" s="76" customFormat="1" ht="19.5" customHeight="1" x14ac:dyDescent="0.85">
      <c r="B6" s="1574"/>
      <c r="C6" s="1574"/>
      <c r="D6" s="1574"/>
      <c r="E6" s="1574"/>
      <c r="F6" s="1574"/>
      <c r="G6" s="1574"/>
      <c r="H6" s="1574"/>
      <c r="I6" s="1574"/>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58" t="s">
        <v>887</v>
      </c>
      <c r="C9" s="1761">
        <v>2011</v>
      </c>
      <c r="D9" s="1761">
        <v>2012</v>
      </c>
      <c r="E9" s="1761">
        <v>2013</v>
      </c>
      <c r="F9" s="1761">
        <v>2014</v>
      </c>
      <c r="G9" s="1761" t="s">
        <v>1928</v>
      </c>
      <c r="H9" s="1761" t="s">
        <v>1935</v>
      </c>
      <c r="I9" s="1755" t="s">
        <v>886</v>
      </c>
      <c r="J9" s="339"/>
      <c r="N9" s="339"/>
    </row>
    <row r="10" spans="2:21" s="258" customFormat="1" ht="24.95" customHeight="1" x14ac:dyDescent="0.7">
      <c r="B10" s="1759"/>
      <c r="C10" s="1762"/>
      <c r="D10" s="1762"/>
      <c r="E10" s="1762"/>
      <c r="F10" s="1762"/>
      <c r="G10" s="1762"/>
      <c r="H10" s="1762"/>
      <c r="I10" s="1756"/>
    </row>
    <row r="11" spans="2:21" s="258" customFormat="1" ht="24.95" customHeight="1" x14ac:dyDescent="0.7">
      <c r="B11" s="1760"/>
      <c r="C11" s="1763"/>
      <c r="D11" s="1763"/>
      <c r="E11" s="1763"/>
      <c r="F11" s="1763"/>
      <c r="G11" s="1763"/>
      <c r="H11" s="1763"/>
      <c r="I11" s="1757"/>
    </row>
    <row r="12" spans="2:21" s="338" customFormat="1" ht="15" customHeight="1" x14ac:dyDescent="0.7">
      <c r="B12" s="382"/>
      <c r="C12" s="384"/>
      <c r="D12" s="384"/>
      <c r="E12" s="384"/>
      <c r="F12" s="384"/>
      <c r="G12" s="384"/>
      <c r="H12" s="384"/>
      <c r="I12" s="385"/>
    </row>
    <row r="13" spans="2:21" s="360" customFormat="1" ht="33.950000000000003" customHeight="1" x14ac:dyDescent="0.2">
      <c r="B13" s="455" t="s">
        <v>1773</v>
      </c>
      <c r="C13" s="632"/>
      <c r="D13" s="632"/>
      <c r="E13" s="632"/>
      <c r="F13" s="632"/>
      <c r="G13" s="632"/>
      <c r="H13" s="632"/>
      <c r="I13" s="379" t="s">
        <v>1208</v>
      </c>
    </row>
    <row r="14" spans="2:21" s="360" customFormat="1" ht="9" customHeight="1" x14ac:dyDescent="0.2">
      <c r="B14" s="596"/>
      <c r="C14" s="642"/>
      <c r="D14" s="642"/>
      <c r="E14" s="642"/>
      <c r="F14" s="642"/>
      <c r="G14" s="642"/>
      <c r="H14" s="642"/>
      <c r="I14" s="616"/>
    </row>
    <row r="15" spans="2:21" s="360" customFormat="1" ht="33.950000000000003" customHeight="1" x14ac:dyDescent="0.2">
      <c r="B15" s="604" t="s">
        <v>310</v>
      </c>
      <c r="C15" s="1341">
        <v>-8653.0091888037623</v>
      </c>
      <c r="D15" s="1341">
        <v>-7882.8079605214807</v>
      </c>
      <c r="E15" s="1341">
        <v>-6982.4275604842587</v>
      </c>
      <c r="F15" s="1341">
        <v>-6851.1018962779126</v>
      </c>
      <c r="G15" s="1341">
        <v>-1467.3202118695795</v>
      </c>
      <c r="H15" s="1341">
        <v>-685.36032490280468</v>
      </c>
      <c r="I15" s="616" t="s">
        <v>311</v>
      </c>
      <c r="J15" s="363"/>
      <c r="K15" s="363"/>
      <c r="L15" s="363"/>
      <c r="M15" s="363"/>
      <c r="N15" s="363"/>
      <c r="O15" s="363"/>
      <c r="P15" s="363"/>
      <c r="Q15" s="363"/>
      <c r="R15" s="363"/>
      <c r="S15" s="363"/>
    </row>
    <row r="16" spans="2:21" s="365" customFormat="1" ht="33.950000000000003" customHeight="1" x14ac:dyDescent="0.2">
      <c r="B16" s="605" t="s">
        <v>869</v>
      </c>
      <c r="C16" s="1342">
        <v>-7660.7976500425029</v>
      </c>
      <c r="D16" s="1342">
        <v>-8105.511506980115</v>
      </c>
      <c r="E16" s="1342">
        <v>-7228.7802898380851</v>
      </c>
      <c r="F16" s="1342">
        <v>-7467.838353154807</v>
      </c>
      <c r="G16" s="1342">
        <v>-3423.6385776039242</v>
      </c>
      <c r="H16" s="1342">
        <v>-2645.3359619185367</v>
      </c>
      <c r="I16" s="618" t="s">
        <v>607</v>
      </c>
      <c r="J16" s="363"/>
      <c r="K16" s="363"/>
      <c r="L16" s="363"/>
      <c r="M16" s="363"/>
      <c r="N16" s="363"/>
      <c r="O16" s="363"/>
      <c r="P16" s="363"/>
      <c r="Q16" s="363"/>
      <c r="R16" s="363"/>
      <c r="S16" s="363"/>
    </row>
    <row r="17" spans="2:19" s="365" customFormat="1" ht="33.950000000000003" customHeight="1" x14ac:dyDescent="0.2">
      <c r="B17" s="606" t="s">
        <v>868</v>
      </c>
      <c r="C17" s="1122">
        <v>10504.945420691885</v>
      </c>
      <c r="D17" s="1122">
        <v>3351.8958884079248</v>
      </c>
      <c r="E17" s="1122">
        <v>1903.0888244090497</v>
      </c>
      <c r="F17" s="1122">
        <v>1105.7423726660281</v>
      </c>
      <c r="G17" s="1122">
        <v>2047.5003244548063</v>
      </c>
      <c r="H17" s="1122">
        <v>2381.2687829630604</v>
      </c>
      <c r="I17" s="618" t="s">
        <v>421</v>
      </c>
      <c r="J17" s="363"/>
      <c r="K17" s="363"/>
      <c r="L17" s="363"/>
      <c r="M17" s="363"/>
      <c r="N17" s="363"/>
      <c r="O17" s="363"/>
      <c r="P17" s="363"/>
      <c r="Q17" s="363"/>
      <c r="R17" s="363"/>
      <c r="S17" s="363"/>
    </row>
    <row r="18" spans="2:19" s="365" customFormat="1" ht="33.950000000000003" customHeight="1" x14ac:dyDescent="0.2">
      <c r="B18" s="606" t="s">
        <v>1532</v>
      </c>
      <c r="C18" s="1122">
        <v>18165.743070734388</v>
      </c>
      <c r="D18" s="1122">
        <v>11457.40739538804</v>
      </c>
      <c r="E18" s="1122">
        <v>9131.8691142471343</v>
      </c>
      <c r="F18" s="1122">
        <v>8573.5807258208351</v>
      </c>
      <c r="G18" s="1122">
        <v>5471.1389020587303</v>
      </c>
      <c r="H18" s="1122">
        <v>5026.6047448815971</v>
      </c>
      <c r="I18" s="618" t="s">
        <v>594</v>
      </c>
      <c r="J18" s="363"/>
      <c r="K18" s="363"/>
      <c r="L18" s="363"/>
      <c r="M18" s="363"/>
      <c r="N18" s="363"/>
      <c r="O18" s="363"/>
      <c r="P18" s="363"/>
      <c r="Q18" s="363"/>
      <c r="R18" s="363"/>
      <c r="S18" s="363"/>
    </row>
    <row r="19" spans="2:19" s="365" customFormat="1" ht="33.950000000000003" customHeight="1" x14ac:dyDescent="0.2">
      <c r="B19" s="606" t="s">
        <v>761</v>
      </c>
      <c r="C19" s="1342">
        <v>-369.29769493414051</v>
      </c>
      <c r="D19" s="1342">
        <v>-1371.3309157552817</v>
      </c>
      <c r="E19" s="1342">
        <v>-1276.2040907446262</v>
      </c>
      <c r="F19" s="1342">
        <v>-1164.2776357046855</v>
      </c>
      <c r="G19" s="1342">
        <v>-575.15607384226462</v>
      </c>
      <c r="H19" s="1342">
        <v>-508.13351946655968</v>
      </c>
      <c r="I19" s="618" t="s">
        <v>608</v>
      </c>
      <c r="J19" s="363"/>
      <c r="K19" s="363"/>
      <c r="L19" s="363"/>
      <c r="M19" s="363"/>
      <c r="N19" s="363"/>
      <c r="O19" s="363"/>
      <c r="P19" s="363"/>
      <c r="Q19" s="363"/>
      <c r="R19" s="363"/>
      <c r="S19" s="363"/>
    </row>
    <row r="20" spans="2:19" s="365" customFormat="1" ht="33.950000000000003" customHeight="1" x14ac:dyDescent="0.2">
      <c r="B20" s="606" t="s">
        <v>762</v>
      </c>
      <c r="C20" s="1342">
        <v>-1841.862887414225</v>
      </c>
      <c r="D20" s="1122">
        <v>120.90029391904201</v>
      </c>
      <c r="E20" s="1122">
        <v>87.878378443688888</v>
      </c>
      <c r="F20" s="1122">
        <v>203.08529618035783</v>
      </c>
      <c r="G20" s="1122">
        <v>68.693632155222957</v>
      </c>
      <c r="H20" s="1122">
        <v>79.66905448463379</v>
      </c>
      <c r="I20" s="618" t="s">
        <v>609</v>
      </c>
      <c r="J20" s="363"/>
      <c r="K20" s="363"/>
      <c r="L20" s="363"/>
      <c r="M20" s="363"/>
      <c r="N20" s="363"/>
      <c r="O20" s="363"/>
      <c r="P20" s="363"/>
      <c r="Q20" s="363"/>
      <c r="R20" s="363"/>
      <c r="S20" s="363"/>
    </row>
    <row r="21" spans="2:19" s="365" customFormat="1" ht="33.950000000000003" customHeight="1" x14ac:dyDescent="0.2">
      <c r="B21" s="606" t="s">
        <v>763</v>
      </c>
      <c r="C21" s="1122">
        <v>1218.9490435871071</v>
      </c>
      <c r="D21" s="1122">
        <v>1473.1341682948751</v>
      </c>
      <c r="E21" s="1122">
        <v>1434.6784416547637</v>
      </c>
      <c r="F21" s="1122">
        <v>1577.9287964012217</v>
      </c>
      <c r="G21" s="1122">
        <v>2462.7808074213863</v>
      </c>
      <c r="H21" s="1122">
        <v>2388.4401019976581</v>
      </c>
      <c r="I21" s="618" t="s">
        <v>906</v>
      </c>
      <c r="J21" s="363"/>
      <c r="K21" s="363"/>
      <c r="L21" s="363"/>
      <c r="M21" s="363"/>
      <c r="N21" s="363"/>
      <c r="O21" s="363"/>
      <c r="P21" s="363"/>
      <c r="Q21" s="363"/>
      <c r="R21" s="363"/>
      <c r="S21" s="363"/>
    </row>
    <row r="22" spans="2:19" s="360" customFormat="1" ht="15" customHeight="1" thickBot="1" x14ac:dyDescent="0.25">
      <c r="B22" s="643"/>
      <c r="C22" s="632"/>
      <c r="D22" s="632"/>
      <c r="E22" s="632"/>
      <c r="F22" s="632"/>
      <c r="G22" s="632"/>
      <c r="H22" s="632"/>
      <c r="I22" s="616"/>
      <c r="J22" s="363"/>
      <c r="K22" s="363"/>
      <c r="L22" s="363"/>
      <c r="M22" s="363"/>
      <c r="N22" s="363"/>
      <c r="O22" s="363"/>
      <c r="P22" s="363"/>
      <c r="Q22" s="363"/>
      <c r="R22" s="363"/>
      <c r="S22" s="363"/>
    </row>
    <row r="23" spans="2:19" s="365" customFormat="1" ht="15" customHeight="1" thickTop="1" x14ac:dyDescent="0.2">
      <c r="B23" s="633"/>
      <c r="C23" s="634"/>
      <c r="D23" s="634"/>
      <c r="E23" s="634"/>
      <c r="F23" s="634"/>
      <c r="G23" s="634"/>
      <c r="H23" s="634"/>
      <c r="I23" s="635"/>
      <c r="J23" s="363"/>
      <c r="K23" s="363"/>
      <c r="L23" s="363"/>
      <c r="M23" s="363"/>
      <c r="N23" s="363"/>
      <c r="O23" s="363"/>
      <c r="P23" s="363"/>
      <c r="Q23" s="363"/>
      <c r="R23" s="363"/>
      <c r="S23" s="363"/>
    </row>
    <row r="24" spans="2:19" s="365" customFormat="1" ht="33.950000000000003" customHeight="1" x14ac:dyDescent="0.2">
      <c r="B24" s="455" t="s">
        <v>58</v>
      </c>
      <c r="C24" s="632"/>
      <c r="D24" s="632"/>
      <c r="E24" s="632"/>
      <c r="F24" s="632"/>
      <c r="G24" s="632"/>
      <c r="H24" s="632"/>
      <c r="I24" s="379" t="s">
        <v>867</v>
      </c>
      <c r="J24" s="363"/>
      <c r="K24" s="363"/>
      <c r="L24" s="363"/>
      <c r="M24" s="363"/>
      <c r="N24" s="363"/>
      <c r="O24" s="363"/>
      <c r="P24" s="363"/>
      <c r="Q24" s="363"/>
      <c r="R24" s="363"/>
      <c r="S24" s="363"/>
    </row>
    <row r="25" spans="2:19" s="360" customFormat="1" ht="9" customHeight="1" x14ac:dyDescent="0.2">
      <c r="B25" s="454"/>
      <c r="C25" s="632"/>
      <c r="D25" s="632"/>
      <c r="E25" s="632"/>
      <c r="F25" s="632"/>
      <c r="G25" s="632"/>
      <c r="H25" s="632"/>
      <c r="I25" s="616"/>
      <c r="J25" s="363"/>
      <c r="K25" s="363"/>
      <c r="L25" s="363"/>
      <c r="M25" s="363"/>
      <c r="N25" s="363"/>
      <c r="O25" s="363"/>
      <c r="P25" s="363"/>
      <c r="Q25" s="363"/>
      <c r="R25" s="363"/>
      <c r="S25" s="363"/>
    </row>
    <row r="26" spans="2:19" s="360" customFormat="1" ht="33.950000000000003" customHeight="1" x14ac:dyDescent="0.2">
      <c r="B26" s="454" t="s">
        <v>310</v>
      </c>
      <c r="C26" s="1343">
        <v>-12.859590256363104</v>
      </c>
      <c r="D26" s="1343">
        <v>-16.851848022710662</v>
      </c>
      <c r="E26" s="1343">
        <v>-24.8723802782945</v>
      </c>
      <c r="F26" s="1343">
        <v>-31.814246857189843</v>
      </c>
      <c r="G26" s="1343">
        <v>-8.3466302403511641</v>
      </c>
      <c r="H26" s="1343">
        <v>-5.1713783130488231</v>
      </c>
      <c r="I26" s="616" t="s">
        <v>311</v>
      </c>
      <c r="J26" s="363"/>
      <c r="K26" s="363"/>
      <c r="L26" s="363"/>
      <c r="M26" s="363"/>
      <c r="N26" s="363"/>
      <c r="O26" s="363"/>
      <c r="P26" s="636"/>
      <c r="Q26" s="363"/>
      <c r="R26" s="363"/>
      <c r="S26" s="363"/>
    </row>
    <row r="27" spans="2:19" s="365" customFormat="1" ht="33.950000000000003" customHeight="1" x14ac:dyDescent="0.2">
      <c r="B27" s="627" t="s">
        <v>869</v>
      </c>
      <c r="C27" s="1344">
        <v>-11.385024176782958</v>
      </c>
      <c r="D27" s="1344">
        <v>-17.327943132198946</v>
      </c>
      <c r="E27" s="1344">
        <v>-25.749923040321974</v>
      </c>
      <c r="F27" s="1344">
        <v>-34.678166586010377</v>
      </c>
      <c r="G27" s="1344">
        <v>-19.474852900344072</v>
      </c>
      <c r="H27" s="1344">
        <v>-19.960351551038091</v>
      </c>
      <c r="I27" s="618" t="s">
        <v>607</v>
      </c>
      <c r="J27" s="363"/>
      <c r="K27" s="363"/>
      <c r="L27" s="363"/>
      <c r="M27" s="363"/>
      <c r="N27" s="363"/>
      <c r="O27" s="363"/>
      <c r="P27" s="363"/>
      <c r="Q27" s="363"/>
      <c r="R27" s="363"/>
      <c r="S27" s="363"/>
    </row>
    <row r="28" spans="2:19" s="365" customFormat="1" ht="33.950000000000003" customHeight="1" x14ac:dyDescent="0.2">
      <c r="B28" s="617" t="s">
        <v>868</v>
      </c>
      <c r="C28" s="1344">
        <v>15.611828304810921</v>
      </c>
      <c r="D28" s="1344">
        <v>7.1656750211713032</v>
      </c>
      <c r="E28" s="1344">
        <v>6.7790676715293401</v>
      </c>
      <c r="F28" s="1344">
        <v>5.1347011527537818</v>
      </c>
      <c r="G28" s="1344">
        <v>11.64689751219913</v>
      </c>
      <c r="H28" s="1344">
        <v>17.967835741734429</v>
      </c>
      <c r="I28" s="618" t="s">
        <v>421</v>
      </c>
      <c r="J28" s="363"/>
      <c r="K28" s="363"/>
      <c r="L28" s="363"/>
      <c r="M28" s="363"/>
      <c r="N28" s="363"/>
      <c r="O28" s="363"/>
      <c r="P28" s="363"/>
      <c r="Q28" s="363"/>
      <c r="R28" s="363"/>
      <c r="S28" s="363"/>
    </row>
    <row r="29" spans="2:19" s="365" customFormat="1" ht="33.950000000000003" customHeight="1" x14ac:dyDescent="0.2">
      <c r="B29" s="617" t="s">
        <v>1532</v>
      </c>
      <c r="C29" s="1344">
        <v>26.99685248159388</v>
      </c>
      <c r="D29" s="1344">
        <v>24.493618153370246</v>
      </c>
      <c r="E29" s="1344">
        <v>32.528990711851314</v>
      </c>
      <c r="F29" s="1344">
        <v>39.812867738764162</v>
      </c>
      <c r="G29" s="1344">
        <v>31.121750412543204</v>
      </c>
      <c r="H29" s="1344">
        <v>37.92818729277252</v>
      </c>
      <c r="I29" s="618" t="s">
        <v>594</v>
      </c>
      <c r="J29" s="363"/>
      <c r="K29" s="363"/>
      <c r="L29" s="363"/>
      <c r="M29" s="363"/>
      <c r="N29" s="363"/>
      <c r="O29" s="363"/>
      <c r="P29" s="363"/>
      <c r="Q29" s="363"/>
      <c r="R29" s="363"/>
      <c r="S29" s="363"/>
    </row>
    <row r="30" spans="2:19" s="365" customFormat="1" ht="33.950000000000003" customHeight="1" x14ac:dyDescent="0.2">
      <c r="B30" s="617" t="s">
        <v>761</v>
      </c>
      <c r="C30" s="1344">
        <v>-0.54882838280320323</v>
      </c>
      <c r="D30" s="1344">
        <v>-2.9316279550242719</v>
      </c>
      <c r="E30" s="1344">
        <v>-4.5460168663051563</v>
      </c>
      <c r="F30" s="1344">
        <v>-5.4065195166251652</v>
      </c>
      <c r="G30" s="1344">
        <v>-3.271688783416137</v>
      </c>
      <c r="H30" s="1344">
        <v>-3.8341155261288242</v>
      </c>
      <c r="I30" s="618" t="s">
        <v>608</v>
      </c>
      <c r="J30" s="363"/>
      <c r="K30" s="363"/>
      <c r="L30" s="363"/>
      <c r="M30" s="363"/>
      <c r="N30" s="363"/>
      <c r="O30" s="363"/>
      <c r="P30" s="363"/>
      <c r="Q30" s="363"/>
      <c r="R30" s="363"/>
      <c r="S30" s="363"/>
    </row>
    <row r="31" spans="2:19" s="365" customFormat="1" ht="33.950000000000003" customHeight="1" x14ac:dyDescent="0.2">
      <c r="B31" s="617" t="s">
        <v>762</v>
      </c>
      <c r="C31" s="1344">
        <v>-2.7372676399322304</v>
      </c>
      <c r="D31" s="1344">
        <v>0.25846035945926604</v>
      </c>
      <c r="E31" s="1344">
        <v>0.31303503372682578</v>
      </c>
      <c r="F31" s="1344">
        <v>0.94306081613784953</v>
      </c>
      <c r="G31" s="1344">
        <v>0.3907533903153958</v>
      </c>
      <c r="H31" s="1344">
        <v>0.6011419185103376</v>
      </c>
      <c r="I31" s="618" t="s">
        <v>609</v>
      </c>
      <c r="J31" s="363"/>
      <c r="K31" s="363"/>
      <c r="L31" s="363"/>
      <c r="M31" s="363"/>
      <c r="N31" s="363"/>
      <c r="O31" s="363"/>
      <c r="P31" s="363"/>
      <c r="Q31" s="363"/>
      <c r="R31" s="363"/>
      <c r="S31" s="363"/>
    </row>
    <row r="32" spans="2:19" s="365" customFormat="1" ht="33.950000000000003" customHeight="1" x14ac:dyDescent="0.2">
      <c r="B32" s="617" t="s">
        <v>763</v>
      </c>
      <c r="C32" s="1344">
        <v>1.8115299431552903</v>
      </c>
      <c r="D32" s="1344">
        <v>3.149262705053292</v>
      </c>
      <c r="E32" s="1344">
        <v>5.1105245946058062</v>
      </c>
      <c r="F32" s="1344">
        <v>7.3273784293078545</v>
      </c>
      <c r="G32" s="1344">
        <v>14.009158053093648</v>
      </c>
      <c r="H32" s="1344">
        <v>18.021946845607754</v>
      </c>
      <c r="I32" s="618" t="s">
        <v>906</v>
      </c>
      <c r="J32" s="363"/>
      <c r="K32" s="363"/>
      <c r="L32" s="363"/>
      <c r="M32" s="363"/>
      <c r="N32" s="363"/>
      <c r="O32" s="363"/>
      <c r="P32" s="363"/>
      <c r="Q32" s="363"/>
      <c r="R32" s="363"/>
      <c r="S32" s="363"/>
    </row>
    <row r="33" spans="2:19" s="360" customFormat="1" ht="15" customHeight="1" thickBot="1" x14ac:dyDescent="0.25">
      <c r="B33" s="637"/>
      <c r="C33" s="1681"/>
      <c r="D33" s="1681"/>
      <c r="E33" s="1681"/>
      <c r="F33" s="1681"/>
      <c r="G33" s="1681"/>
      <c r="H33" s="1681"/>
      <c r="I33" s="638"/>
      <c r="J33" s="363"/>
      <c r="K33" s="363"/>
      <c r="L33" s="363"/>
      <c r="M33" s="363"/>
      <c r="N33" s="363"/>
      <c r="O33" s="363"/>
      <c r="P33" s="363"/>
      <c r="Q33" s="363"/>
      <c r="R33" s="363"/>
      <c r="S33" s="363"/>
    </row>
    <row r="34" spans="2:19" s="365" customFormat="1" ht="15" customHeight="1" thickTop="1" x14ac:dyDescent="0.2">
      <c r="B34" s="617"/>
      <c r="C34" s="639"/>
      <c r="D34" s="639"/>
      <c r="E34" s="639"/>
      <c r="F34" s="639"/>
      <c r="G34" s="639"/>
      <c r="H34" s="639"/>
      <c r="I34" s="618"/>
      <c r="J34" s="363"/>
      <c r="K34" s="363"/>
      <c r="L34" s="363"/>
      <c r="M34" s="363"/>
      <c r="N34" s="363"/>
      <c r="O34" s="363"/>
      <c r="P34" s="363"/>
      <c r="Q34" s="363"/>
      <c r="R34" s="363"/>
      <c r="S34" s="363"/>
    </row>
    <row r="35" spans="2:19" s="365" customFormat="1" ht="33.950000000000003" customHeight="1" x14ac:dyDescent="0.2">
      <c r="B35" s="455" t="s">
        <v>730</v>
      </c>
      <c r="C35" s="640"/>
      <c r="D35" s="640"/>
      <c r="E35" s="640"/>
      <c r="F35" s="640"/>
      <c r="G35" s="640"/>
      <c r="H35" s="640"/>
      <c r="I35" s="379" t="s">
        <v>731</v>
      </c>
      <c r="J35" s="363"/>
      <c r="K35" s="363"/>
      <c r="L35" s="363"/>
      <c r="M35" s="363"/>
      <c r="N35" s="363"/>
      <c r="O35" s="363"/>
      <c r="P35" s="363"/>
      <c r="Q35" s="363"/>
      <c r="R35" s="363"/>
      <c r="S35" s="363"/>
    </row>
    <row r="36" spans="2:19" s="360" customFormat="1" ht="9" customHeight="1" x14ac:dyDescent="0.2">
      <c r="B36" s="454"/>
      <c r="C36" s="640"/>
      <c r="D36" s="640"/>
      <c r="E36" s="640"/>
      <c r="F36" s="640"/>
      <c r="G36" s="640"/>
      <c r="H36" s="640"/>
      <c r="I36" s="616"/>
      <c r="J36" s="363"/>
      <c r="K36" s="363"/>
      <c r="L36" s="363"/>
      <c r="M36" s="363"/>
      <c r="N36" s="363"/>
      <c r="O36" s="363"/>
      <c r="P36" s="363"/>
      <c r="Q36" s="363"/>
      <c r="R36" s="363"/>
      <c r="S36" s="363"/>
    </row>
    <row r="37" spans="2:19" s="365" customFormat="1" ht="33.950000000000003" customHeight="1" x14ac:dyDescent="0.2">
      <c r="B37" s="617" t="s">
        <v>868</v>
      </c>
      <c r="C37" s="639">
        <v>-14.404306605104933</v>
      </c>
      <c r="D37" s="639">
        <v>-68.092210343086592</v>
      </c>
      <c r="E37" s="639">
        <v>-43.223510282923073</v>
      </c>
      <c r="F37" s="639">
        <v>-41.897490096954094</v>
      </c>
      <c r="G37" s="639">
        <v>85.169744333675922</v>
      </c>
      <c r="H37" s="639">
        <v>16.301265231649118</v>
      </c>
      <c r="I37" s="618" t="s">
        <v>421</v>
      </c>
      <c r="J37" s="363"/>
      <c r="K37" s="363"/>
      <c r="L37" s="363"/>
      <c r="M37" s="363"/>
      <c r="N37" s="363"/>
      <c r="O37" s="363"/>
      <c r="P37" s="363"/>
      <c r="Q37" s="363"/>
      <c r="R37" s="363"/>
      <c r="S37" s="363"/>
    </row>
    <row r="38" spans="2:19" s="365" customFormat="1" ht="33.950000000000003" customHeight="1" x14ac:dyDescent="0.2">
      <c r="B38" s="617" t="s">
        <v>1532</v>
      </c>
      <c r="C38" s="639">
        <v>13.994472752605279</v>
      </c>
      <c r="D38" s="639">
        <v>-36.928495846413789</v>
      </c>
      <c r="E38" s="639">
        <v>-20.297247020098162</v>
      </c>
      <c r="F38" s="639">
        <v>-6.115401125663789</v>
      </c>
      <c r="G38" s="639">
        <v>-36.186068843074622</v>
      </c>
      <c r="H38" s="639">
        <v>-8.1250753295599942</v>
      </c>
      <c r="I38" s="618" t="s">
        <v>594</v>
      </c>
      <c r="J38" s="363"/>
      <c r="K38" s="363"/>
      <c r="L38" s="363"/>
      <c r="M38" s="363"/>
      <c r="N38" s="363"/>
      <c r="O38" s="363"/>
      <c r="P38" s="363"/>
      <c r="Q38" s="363"/>
      <c r="R38" s="363"/>
      <c r="S38" s="363"/>
    </row>
    <row r="39" spans="2:19" s="365" customFormat="1" ht="33.950000000000003" customHeight="1" x14ac:dyDescent="0.2">
      <c r="B39" s="617" t="s">
        <v>59</v>
      </c>
      <c r="C39" s="639">
        <v>-71.680847709449381</v>
      </c>
      <c r="D39" s="639">
        <v>-93.400924201995494</v>
      </c>
      <c r="E39" s="639">
        <v>-52.249317690598332</v>
      </c>
      <c r="F39" s="639">
        <v>-45.401023577158227</v>
      </c>
      <c r="G39" s="639">
        <v>262.28156104256624</v>
      </c>
      <c r="H39" s="639">
        <v>56.337365883304493</v>
      </c>
      <c r="I39" s="618" t="s">
        <v>424</v>
      </c>
      <c r="J39" s="363"/>
      <c r="K39" s="363"/>
      <c r="L39" s="363"/>
      <c r="M39" s="363"/>
      <c r="N39" s="363"/>
      <c r="O39" s="363"/>
      <c r="P39" s="363"/>
      <c r="Q39" s="363"/>
      <c r="R39" s="363"/>
      <c r="S39" s="363"/>
    </row>
    <row r="40" spans="2:19" s="365" customFormat="1" ht="33.950000000000003" customHeight="1" x14ac:dyDescent="0.2">
      <c r="B40" s="617" t="s">
        <v>423</v>
      </c>
      <c r="C40" s="639">
        <v>11.594854492689311</v>
      </c>
      <c r="D40" s="639">
        <v>-9.6970512661715738</v>
      </c>
      <c r="E40" s="639">
        <v>-31.510312400369966</v>
      </c>
      <c r="F40" s="639">
        <v>10.672383360579673</v>
      </c>
      <c r="G40" s="639">
        <v>32.553571274780488</v>
      </c>
      <c r="H40" s="639">
        <v>4.1998452741257575</v>
      </c>
      <c r="I40" s="618" t="s">
        <v>905</v>
      </c>
      <c r="J40" s="363"/>
      <c r="K40" s="363"/>
      <c r="L40" s="363"/>
      <c r="M40" s="363"/>
      <c r="N40" s="363"/>
      <c r="O40" s="363"/>
      <c r="P40" s="363"/>
      <c r="Q40" s="363"/>
      <c r="R40" s="363"/>
      <c r="S40" s="363"/>
    </row>
    <row r="41" spans="2:19" s="42" customFormat="1" ht="15" customHeight="1" thickBot="1" x14ac:dyDescent="0.7">
      <c r="B41" s="159"/>
      <c r="C41" s="1345"/>
      <c r="D41" s="1345"/>
      <c r="E41" s="1345"/>
      <c r="F41" s="1345"/>
      <c r="G41" s="1345"/>
      <c r="H41" s="1345"/>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4" t="s">
        <v>1535</v>
      </c>
      <c r="C43" s="334"/>
      <c r="D43" s="334"/>
      <c r="E43" s="334"/>
      <c r="F43" s="334"/>
      <c r="G43" s="334"/>
      <c r="H43" s="334"/>
      <c r="I43" s="334" t="s">
        <v>1751</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9" customFormat="1" ht="36.75" x14ac:dyDescent="0.85">
      <c r="B4" s="1926" t="s">
        <v>1878</v>
      </c>
      <c r="C4" s="1926"/>
      <c r="D4" s="1926"/>
      <c r="E4" s="1926"/>
      <c r="F4" s="1926"/>
      <c r="G4" s="1926"/>
      <c r="H4" s="1926"/>
      <c r="I4" s="1926"/>
      <c r="J4" s="1926"/>
      <c r="K4" s="1926"/>
      <c r="L4" s="1925" t="s">
        <v>1879</v>
      </c>
      <c r="M4" s="1925"/>
      <c r="N4" s="1925"/>
      <c r="O4" s="1925"/>
      <c r="P4" s="1925"/>
      <c r="Q4" s="1925"/>
      <c r="R4" s="1925"/>
      <c r="S4" s="1925"/>
      <c r="T4" s="1925"/>
      <c r="U4" s="1925"/>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64" customFormat="1" ht="25.5" customHeight="1" thickBot="1" x14ac:dyDescent="0.55000000000000004">
      <c r="B6" s="660" t="s">
        <v>1774</v>
      </c>
      <c r="C6" s="661"/>
      <c r="D6" s="661"/>
      <c r="E6" s="661"/>
      <c r="F6" s="661"/>
      <c r="G6" s="661"/>
      <c r="H6" s="661"/>
      <c r="I6" s="661"/>
      <c r="J6" s="661"/>
      <c r="K6" s="661"/>
      <c r="L6" s="661"/>
      <c r="M6" s="661"/>
      <c r="N6" s="661"/>
      <c r="O6" s="661"/>
      <c r="P6" s="661"/>
      <c r="Q6" s="661"/>
      <c r="R6" s="661"/>
      <c r="S6" s="661"/>
      <c r="T6" s="661"/>
      <c r="U6" s="662" t="s">
        <v>1207</v>
      </c>
      <c r="V6" s="663"/>
    </row>
    <row r="7" spans="2:46" s="669" customFormat="1" ht="22.5" customHeight="1" thickTop="1" x14ac:dyDescent="0.2">
      <c r="B7" s="1931" t="s">
        <v>887</v>
      </c>
      <c r="C7" s="1935" t="s">
        <v>1717</v>
      </c>
      <c r="D7" s="1936"/>
      <c r="E7" s="1937"/>
      <c r="F7" s="1935" t="s">
        <v>1718</v>
      </c>
      <c r="G7" s="1936"/>
      <c r="H7" s="1937"/>
      <c r="I7" s="1935" t="s">
        <v>1922</v>
      </c>
      <c r="J7" s="1936"/>
      <c r="K7" s="1937"/>
      <c r="L7" s="1935" t="s">
        <v>1927</v>
      </c>
      <c r="M7" s="1936"/>
      <c r="N7" s="1937"/>
      <c r="O7" s="1927" t="s">
        <v>1928</v>
      </c>
      <c r="P7" s="1927"/>
      <c r="Q7" s="1927"/>
      <c r="R7" s="1927" t="s">
        <v>1935</v>
      </c>
      <c r="S7" s="1927"/>
      <c r="T7" s="1927"/>
      <c r="U7" s="1928" t="s">
        <v>886</v>
      </c>
    </row>
    <row r="8" spans="2:46" s="669" customFormat="1" ht="24.75" customHeight="1" x14ac:dyDescent="0.2">
      <c r="B8" s="1932"/>
      <c r="C8" s="658" t="s">
        <v>568</v>
      </c>
      <c r="D8" s="658" t="s">
        <v>514</v>
      </c>
      <c r="E8" s="658" t="s">
        <v>515</v>
      </c>
      <c r="F8" s="658" t="s">
        <v>568</v>
      </c>
      <c r="G8" s="658" t="s">
        <v>514</v>
      </c>
      <c r="H8" s="658" t="s">
        <v>515</v>
      </c>
      <c r="I8" s="658" t="s">
        <v>568</v>
      </c>
      <c r="J8" s="658" t="s">
        <v>514</v>
      </c>
      <c r="K8" s="658" t="s">
        <v>515</v>
      </c>
      <c r="L8" s="658" t="s">
        <v>568</v>
      </c>
      <c r="M8" s="658" t="s">
        <v>514</v>
      </c>
      <c r="N8" s="658" t="s">
        <v>515</v>
      </c>
      <c r="O8" s="658" t="s">
        <v>568</v>
      </c>
      <c r="P8" s="658" t="s">
        <v>514</v>
      </c>
      <c r="Q8" s="658" t="s">
        <v>515</v>
      </c>
      <c r="R8" s="658" t="s">
        <v>568</v>
      </c>
      <c r="S8" s="658" t="s">
        <v>514</v>
      </c>
      <c r="T8" s="658" t="s">
        <v>515</v>
      </c>
      <c r="U8" s="1929"/>
      <c r="V8" s="670"/>
    </row>
    <row r="9" spans="2:46" s="669" customFormat="1" ht="24.75" customHeight="1" x14ac:dyDescent="0.2">
      <c r="B9" s="1933"/>
      <c r="C9" s="1566" t="s">
        <v>516</v>
      </c>
      <c r="D9" s="1566" t="s">
        <v>517</v>
      </c>
      <c r="E9" s="1566" t="s">
        <v>518</v>
      </c>
      <c r="F9" s="1566" t="s">
        <v>516</v>
      </c>
      <c r="G9" s="1566" t="s">
        <v>517</v>
      </c>
      <c r="H9" s="1566" t="s">
        <v>518</v>
      </c>
      <c r="I9" s="1566" t="s">
        <v>516</v>
      </c>
      <c r="J9" s="1566" t="s">
        <v>517</v>
      </c>
      <c r="K9" s="1566" t="s">
        <v>518</v>
      </c>
      <c r="L9" s="1566" t="s">
        <v>516</v>
      </c>
      <c r="M9" s="1566" t="s">
        <v>517</v>
      </c>
      <c r="N9" s="1566" t="s">
        <v>518</v>
      </c>
      <c r="O9" s="1566" t="s">
        <v>516</v>
      </c>
      <c r="P9" s="1566" t="s">
        <v>517</v>
      </c>
      <c r="Q9" s="1566" t="s">
        <v>518</v>
      </c>
      <c r="R9" s="1566" t="s">
        <v>516</v>
      </c>
      <c r="S9" s="1566" t="s">
        <v>517</v>
      </c>
      <c r="T9" s="1566" t="s">
        <v>518</v>
      </c>
      <c r="U9" s="1930"/>
    </row>
    <row r="10" spans="2:46" s="645" customFormat="1" ht="15" customHeight="1" x14ac:dyDescent="0.7">
      <c r="B10" s="1581"/>
      <c r="C10" s="648"/>
      <c r="D10" s="648"/>
      <c r="E10" s="648"/>
      <c r="F10" s="648"/>
      <c r="G10" s="648"/>
      <c r="H10" s="648"/>
      <c r="I10" s="648"/>
      <c r="J10" s="648"/>
      <c r="K10" s="647"/>
      <c r="L10" s="648"/>
      <c r="M10" s="648"/>
      <c r="N10" s="648"/>
      <c r="O10" s="648"/>
      <c r="P10" s="648"/>
      <c r="Q10" s="648"/>
      <c r="R10" s="648"/>
      <c r="S10" s="648"/>
      <c r="T10" s="648"/>
      <c r="U10" s="659"/>
    </row>
    <row r="11" spans="2:46" s="1346" customFormat="1" ht="24.75" customHeight="1" x14ac:dyDescent="0.2">
      <c r="B11" s="628" t="s">
        <v>310</v>
      </c>
      <c r="C11" s="651">
        <v>15039.403736719411</v>
      </c>
      <c r="D11" s="651">
        <v>23692.412925523167</v>
      </c>
      <c r="E11" s="651">
        <v>-8653.0091888037587</v>
      </c>
      <c r="F11" s="651">
        <v>5722.7084820184564</v>
      </c>
      <c r="G11" s="651">
        <v>13605.516442539934</v>
      </c>
      <c r="H11" s="651">
        <v>-7882.8079605214807</v>
      </c>
      <c r="I11" s="651">
        <v>3886.7735746263716</v>
      </c>
      <c r="J11" s="651">
        <v>10869.20113511063</v>
      </c>
      <c r="K11" s="650">
        <v>-6982.4275604842605</v>
      </c>
      <c r="L11" s="651">
        <v>3477.4504409249948</v>
      </c>
      <c r="M11" s="651">
        <v>10328.552337202907</v>
      </c>
      <c r="N11" s="651">
        <v>-6851.1018962779126</v>
      </c>
      <c r="O11" s="651">
        <v>5141.5412437982704</v>
      </c>
      <c r="P11" s="651">
        <v>6608.8614556678485</v>
      </c>
      <c r="Q11" s="651">
        <v>-1467.320211869579</v>
      </c>
      <c r="R11" s="651">
        <v>5390.7326632102158</v>
      </c>
      <c r="S11" s="651">
        <v>6076.0929881130196</v>
      </c>
      <c r="T11" s="651">
        <v>-685.36032490280468</v>
      </c>
      <c r="U11" s="569" t="s">
        <v>1497</v>
      </c>
    </row>
    <row r="12" spans="2:46" s="1346" customFormat="1" ht="12" customHeight="1" x14ac:dyDescent="0.2">
      <c r="B12" s="628"/>
      <c r="C12" s="651"/>
      <c r="D12" s="651"/>
      <c r="E12" s="651"/>
      <c r="F12" s="651"/>
      <c r="G12" s="651"/>
      <c r="H12" s="651"/>
      <c r="I12" s="651"/>
      <c r="J12" s="651"/>
      <c r="K12" s="650"/>
      <c r="L12" s="651"/>
      <c r="M12" s="651"/>
      <c r="N12" s="651"/>
      <c r="O12" s="651"/>
      <c r="P12" s="651"/>
      <c r="Q12" s="651"/>
      <c r="R12" s="651"/>
      <c r="S12" s="651"/>
      <c r="T12" s="651"/>
      <c r="U12" s="569"/>
    </row>
    <row r="13" spans="2:46" s="1347" customFormat="1" ht="27.75" customHeight="1" x14ac:dyDescent="0.2">
      <c r="B13" s="628" t="s">
        <v>142</v>
      </c>
      <c r="C13" s="651">
        <v>13041.436918731184</v>
      </c>
      <c r="D13" s="651">
        <v>21071.532263707824</v>
      </c>
      <c r="E13" s="651">
        <v>-8030.0953449766403</v>
      </c>
      <c r="F13" s="651">
        <v>3922.5818152199799</v>
      </c>
      <c r="G13" s="651">
        <v>13399.424237955376</v>
      </c>
      <c r="H13" s="651">
        <v>-9476.8424227353971</v>
      </c>
      <c r="I13" s="651">
        <v>2256.5863867523899</v>
      </c>
      <c r="J13" s="651">
        <v>10761.570767335103</v>
      </c>
      <c r="K13" s="650">
        <v>-8504.9843805827131</v>
      </c>
      <c r="L13" s="651">
        <v>1510.8243524801892</v>
      </c>
      <c r="M13" s="651">
        <v>10142.940341339681</v>
      </c>
      <c r="N13" s="651">
        <v>-8632.1159888594921</v>
      </c>
      <c r="O13" s="651">
        <v>2539.4223470757206</v>
      </c>
      <c r="P13" s="651">
        <v>6538.2169985219089</v>
      </c>
      <c r="Q13" s="651">
        <v>-3998.7946514461883</v>
      </c>
      <c r="R13" s="651">
        <v>2878.4292061071474</v>
      </c>
      <c r="S13" s="651">
        <v>6031.8986874922439</v>
      </c>
      <c r="T13" s="651">
        <v>-3153.4694813850965</v>
      </c>
      <c r="U13" s="569" t="s">
        <v>312</v>
      </c>
      <c r="V13" s="1346"/>
      <c r="W13" s="1346"/>
      <c r="X13" s="1346"/>
      <c r="Y13" s="1346"/>
      <c r="Z13" s="1346"/>
      <c r="AA13" s="1346"/>
      <c r="AB13" s="1346"/>
      <c r="AC13" s="1346"/>
      <c r="AD13" s="1346"/>
      <c r="AE13" s="1346"/>
      <c r="AF13" s="1346"/>
      <c r="AG13" s="1346"/>
      <c r="AH13" s="1346"/>
      <c r="AI13" s="1346"/>
      <c r="AJ13" s="1346"/>
      <c r="AK13" s="1346"/>
      <c r="AL13" s="1346"/>
      <c r="AM13" s="1346"/>
      <c r="AN13" s="1346"/>
      <c r="AO13" s="1346"/>
      <c r="AP13" s="1346"/>
      <c r="AQ13" s="1346"/>
      <c r="AR13" s="1346"/>
      <c r="AS13" s="1346"/>
      <c r="AT13" s="1346"/>
    </row>
    <row r="14" spans="2:46" s="1348" customFormat="1" ht="27.75" customHeight="1" x14ac:dyDescent="0.2">
      <c r="B14" s="628" t="s">
        <v>641</v>
      </c>
      <c r="C14" s="651">
        <v>10504.945420691885</v>
      </c>
      <c r="D14" s="651">
        <v>18165.743070734385</v>
      </c>
      <c r="E14" s="651">
        <v>-7660.7976500425011</v>
      </c>
      <c r="F14" s="651">
        <v>3351.8958884079248</v>
      </c>
      <c r="G14" s="651">
        <v>11457.40739538804</v>
      </c>
      <c r="H14" s="651">
        <v>-8105.511506980115</v>
      </c>
      <c r="I14" s="651">
        <v>1903.0888244090497</v>
      </c>
      <c r="J14" s="651">
        <v>9131.8691142471362</v>
      </c>
      <c r="K14" s="650">
        <v>-7228.7802898380851</v>
      </c>
      <c r="L14" s="651">
        <v>1105.7423726660281</v>
      </c>
      <c r="M14" s="651">
        <v>8573.5807258208351</v>
      </c>
      <c r="N14" s="651">
        <v>-7467.8383531548079</v>
      </c>
      <c r="O14" s="651">
        <v>2047.5003244548066</v>
      </c>
      <c r="P14" s="651">
        <v>5471.1389020587303</v>
      </c>
      <c r="Q14" s="651">
        <v>-3423.6385776039237</v>
      </c>
      <c r="R14" s="651">
        <v>2381.2687829630604</v>
      </c>
      <c r="S14" s="651">
        <v>5026.6047448815971</v>
      </c>
      <c r="T14" s="651">
        <v>-2645.3359619185367</v>
      </c>
      <c r="U14" s="569" t="s">
        <v>1061</v>
      </c>
      <c r="V14" s="1346"/>
      <c r="W14" s="1346"/>
      <c r="X14" s="1346"/>
      <c r="Y14" s="1346"/>
      <c r="Z14" s="1346"/>
      <c r="AA14" s="1346"/>
      <c r="AB14" s="1346"/>
      <c r="AC14" s="1346"/>
      <c r="AD14" s="1346"/>
      <c r="AE14" s="1346"/>
      <c r="AF14" s="1346"/>
      <c r="AG14" s="1346"/>
      <c r="AH14" s="1346"/>
      <c r="AI14" s="1346"/>
      <c r="AJ14" s="1346"/>
      <c r="AK14" s="1346"/>
      <c r="AL14" s="1346"/>
      <c r="AM14" s="1346"/>
      <c r="AN14" s="1346"/>
      <c r="AO14" s="1346"/>
      <c r="AP14" s="1346"/>
      <c r="AQ14" s="1346"/>
      <c r="AR14" s="1346"/>
      <c r="AS14" s="1346"/>
      <c r="AT14" s="1346"/>
    </row>
    <row r="15" spans="2:46" s="1347" customFormat="1" ht="27.75" customHeight="1" x14ac:dyDescent="0.2">
      <c r="B15" s="1350" t="s">
        <v>642</v>
      </c>
      <c r="C15" s="655">
        <v>10319.934679453221</v>
      </c>
      <c r="D15" s="655">
        <v>17937.432842510178</v>
      </c>
      <c r="E15" s="655">
        <v>-7617.4981630569564</v>
      </c>
      <c r="F15" s="655">
        <v>3273.8704740177836</v>
      </c>
      <c r="G15" s="655">
        <v>11170.909538872791</v>
      </c>
      <c r="H15" s="655">
        <v>-7897.0390648550074</v>
      </c>
      <c r="I15" s="655">
        <v>1784.8093428549021</v>
      </c>
      <c r="J15" s="655">
        <v>8709.8175561074386</v>
      </c>
      <c r="K15" s="654">
        <v>-6925.0082132525367</v>
      </c>
      <c r="L15" s="655">
        <v>1064.6818613324785</v>
      </c>
      <c r="M15" s="655">
        <v>8309.497804065526</v>
      </c>
      <c r="N15" s="655">
        <v>-7244.8159427330475</v>
      </c>
      <c r="O15" s="655">
        <v>2021.2430573609167</v>
      </c>
      <c r="P15" s="655">
        <v>5056.5718599186266</v>
      </c>
      <c r="Q15" s="655">
        <v>-3035.3288025577099</v>
      </c>
      <c r="R15" s="655">
        <v>2373.1318764925622</v>
      </c>
      <c r="S15" s="655">
        <v>4566.9833768305461</v>
      </c>
      <c r="T15" s="655">
        <v>-2193.8515003379839</v>
      </c>
      <c r="U15" s="1354" t="s">
        <v>1309</v>
      </c>
      <c r="V15" s="1346"/>
      <c r="W15" s="1346"/>
      <c r="X15" s="1346"/>
      <c r="Y15" s="1346"/>
      <c r="Z15" s="1346"/>
      <c r="AA15" s="1346"/>
      <c r="AB15" s="1346"/>
      <c r="AC15" s="1346"/>
      <c r="AD15" s="1346"/>
      <c r="AE15" s="1346"/>
      <c r="AF15" s="1346"/>
      <c r="AG15" s="1346"/>
      <c r="AH15" s="1346"/>
      <c r="AI15" s="1346"/>
      <c r="AJ15" s="1346"/>
      <c r="AK15" s="1346"/>
      <c r="AL15" s="1346"/>
      <c r="AM15" s="1346"/>
      <c r="AN15" s="1346"/>
      <c r="AO15" s="1346"/>
      <c r="AP15" s="1346"/>
      <c r="AQ15" s="1346"/>
      <c r="AR15" s="1346"/>
      <c r="AS15" s="1346"/>
      <c r="AT15" s="1346"/>
    </row>
    <row r="16" spans="2:46" s="1348" customFormat="1" ht="27.75" customHeight="1" x14ac:dyDescent="0.2">
      <c r="B16" s="1350" t="s">
        <v>1483</v>
      </c>
      <c r="C16" s="655">
        <v>0</v>
      </c>
      <c r="D16" s="655">
        <v>55.399038597722878</v>
      </c>
      <c r="E16" s="655">
        <v>-55.399038597722878</v>
      </c>
      <c r="F16" s="655">
        <v>0</v>
      </c>
      <c r="G16" s="655">
        <v>6.0208490000000001</v>
      </c>
      <c r="H16" s="655">
        <v>-6.0208490000000001</v>
      </c>
      <c r="I16" s="655">
        <v>0</v>
      </c>
      <c r="J16" s="655">
        <v>7.0681830399999992</v>
      </c>
      <c r="K16" s="654">
        <v>-7.0681830399999992</v>
      </c>
      <c r="L16" s="655">
        <v>0</v>
      </c>
      <c r="M16" s="655">
        <v>6.8749010000000013</v>
      </c>
      <c r="N16" s="655">
        <v>-6.8749010000000013</v>
      </c>
      <c r="O16" s="655">
        <v>0</v>
      </c>
      <c r="P16" s="655">
        <v>3.5133869</v>
      </c>
      <c r="Q16" s="655">
        <v>-3.5133869</v>
      </c>
      <c r="R16" s="655">
        <v>0</v>
      </c>
      <c r="S16" s="655">
        <v>6.4635999999999996</v>
      </c>
      <c r="T16" s="655">
        <v>-6.4635999999999996</v>
      </c>
      <c r="U16" s="1354" t="s">
        <v>1484</v>
      </c>
      <c r="V16" s="1346"/>
      <c r="W16" s="1346"/>
      <c r="X16" s="1346"/>
      <c r="Y16" s="1346"/>
      <c r="Z16" s="1346"/>
      <c r="AA16" s="1346"/>
      <c r="AB16" s="1346"/>
      <c r="AC16" s="1346"/>
      <c r="AD16" s="1346"/>
      <c r="AE16" s="1346"/>
      <c r="AF16" s="1346"/>
      <c r="AG16" s="1346"/>
      <c r="AH16" s="1346"/>
      <c r="AI16" s="1346"/>
      <c r="AJ16" s="1346"/>
      <c r="AK16" s="1346"/>
      <c r="AL16" s="1346"/>
      <c r="AM16" s="1346"/>
      <c r="AN16" s="1346"/>
      <c r="AO16" s="1346"/>
      <c r="AP16" s="1346"/>
      <c r="AQ16" s="1346"/>
      <c r="AR16" s="1346"/>
      <c r="AS16" s="1346"/>
      <c r="AT16" s="1346"/>
    </row>
    <row r="17" spans="2:46" s="1348" customFormat="1" ht="27.75" customHeight="1" x14ac:dyDescent="0.2">
      <c r="B17" s="1350" t="s">
        <v>486</v>
      </c>
      <c r="C17" s="655">
        <v>0</v>
      </c>
      <c r="D17" s="655">
        <v>0</v>
      </c>
      <c r="E17" s="655">
        <v>0</v>
      </c>
      <c r="F17" s="655">
        <v>0</v>
      </c>
      <c r="G17" s="655">
        <v>0</v>
      </c>
      <c r="H17" s="655">
        <v>0</v>
      </c>
      <c r="I17" s="655">
        <v>0</v>
      </c>
      <c r="J17" s="655">
        <v>0</v>
      </c>
      <c r="K17" s="654">
        <v>0</v>
      </c>
      <c r="L17" s="655">
        <v>0</v>
      </c>
      <c r="M17" s="655">
        <v>0</v>
      </c>
      <c r="N17" s="655">
        <v>0</v>
      </c>
      <c r="O17" s="655">
        <v>0</v>
      </c>
      <c r="P17" s="655">
        <v>0</v>
      </c>
      <c r="Q17" s="655">
        <v>0</v>
      </c>
      <c r="R17" s="655">
        <v>0</v>
      </c>
      <c r="S17" s="655">
        <v>0</v>
      </c>
      <c r="T17" s="655">
        <v>0</v>
      </c>
      <c r="U17" s="1354" t="s">
        <v>487</v>
      </c>
      <c r="V17" s="1346"/>
      <c r="W17" s="1346"/>
      <c r="X17" s="1346"/>
      <c r="Y17" s="1346"/>
      <c r="Z17" s="1346"/>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row>
    <row r="18" spans="2:46" s="1347" customFormat="1" ht="27.75" customHeight="1" x14ac:dyDescent="0.2">
      <c r="B18" s="1350" t="s">
        <v>488</v>
      </c>
      <c r="C18" s="655">
        <v>181.24854299999998</v>
      </c>
      <c r="D18" s="655">
        <v>147.69782213999997</v>
      </c>
      <c r="E18" s="655">
        <v>33.550720860000013</v>
      </c>
      <c r="F18" s="655">
        <v>75.380827470141156</v>
      </c>
      <c r="G18" s="655">
        <v>166.96151481652791</v>
      </c>
      <c r="H18" s="655">
        <v>-91.580687346386753</v>
      </c>
      <c r="I18" s="655">
        <v>109.02890170000001</v>
      </c>
      <c r="J18" s="655">
        <v>0</v>
      </c>
      <c r="K18" s="654">
        <v>109.02890170000001</v>
      </c>
      <c r="L18" s="655">
        <v>28.688590330000004</v>
      </c>
      <c r="M18" s="655">
        <v>0</v>
      </c>
      <c r="N18" s="655">
        <v>28.688590330000004</v>
      </c>
      <c r="O18" s="655">
        <v>26.25726709388972</v>
      </c>
      <c r="P18" s="655">
        <v>0</v>
      </c>
      <c r="Q18" s="655">
        <v>26.25726709388972</v>
      </c>
      <c r="R18" s="655">
        <v>8.1369064704982854</v>
      </c>
      <c r="S18" s="655">
        <v>0</v>
      </c>
      <c r="T18" s="655">
        <v>8.1369064704982854</v>
      </c>
      <c r="U18" s="1354" t="s">
        <v>1310</v>
      </c>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row>
    <row r="19" spans="2:46" s="1347" customFormat="1" ht="27.75" customHeight="1" x14ac:dyDescent="0.2">
      <c r="B19" s="1350" t="s">
        <v>489</v>
      </c>
      <c r="C19" s="655">
        <v>3.7621982386645221</v>
      </c>
      <c r="D19" s="655">
        <v>25.213367486486487</v>
      </c>
      <c r="E19" s="655">
        <v>-21.451169247821966</v>
      </c>
      <c r="F19" s="655">
        <v>2.6445869200000001</v>
      </c>
      <c r="G19" s="655">
        <v>113.5154926987198</v>
      </c>
      <c r="H19" s="655">
        <v>-110.8709057787198</v>
      </c>
      <c r="I19" s="655">
        <v>9.2505798541476754</v>
      </c>
      <c r="J19" s="655">
        <v>414.98337509969599</v>
      </c>
      <c r="K19" s="654">
        <v>-405.73279524554829</v>
      </c>
      <c r="L19" s="655">
        <v>12.371921003549724</v>
      </c>
      <c r="M19" s="655">
        <v>257.20802075530952</v>
      </c>
      <c r="N19" s="655">
        <v>-244.8360997517598</v>
      </c>
      <c r="O19" s="655">
        <v>0</v>
      </c>
      <c r="P19" s="655">
        <v>411.05365524010358</v>
      </c>
      <c r="Q19" s="655">
        <v>-411.05365524010358</v>
      </c>
      <c r="R19" s="655">
        <v>0</v>
      </c>
      <c r="S19" s="655">
        <v>453.15776805105071</v>
      </c>
      <c r="T19" s="655">
        <v>-453.15776805105071</v>
      </c>
      <c r="U19" s="1354" t="s">
        <v>1311</v>
      </c>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row>
    <row r="20" spans="2:46" s="1347" customFormat="1" ht="27.75" customHeight="1" x14ac:dyDescent="0.2">
      <c r="B20" s="628" t="s">
        <v>641</v>
      </c>
      <c r="C20" s="651">
        <v>10504.945420691885</v>
      </c>
      <c r="D20" s="651">
        <v>18165.743070734388</v>
      </c>
      <c r="E20" s="651">
        <v>-7660.7976500425029</v>
      </c>
      <c r="F20" s="651">
        <v>3351.8958884079248</v>
      </c>
      <c r="G20" s="651">
        <v>11457.40739538804</v>
      </c>
      <c r="H20" s="651">
        <v>-8105.511506980115</v>
      </c>
      <c r="I20" s="651">
        <v>1903.0888244090497</v>
      </c>
      <c r="J20" s="651">
        <v>9131.8691142471343</v>
      </c>
      <c r="K20" s="650">
        <v>-7228.7802898380851</v>
      </c>
      <c r="L20" s="651">
        <v>1105.7423726660281</v>
      </c>
      <c r="M20" s="651">
        <v>8573.5807258208351</v>
      </c>
      <c r="N20" s="651">
        <v>-7467.838353154807</v>
      </c>
      <c r="O20" s="651">
        <v>2047.5003244548063</v>
      </c>
      <c r="P20" s="651">
        <v>5471.1389020587303</v>
      </c>
      <c r="Q20" s="651">
        <v>-3423.6385776039242</v>
      </c>
      <c r="R20" s="651">
        <v>2381.2687829630604</v>
      </c>
      <c r="S20" s="651">
        <v>5026.6047448815971</v>
      </c>
      <c r="T20" s="651">
        <v>-2645.3359619185367</v>
      </c>
      <c r="U20" s="569" t="s">
        <v>1061</v>
      </c>
      <c r="V20" s="1346"/>
      <c r="W20" s="1346"/>
      <c r="X20" s="1346"/>
      <c r="Y20" s="1346"/>
      <c r="Z20" s="1346"/>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row>
    <row r="21" spans="2:46" s="1347" customFormat="1" ht="27.75" customHeight="1" x14ac:dyDescent="0.2">
      <c r="B21" s="1350" t="s">
        <v>143</v>
      </c>
      <c r="C21" s="655">
        <v>5462.9637574902226</v>
      </c>
      <c r="D21" s="655">
        <v>4915.3066953023308</v>
      </c>
      <c r="E21" s="655">
        <v>547.65706218789182</v>
      </c>
      <c r="F21" s="655">
        <v>924.03556978921824</v>
      </c>
      <c r="G21" s="655">
        <v>5568.8010935925677</v>
      </c>
      <c r="H21" s="655">
        <v>-4644.7655238033494</v>
      </c>
      <c r="I21" s="655">
        <v>506.53479804972892</v>
      </c>
      <c r="J21" s="655">
        <v>5664.4927390173743</v>
      </c>
      <c r="K21" s="654">
        <v>-5157.9579409676453</v>
      </c>
      <c r="L21" s="655">
        <v>346.21154966781233</v>
      </c>
      <c r="M21" s="655">
        <v>3492.5368297178197</v>
      </c>
      <c r="N21" s="655">
        <v>-3146.3252800500072</v>
      </c>
      <c r="O21" s="655">
        <v>181.00596125186289</v>
      </c>
      <c r="P21" s="655">
        <v>2732.9209214418865</v>
      </c>
      <c r="Q21" s="655">
        <v>-2551.9149601900235</v>
      </c>
      <c r="R21" s="655">
        <v>33.351607503768271</v>
      </c>
      <c r="S21" s="655">
        <v>2304.9684539158702</v>
      </c>
      <c r="T21" s="655">
        <v>-2271.6168464121019</v>
      </c>
      <c r="U21" s="1354" t="s">
        <v>181</v>
      </c>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row>
    <row r="22" spans="2:46" s="1347" customFormat="1" ht="27.75" customHeight="1" x14ac:dyDescent="0.2">
      <c r="B22" s="1351" t="s">
        <v>490</v>
      </c>
      <c r="C22" s="655">
        <v>4867</v>
      </c>
      <c r="D22" s="655">
        <v>3218.340288209657</v>
      </c>
      <c r="E22" s="655">
        <v>1648.659711790343</v>
      </c>
      <c r="F22" s="655">
        <v>582.68962308050254</v>
      </c>
      <c r="G22" s="655">
        <v>4252.4067109158186</v>
      </c>
      <c r="H22" s="655">
        <v>-3669.7170878353163</v>
      </c>
      <c r="I22" s="655">
        <v>126.52917417748608</v>
      </c>
      <c r="J22" s="655">
        <v>4142.390476198434</v>
      </c>
      <c r="K22" s="654">
        <v>-4015.8613020209477</v>
      </c>
      <c r="L22" s="655">
        <v>39.782973291520939</v>
      </c>
      <c r="M22" s="655">
        <v>3282.8808562913932</v>
      </c>
      <c r="N22" s="655">
        <v>-3243.0978829998721</v>
      </c>
      <c r="O22" s="655">
        <v>9.1861010134128165</v>
      </c>
      <c r="P22" s="655">
        <v>2113.3928147063184</v>
      </c>
      <c r="Q22" s="655">
        <v>-2104.2067136929054</v>
      </c>
      <c r="R22" s="655">
        <v>18.593696998492693</v>
      </c>
      <c r="S22" s="655">
        <v>1857.8394540523582</v>
      </c>
      <c r="T22" s="655">
        <v>-1839.2457570538654</v>
      </c>
      <c r="U22" s="1355" t="s">
        <v>1313</v>
      </c>
      <c r="V22" s="1346"/>
      <c r="W22" s="1346"/>
      <c r="X22" s="1346"/>
      <c r="Y22" s="1346"/>
      <c r="Z22" s="1346"/>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row>
    <row r="23" spans="2:46" s="1347" customFormat="1" ht="27.75" customHeight="1" x14ac:dyDescent="0.2">
      <c r="B23" s="1351" t="s">
        <v>491</v>
      </c>
      <c r="C23" s="655">
        <v>595.96375749022286</v>
      </c>
      <c r="D23" s="655">
        <v>1696.9664070926735</v>
      </c>
      <c r="E23" s="655">
        <v>-1101.0026496024507</v>
      </c>
      <c r="F23" s="655">
        <v>341.3459467087157</v>
      </c>
      <c r="G23" s="655">
        <v>1316.3943826767488</v>
      </c>
      <c r="H23" s="655">
        <v>-975.04843596803312</v>
      </c>
      <c r="I23" s="655">
        <v>380.00562387224284</v>
      </c>
      <c r="J23" s="655">
        <v>1522.1022628189405</v>
      </c>
      <c r="K23" s="654">
        <v>-1142.0966389466976</v>
      </c>
      <c r="L23" s="655">
        <v>306.4285763762914</v>
      </c>
      <c r="M23" s="655">
        <v>209.6559734264267</v>
      </c>
      <c r="N23" s="655">
        <v>96.772602949864705</v>
      </c>
      <c r="O23" s="655">
        <v>171.81986023845008</v>
      </c>
      <c r="P23" s="655">
        <v>619.52810673556803</v>
      </c>
      <c r="Q23" s="655">
        <v>-447.70824649711795</v>
      </c>
      <c r="R23" s="655">
        <v>14.757910505275579</v>
      </c>
      <c r="S23" s="655">
        <v>447.12899986351186</v>
      </c>
      <c r="T23" s="655">
        <v>-432.3710893582363</v>
      </c>
      <c r="U23" s="1355" t="s">
        <v>1312</v>
      </c>
      <c r="V23" s="1346"/>
      <c r="W23" s="1346"/>
      <c r="X23" s="1346"/>
      <c r="Y23" s="1346"/>
      <c r="Z23" s="1346"/>
      <c r="AA23" s="1346"/>
      <c r="AB23" s="1346"/>
      <c r="AC23" s="1346"/>
      <c r="AD23" s="1346"/>
      <c r="AE23" s="1346"/>
      <c r="AF23" s="1346"/>
      <c r="AG23" s="1346"/>
      <c r="AH23" s="1346"/>
      <c r="AI23" s="1346"/>
      <c r="AJ23" s="1346"/>
      <c r="AK23" s="1346"/>
      <c r="AL23" s="1346"/>
      <c r="AM23" s="1346"/>
      <c r="AN23" s="1346"/>
      <c r="AO23" s="1346"/>
      <c r="AP23" s="1346"/>
      <c r="AQ23" s="1346"/>
      <c r="AR23" s="1346"/>
      <c r="AS23" s="1346"/>
      <c r="AT23" s="1346"/>
    </row>
    <row r="24" spans="2:46" s="1347" customFormat="1" ht="27.75" customHeight="1" x14ac:dyDescent="0.2">
      <c r="B24" s="1350" t="s">
        <v>873</v>
      </c>
      <c r="C24" s="655">
        <v>5041.9816632016627</v>
      </c>
      <c r="D24" s="655">
        <v>13250.436375432057</v>
      </c>
      <c r="E24" s="655">
        <v>-8208.4547122303939</v>
      </c>
      <c r="F24" s="655">
        <v>2427.8603186187065</v>
      </c>
      <c r="G24" s="655">
        <v>5888.6063017954712</v>
      </c>
      <c r="H24" s="655">
        <v>-3460.7459831767646</v>
      </c>
      <c r="I24" s="655">
        <v>1396.5540263593209</v>
      </c>
      <c r="J24" s="655">
        <v>3467.3763752297596</v>
      </c>
      <c r="K24" s="654">
        <v>-2070.8223488704389</v>
      </c>
      <c r="L24" s="655">
        <v>759.53082299821585</v>
      </c>
      <c r="M24" s="655">
        <v>5081.0438961030159</v>
      </c>
      <c r="N24" s="655">
        <v>-4321.5130731048002</v>
      </c>
      <c r="O24" s="655">
        <v>1866.4943632029435</v>
      </c>
      <c r="P24" s="655">
        <v>2738.2179806168442</v>
      </c>
      <c r="Q24" s="655">
        <v>-871.72361741390068</v>
      </c>
      <c r="R24" s="655">
        <v>2347.9171754592921</v>
      </c>
      <c r="S24" s="655">
        <v>2721.6362909657269</v>
      </c>
      <c r="T24" s="655">
        <v>-373.71911550643472</v>
      </c>
      <c r="U24" s="1354" t="s">
        <v>295</v>
      </c>
      <c r="V24" s="1346"/>
      <c r="W24" s="1346"/>
      <c r="X24" s="1346"/>
      <c r="Y24" s="1346"/>
      <c r="Z24" s="1346"/>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row>
    <row r="25" spans="2:46" s="1347" customFormat="1" ht="27.75" customHeight="1" x14ac:dyDescent="0.2">
      <c r="B25" s="628" t="s">
        <v>695</v>
      </c>
      <c r="C25" s="651">
        <v>2536.4914980392991</v>
      </c>
      <c r="D25" s="651">
        <v>2905.7891929734396</v>
      </c>
      <c r="E25" s="651">
        <v>-369.29769493414051</v>
      </c>
      <c r="F25" s="651">
        <v>570.68592681205507</v>
      </c>
      <c r="G25" s="651">
        <v>1942.0168425673367</v>
      </c>
      <c r="H25" s="651">
        <v>-1371.3309157552817</v>
      </c>
      <c r="I25" s="651">
        <v>353.49756234334012</v>
      </c>
      <c r="J25" s="651">
        <v>1629.7016530879664</v>
      </c>
      <c r="K25" s="650">
        <v>-1276.2040907446262</v>
      </c>
      <c r="L25" s="651">
        <v>405.08197981416095</v>
      </c>
      <c r="M25" s="651">
        <v>1569.3596155188466</v>
      </c>
      <c r="N25" s="651">
        <v>-1164.2776357046855</v>
      </c>
      <c r="O25" s="651">
        <v>491.92202262091416</v>
      </c>
      <c r="P25" s="651">
        <v>1067.0780964631788</v>
      </c>
      <c r="Q25" s="651">
        <v>-575.15607384226462</v>
      </c>
      <c r="R25" s="651">
        <v>497.16042314408713</v>
      </c>
      <c r="S25" s="651">
        <v>1005.2939426106468</v>
      </c>
      <c r="T25" s="651">
        <v>-508.13351946655968</v>
      </c>
      <c r="U25" s="569" t="s">
        <v>1062</v>
      </c>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row>
    <row r="26" spans="2:46" s="1347" customFormat="1" ht="27.75" customHeight="1" x14ac:dyDescent="0.2">
      <c r="B26" s="1350" t="s">
        <v>1172</v>
      </c>
      <c r="C26" s="655">
        <v>423.08406114392585</v>
      </c>
      <c r="D26" s="655">
        <v>1788.3868571432463</v>
      </c>
      <c r="E26" s="655">
        <v>-1365.3027959993206</v>
      </c>
      <c r="F26" s="655">
        <v>282.71704282924151</v>
      </c>
      <c r="G26" s="655">
        <v>1423.9021539521154</v>
      </c>
      <c r="H26" s="655">
        <v>-1141.1851111228739</v>
      </c>
      <c r="I26" s="655">
        <v>161.13316966058289</v>
      </c>
      <c r="J26" s="655">
        <v>1067.9450688869063</v>
      </c>
      <c r="K26" s="654">
        <v>-906.81189922632336</v>
      </c>
      <c r="L26" s="655">
        <v>203.12655117232643</v>
      </c>
      <c r="M26" s="655">
        <v>1009.6775452758438</v>
      </c>
      <c r="N26" s="655">
        <v>-806.55099410351738</v>
      </c>
      <c r="O26" s="655">
        <v>145.36600229983557</v>
      </c>
      <c r="P26" s="655">
        <v>490.87795855461673</v>
      </c>
      <c r="Q26" s="655">
        <v>-345.51195625478113</v>
      </c>
      <c r="R26" s="655">
        <v>146.83401500272734</v>
      </c>
      <c r="S26" s="655">
        <v>472.17440789481407</v>
      </c>
      <c r="T26" s="655">
        <v>-325.3403928920867</v>
      </c>
      <c r="U26" s="1354" t="s">
        <v>1314</v>
      </c>
      <c r="V26" s="1346"/>
      <c r="W26" s="1346"/>
      <c r="X26" s="1346"/>
      <c r="Y26" s="1346"/>
      <c r="Z26" s="1346"/>
      <c r="AA26" s="1346"/>
      <c r="AB26" s="1346"/>
      <c r="AC26" s="1346"/>
      <c r="AD26" s="1346"/>
      <c r="AE26" s="1346"/>
      <c r="AF26" s="1346"/>
      <c r="AG26" s="1346"/>
      <c r="AH26" s="1346"/>
      <c r="AI26" s="1346"/>
      <c r="AJ26" s="1346"/>
      <c r="AK26" s="1346"/>
      <c r="AL26" s="1346"/>
      <c r="AM26" s="1346"/>
      <c r="AN26" s="1346"/>
      <c r="AO26" s="1346"/>
      <c r="AP26" s="1346"/>
      <c r="AQ26" s="1346"/>
      <c r="AR26" s="1346"/>
      <c r="AS26" s="1346"/>
      <c r="AT26" s="1346"/>
    </row>
    <row r="27" spans="2:46" s="1347" customFormat="1" ht="27.75" customHeight="1" x14ac:dyDescent="0.2">
      <c r="B27" s="1352" t="s">
        <v>1333</v>
      </c>
      <c r="C27" s="655">
        <v>113.56744875158003</v>
      </c>
      <c r="D27" s="655">
        <v>1333.3633844835169</v>
      </c>
      <c r="E27" s="655">
        <v>-1219.7959357319369</v>
      </c>
      <c r="F27" s="655">
        <v>55.979032030091517</v>
      </c>
      <c r="G27" s="655">
        <v>1038.0543600613657</v>
      </c>
      <c r="H27" s="655">
        <v>-982.07532803127424</v>
      </c>
      <c r="I27" s="655">
        <v>39.448976702060158</v>
      </c>
      <c r="J27" s="655">
        <v>809.49060481995264</v>
      </c>
      <c r="K27" s="654">
        <v>-770.04162811789251</v>
      </c>
      <c r="L27" s="655">
        <v>54.964023746585646</v>
      </c>
      <c r="M27" s="655">
        <v>774.38498128470542</v>
      </c>
      <c r="N27" s="655">
        <v>-719.42095753811975</v>
      </c>
      <c r="O27" s="655">
        <v>36.190913434816551</v>
      </c>
      <c r="P27" s="655">
        <v>318.10103242194128</v>
      </c>
      <c r="Q27" s="655">
        <v>-281.91011898712475</v>
      </c>
      <c r="R27" s="655">
        <v>64.724717928063114</v>
      </c>
      <c r="S27" s="655">
        <v>287.11885034599635</v>
      </c>
      <c r="T27" s="655">
        <v>-222.39413241793324</v>
      </c>
      <c r="U27" s="1356" t="s">
        <v>1315</v>
      </c>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row>
    <row r="28" spans="2:46" s="1347" customFormat="1" ht="27.75" customHeight="1" x14ac:dyDescent="0.2">
      <c r="B28" s="1353" t="s">
        <v>1334</v>
      </c>
      <c r="C28" s="655">
        <v>0</v>
      </c>
      <c r="D28" s="655">
        <v>1.05</v>
      </c>
      <c r="E28" s="655">
        <v>-1.05</v>
      </c>
      <c r="F28" s="655">
        <v>0</v>
      </c>
      <c r="G28" s="655">
        <v>0.86234999999999995</v>
      </c>
      <c r="H28" s="655">
        <v>-0.86234999999999995</v>
      </c>
      <c r="I28" s="655">
        <v>0</v>
      </c>
      <c r="J28" s="655">
        <v>0.80505000000000004</v>
      </c>
      <c r="K28" s="654">
        <v>-0.80505000000000004</v>
      </c>
      <c r="L28" s="655">
        <v>0</v>
      </c>
      <c r="M28" s="655">
        <v>2.86815</v>
      </c>
      <c r="N28" s="655">
        <v>-2.86815</v>
      </c>
      <c r="O28" s="655">
        <v>0</v>
      </c>
      <c r="P28" s="655">
        <v>0.63119999999999998</v>
      </c>
      <c r="Q28" s="655">
        <v>-0.63119999999999998</v>
      </c>
      <c r="R28" s="655">
        <v>0</v>
      </c>
      <c r="S28" s="655">
        <v>0.38714999999999999</v>
      </c>
      <c r="T28" s="655">
        <v>-0.38714999999999999</v>
      </c>
      <c r="U28" s="1355" t="s">
        <v>1316</v>
      </c>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row>
    <row r="29" spans="2:46" s="1347" customFormat="1" ht="27.75" customHeight="1" x14ac:dyDescent="0.2">
      <c r="B29" s="1353" t="s">
        <v>1335</v>
      </c>
      <c r="C29" s="655">
        <v>22.95</v>
      </c>
      <c r="D29" s="655">
        <v>1332.313384483517</v>
      </c>
      <c r="E29" s="655">
        <v>-1309.3633844835169</v>
      </c>
      <c r="F29" s="655">
        <v>13.799999999999999</v>
      </c>
      <c r="G29" s="655">
        <v>1037.1920100613656</v>
      </c>
      <c r="H29" s="655">
        <v>-1023.3920100613657</v>
      </c>
      <c r="I29" s="655">
        <v>8.68</v>
      </c>
      <c r="J29" s="655">
        <v>808.68555481995259</v>
      </c>
      <c r="K29" s="654">
        <v>-800.00555481995264</v>
      </c>
      <c r="L29" s="655">
        <v>12.6</v>
      </c>
      <c r="M29" s="655">
        <v>771.5168312847054</v>
      </c>
      <c r="N29" s="655">
        <v>-758.91683128470538</v>
      </c>
      <c r="O29" s="655">
        <v>8.3880952380952376</v>
      </c>
      <c r="P29" s="655">
        <v>317.46983242194131</v>
      </c>
      <c r="Q29" s="655">
        <v>-309.08173718384609</v>
      </c>
      <c r="R29" s="655">
        <v>33.700000000000003</v>
      </c>
      <c r="S29" s="655">
        <v>286.73170034599633</v>
      </c>
      <c r="T29" s="655">
        <v>-253.03170034599634</v>
      </c>
      <c r="U29" s="1355" t="s">
        <v>1317</v>
      </c>
      <c r="V29" s="1346"/>
      <c r="W29" s="1346"/>
      <c r="X29" s="1346"/>
      <c r="Y29" s="1346"/>
      <c r="Z29" s="1346"/>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row>
    <row r="30" spans="2:46" s="1347" customFormat="1" ht="27.75" customHeight="1" x14ac:dyDescent="0.2">
      <c r="B30" s="1353" t="s">
        <v>35</v>
      </c>
      <c r="C30" s="655">
        <v>90.617448751580028</v>
      </c>
      <c r="D30" s="655">
        <v>0</v>
      </c>
      <c r="E30" s="655">
        <v>90.617448751580028</v>
      </c>
      <c r="F30" s="655">
        <v>42.17903203009152</v>
      </c>
      <c r="G30" s="655"/>
      <c r="H30" s="655">
        <v>42.17903203009152</v>
      </c>
      <c r="I30" s="655">
        <v>30.768976702060158</v>
      </c>
      <c r="J30" s="655"/>
      <c r="K30" s="654">
        <v>30.768976702060158</v>
      </c>
      <c r="L30" s="655">
        <v>42.364023746585644</v>
      </c>
      <c r="M30" s="655"/>
      <c r="N30" s="655">
        <v>42.364023746585644</v>
      </c>
      <c r="O30" s="655">
        <v>27.802818196721315</v>
      </c>
      <c r="P30" s="655"/>
      <c r="Q30" s="655">
        <v>27.802818196721315</v>
      </c>
      <c r="R30" s="655">
        <v>31.024717928063104</v>
      </c>
      <c r="S30" s="655">
        <v>0</v>
      </c>
      <c r="T30" s="655">
        <v>31.024717928063104</v>
      </c>
      <c r="U30" s="1355" t="s">
        <v>828</v>
      </c>
      <c r="V30" s="1346"/>
      <c r="W30" s="1346"/>
      <c r="X30" s="1346"/>
      <c r="Y30" s="1346"/>
      <c r="Z30" s="1346"/>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row>
    <row r="31" spans="2:46" s="1348" customFormat="1" ht="27.75" customHeight="1" x14ac:dyDescent="0.2">
      <c r="B31" s="1352" t="s">
        <v>1336</v>
      </c>
      <c r="C31" s="655">
        <v>96.817136474012472</v>
      </c>
      <c r="D31" s="655">
        <v>73.699944225603829</v>
      </c>
      <c r="E31" s="655">
        <v>23.117192248408642</v>
      </c>
      <c r="F31" s="655">
        <v>62.200406502149995</v>
      </c>
      <c r="G31" s="655">
        <v>80.77705287807315</v>
      </c>
      <c r="H31" s="655">
        <v>-18.576646375923154</v>
      </c>
      <c r="I31" s="655">
        <v>45.616516868141609</v>
      </c>
      <c r="J31" s="655">
        <v>23.894559549217647</v>
      </c>
      <c r="K31" s="654">
        <v>21.721957318923963</v>
      </c>
      <c r="L31" s="655">
        <v>95.317906815473194</v>
      </c>
      <c r="M31" s="655">
        <v>24.495182812394813</v>
      </c>
      <c r="N31" s="655">
        <v>70.822724003078378</v>
      </c>
      <c r="O31" s="655">
        <v>61.010651773472425</v>
      </c>
      <c r="P31" s="655">
        <v>82.475408740576825</v>
      </c>
      <c r="Q31" s="655">
        <v>-21.4647569671044</v>
      </c>
      <c r="R31" s="655">
        <v>40.818817583889221</v>
      </c>
      <c r="S31" s="655">
        <v>99.868474202937293</v>
      </c>
      <c r="T31" s="655">
        <v>-59.049656619048072</v>
      </c>
      <c r="U31" s="1356" t="s">
        <v>1340</v>
      </c>
      <c r="V31" s="1346"/>
      <c r="W31" s="1346"/>
      <c r="X31" s="1346"/>
      <c r="Y31" s="1346"/>
      <c r="Z31" s="1346"/>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row>
    <row r="32" spans="2:46" s="1347" customFormat="1" ht="27.75" customHeight="1" x14ac:dyDescent="0.2">
      <c r="B32" s="1353" t="s">
        <v>1334</v>
      </c>
      <c r="C32" s="655">
        <v>52.886788500000002</v>
      </c>
      <c r="D32" s="655">
        <v>37.125960000000006</v>
      </c>
      <c r="E32" s="655">
        <v>15.760828499999995</v>
      </c>
      <c r="F32" s="655">
        <v>26.119399999999999</v>
      </c>
      <c r="G32" s="655">
        <v>61.7254</v>
      </c>
      <c r="H32" s="655">
        <v>-35.606000000000002</v>
      </c>
      <c r="I32" s="655">
        <v>27.403410773883749</v>
      </c>
      <c r="J32" s="655">
        <v>9.9830799999999993</v>
      </c>
      <c r="K32" s="654">
        <v>17.420330773883748</v>
      </c>
      <c r="L32" s="655">
        <v>87.328374719999999</v>
      </c>
      <c r="M32" s="655">
        <v>10.50168</v>
      </c>
      <c r="N32" s="655">
        <v>76.826694720000006</v>
      </c>
      <c r="O32" s="655">
        <v>48.351714011103454</v>
      </c>
      <c r="P32" s="655">
        <v>70.841183333333333</v>
      </c>
      <c r="Q32" s="655">
        <v>-22.48946932222988</v>
      </c>
      <c r="R32" s="655">
        <v>36</v>
      </c>
      <c r="S32" s="655">
        <v>90.736950000000022</v>
      </c>
      <c r="T32" s="655">
        <v>-54.736950000000022</v>
      </c>
      <c r="U32" s="1355" t="s">
        <v>1316</v>
      </c>
      <c r="V32" s="1346"/>
      <c r="W32" s="1346"/>
      <c r="X32" s="1346"/>
      <c r="Y32" s="1346"/>
      <c r="Z32" s="1346"/>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row>
    <row r="33" spans="2:46" s="1348" customFormat="1" ht="27.75" customHeight="1" x14ac:dyDescent="0.2">
      <c r="B33" s="1353" t="s">
        <v>1335</v>
      </c>
      <c r="C33" s="655">
        <v>5.0037754999999997</v>
      </c>
      <c r="D33" s="655">
        <v>7.6179786048502738</v>
      </c>
      <c r="E33" s="655">
        <v>-2.6142031048502741</v>
      </c>
      <c r="F33" s="655">
        <v>9.6606000000000005</v>
      </c>
      <c r="G33" s="655">
        <v>5.9016978780731453</v>
      </c>
      <c r="H33" s="655">
        <v>3.7589021219268552</v>
      </c>
      <c r="I33" s="655">
        <v>0.18191055154135868</v>
      </c>
      <c r="J33" s="655">
        <v>4.6014795492176477</v>
      </c>
      <c r="K33" s="654">
        <v>-4.4195689976762891</v>
      </c>
      <c r="L33" s="655">
        <v>3.6386822799999998</v>
      </c>
      <c r="M33" s="655">
        <v>4.3899868123948123</v>
      </c>
      <c r="N33" s="655">
        <v>-0.75130453239481243</v>
      </c>
      <c r="O33" s="655">
        <v>4.9838259888965446</v>
      </c>
      <c r="P33" s="655">
        <v>1.8064264072434912</v>
      </c>
      <c r="Q33" s="655">
        <v>3.1773995816530531</v>
      </c>
      <c r="R33" s="655">
        <v>3.75</v>
      </c>
      <c r="S33" s="655">
        <v>1.631524202937267</v>
      </c>
      <c r="T33" s="655">
        <v>2.1184757970627333</v>
      </c>
      <c r="U33" s="1355" t="s">
        <v>1317</v>
      </c>
      <c r="V33" s="1346"/>
      <c r="W33" s="1346"/>
      <c r="X33" s="1346"/>
      <c r="Y33" s="1346"/>
      <c r="Z33" s="1346"/>
      <c r="AA33" s="1346"/>
      <c r="AB33" s="1346"/>
      <c r="AC33" s="1346"/>
      <c r="AD33" s="1346"/>
      <c r="AE33" s="1346"/>
      <c r="AF33" s="1346"/>
      <c r="AG33" s="1346"/>
      <c r="AH33" s="1346"/>
      <c r="AI33" s="1346"/>
      <c r="AJ33" s="1346"/>
      <c r="AK33" s="1346"/>
      <c r="AL33" s="1346"/>
      <c r="AM33" s="1346"/>
      <c r="AN33" s="1346"/>
      <c r="AO33" s="1346"/>
      <c r="AP33" s="1346"/>
      <c r="AQ33" s="1346"/>
      <c r="AR33" s="1346"/>
      <c r="AS33" s="1346"/>
      <c r="AT33" s="1346"/>
    </row>
    <row r="34" spans="2:46" s="1347" customFormat="1" ht="27.75" customHeight="1" x14ac:dyDescent="0.2">
      <c r="B34" s="1353" t="s">
        <v>35</v>
      </c>
      <c r="C34" s="655">
        <v>38.926572474012474</v>
      </c>
      <c r="D34" s="655">
        <v>28.956005620753551</v>
      </c>
      <c r="E34" s="655">
        <v>9.9705668532589229</v>
      </c>
      <c r="F34" s="655">
        <v>26.420406502149994</v>
      </c>
      <c r="G34" s="655">
        <v>13.149955</v>
      </c>
      <c r="H34" s="655">
        <v>13.270451502149994</v>
      </c>
      <c r="I34" s="655">
        <v>18.0311955427165</v>
      </c>
      <c r="J34" s="655">
        <v>9.31</v>
      </c>
      <c r="K34" s="654">
        <v>8.7211955427164991</v>
      </c>
      <c r="L34" s="655">
        <v>4.3508498154731958</v>
      </c>
      <c r="M34" s="655">
        <v>9.6035159999999991</v>
      </c>
      <c r="N34" s="655">
        <v>-5.2526661845268032</v>
      </c>
      <c r="O34" s="655">
        <v>7.6751117734724295</v>
      </c>
      <c r="P34" s="655">
        <v>9.8277989999999988</v>
      </c>
      <c r="Q34" s="655">
        <v>-2.1526872265275694</v>
      </c>
      <c r="R34" s="655">
        <v>1.0688175838892224</v>
      </c>
      <c r="S34" s="655">
        <v>7.5</v>
      </c>
      <c r="T34" s="655">
        <v>-6.4311824161107776</v>
      </c>
      <c r="U34" s="1355" t="s">
        <v>1318</v>
      </c>
      <c r="V34" s="1346"/>
      <c r="W34" s="1346"/>
      <c r="X34" s="1346"/>
      <c r="Y34" s="1346"/>
      <c r="Z34" s="1346"/>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row>
    <row r="35" spans="2:46" s="1347" customFormat="1" ht="27.75" customHeight="1" x14ac:dyDescent="0.2">
      <c r="B35" s="1352" t="s">
        <v>1337</v>
      </c>
      <c r="C35" s="655">
        <v>212.69947591833335</v>
      </c>
      <c r="D35" s="655">
        <v>381.32352843412559</v>
      </c>
      <c r="E35" s="655">
        <v>-168.62405251579224</v>
      </c>
      <c r="F35" s="655">
        <v>164.537604297</v>
      </c>
      <c r="G35" s="655">
        <v>305.07074101267654</v>
      </c>
      <c r="H35" s="655">
        <v>-140.53313671567653</v>
      </c>
      <c r="I35" s="655">
        <v>76.067676090381141</v>
      </c>
      <c r="J35" s="655">
        <v>234.55990451773593</v>
      </c>
      <c r="K35" s="654">
        <v>-158.4922284273548</v>
      </c>
      <c r="L35" s="655">
        <v>52.844620610267583</v>
      </c>
      <c r="M35" s="655">
        <v>210.79738117874362</v>
      </c>
      <c r="N35" s="655">
        <v>-157.95276056847604</v>
      </c>
      <c r="O35" s="655">
        <v>48.164437091546596</v>
      </c>
      <c r="P35" s="655">
        <v>90.301517392098646</v>
      </c>
      <c r="Q35" s="655">
        <v>-42.13708030055205</v>
      </c>
      <c r="R35" s="655">
        <v>41.290479490774999</v>
      </c>
      <c r="S35" s="655">
        <v>85.187083345880382</v>
      </c>
      <c r="T35" s="655">
        <v>-43.896603855105383</v>
      </c>
      <c r="U35" s="1356" t="s">
        <v>1339</v>
      </c>
      <c r="V35" s="1346"/>
      <c r="W35" s="1346"/>
      <c r="X35" s="1346"/>
      <c r="Y35" s="1346"/>
      <c r="Z35" s="1346"/>
      <c r="AA35" s="1346"/>
      <c r="AB35" s="1346"/>
      <c r="AC35" s="1346"/>
      <c r="AD35" s="1346"/>
      <c r="AE35" s="1346"/>
      <c r="AF35" s="1346"/>
      <c r="AG35" s="1346"/>
      <c r="AH35" s="1346"/>
      <c r="AI35" s="1346"/>
      <c r="AJ35" s="1346"/>
      <c r="AK35" s="1346"/>
      <c r="AL35" s="1346"/>
      <c r="AM35" s="1346"/>
      <c r="AN35" s="1346"/>
      <c r="AO35" s="1346"/>
      <c r="AP35" s="1346"/>
      <c r="AQ35" s="1346"/>
      <c r="AR35" s="1346"/>
      <c r="AS35" s="1346"/>
      <c r="AT35" s="1346"/>
    </row>
    <row r="36" spans="2:46" s="1347" customFormat="1" ht="27.75" customHeight="1" x14ac:dyDescent="0.2">
      <c r="B36" s="1353" t="s">
        <v>1334</v>
      </c>
      <c r="C36" s="655">
        <v>9.6868750000000006</v>
      </c>
      <c r="D36" s="655">
        <v>38.225459999999998</v>
      </c>
      <c r="E36" s="655">
        <v>-28.538584999999998</v>
      </c>
      <c r="F36" s="655">
        <v>8.8556390999999994</v>
      </c>
      <c r="G36" s="655">
        <v>37.610815900000006</v>
      </c>
      <c r="H36" s="655">
        <v>-28.755176800000008</v>
      </c>
      <c r="I36" s="655">
        <v>5.6329700000000003</v>
      </c>
      <c r="J36" s="655">
        <v>26.024767499999999</v>
      </c>
      <c r="K36" s="654">
        <v>-20.391797499999999</v>
      </c>
      <c r="L36" s="655">
        <v>5.7103600000000005</v>
      </c>
      <c r="M36" s="655">
        <v>11.846914999999999</v>
      </c>
      <c r="N36" s="655">
        <v>-6.1365549999999986</v>
      </c>
      <c r="O36" s="655">
        <v>11.660020000000001</v>
      </c>
      <c r="P36" s="655">
        <v>8.43581</v>
      </c>
      <c r="Q36" s="655">
        <v>3.2242100000000011</v>
      </c>
      <c r="R36" s="655">
        <v>15.55312</v>
      </c>
      <c r="S36" s="655">
        <v>11.247795000000002</v>
      </c>
      <c r="T36" s="655">
        <v>4.3053249999999981</v>
      </c>
      <c r="U36" s="1355" t="s">
        <v>1316</v>
      </c>
      <c r="V36" s="1346"/>
      <c r="W36" s="1346"/>
      <c r="X36" s="1346"/>
      <c r="Y36" s="1346"/>
      <c r="Z36" s="1346"/>
      <c r="AA36" s="1346"/>
      <c r="AB36" s="1346"/>
      <c r="AC36" s="1346"/>
      <c r="AD36" s="1346"/>
      <c r="AE36" s="1346"/>
      <c r="AF36" s="1346"/>
      <c r="AG36" s="1346"/>
      <c r="AH36" s="1346"/>
      <c r="AI36" s="1346"/>
      <c r="AJ36" s="1346"/>
      <c r="AK36" s="1346"/>
      <c r="AL36" s="1346"/>
      <c r="AM36" s="1346"/>
      <c r="AN36" s="1346"/>
      <c r="AO36" s="1346"/>
      <c r="AP36" s="1346"/>
      <c r="AQ36" s="1346"/>
      <c r="AR36" s="1346"/>
      <c r="AS36" s="1346"/>
      <c r="AT36" s="1346"/>
    </row>
    <row r="37" spans="2:46" s="1347" customFormat="1" ht="27.75" customHeight="1" x14ac:dyDescent="0.2">
      <c r="B37" s="1353" t="s">
        <v>1335</v>
      </c>
      <c r="C37" s="655">
        <v>203.01260091833333</v>
      </c>
      <c r="D37" s="655">
        <v>343.09806843412559</v>
      </c>
      <c r="E37" s="655">
        <v>-140.08546751579226</v>
      </c>
      <c r="F37" s="655">
        <v>155.68196519700001</v>
      </c>
      <c r="G37" s="655">
        <v>267.45992511267656</v>
      </c>
      <c r="H37" s="655">
        <v>-111.77795991567655</v>
      </c>
      <c r="I37" s="655">
        <v>70.434706090381141</v>
      </c>
      <c r="J37" s="655">
        <v>208.53513701773593</v>
      </c>
      <c r="K37" s="654">
        <v>-138.10043092735481</v>
      </c>
      <c r="L37" s="655">
        <v>47.134260610267582</v>
      </c>
      <c r="M37" s="655">
        <v>198.95046617874362</v>
      </c>
      <c r="N37" s="655">
        <v>-151.81620556847605</v>
      </c>
      <c r="O37" s="655">
        <v>36.504417091546593</v>
      </c>
      <c r="P37" s="655">
        <v>81.865707392098642</v>
      </c>
      <c r="Q37" s="655">
        <v>-45.361290300552049</v>
      </c>
      <c r="R37" s="655">
        <v>25.737359490775003</v>
      </c>
      <c r="S37" s="655">
        <v>73.939288345880385</v>
      </c>
      <c r="T37" s="655">
        <v>-48.201928855105379</v>
      </c>
      <c r="U37" s="1355" t="s">
        <v>1317</v>
      </c>
      <c r="V37" s="1346"/>
      <c r="W37" s="1346"/>
      <c r="X37" s="1346"/>
      <c r="Y37" s="1346"/>
      <c r="Z37" s="1346"/>
      <c r="AA37" s="1346"/>
      <c r="AB37" s="1346"/>
      <c r="AC37" s="1346"/>
      <c r="AD37" s="1346"/>
      <c r="AE37" s="1346"/>
      <c r="AF37" s="1346"/>
      <c r="AG37" s="1346"/>
      <c r="AH37" s="1346"/>
      <c r="AI37" s="1346"/>
      <c r="AJ37" s="1346"/>
      <c r="AK37" s="1346"/>
      <c r="AL37" s="1346"/>
      <c r="AM37" s="1346"/>
      <c r="AN37" s="1346"/>
      <c r="AO37" s="1346"/>
      <c r="AP37" s="1346"/>
      <c r="AQ37" s="1346"/>
      <c r="AR37" s="1346"/>
      <c r="AS37" s="1346"/>
      <c r="AT37" s="1346"/>
    </row>
    <row r="38" spans="2:46" s="1347" customFormat="1" ht="27.75" customHeight="1" x14ac:dyDescent="0.2">
      <c r="B38" s="1353" t="s">
        <v>35</v>
      </c>
      <c r="C38" s="655"/>
      <c r="D38" s="655"/>
      <c r="E38" s="655">
        <v>0</v>
      </c>
      <c r="F38" s="655">
        <v>0</v>
      </c>
      <c r="G38" s="655">
        <v>0</v>
      </c>
      <c r="H38" s="655">
        <v>0</v>
      </c>
      <c r="I38" s="655">
        <v>0</v>
      </c>
      <c r="J38" s="655">
        <v>0</v>
      </c>
      <c r="K38" s="654">
        <v>0</v>
      </c>
      <c r="L38" s="655">
        <v>0</v>
      </c>
      <c r="M38" s="655">
        <v>0</v>
      </c>
      <c r="N38" s="655">
        <v>0</v>
      </c>
      <c r="O38" s="655">
        <v>0</v>
      </c>
      <c r="P38" s="655">
        <v>0</v>
      </c>
      <c r="Q38" s="655">
        <v>0</v>
      </c>
      <c r="R38" s="655">
        <v>0</v>
      </c>
      <c r="S38" s="655">
        <v>0</v>
      </c>
      <c r="T38" s="655">
        <v>0</v>
      </c>
      <c r="U38" s="1354" t="s">
        <v>828</v>
      </c>
      <c r="V38" s="1346"/>
      <c r="W38" s="1346"/>
      <c r="X38" s="1346"/>
      <c r="Y38" s="1346"/>
      <c r="Z38" s="1346"/>
      <c r="AA38" s="1346"/>
      <c r="AB38" s="1346"/>
      <c r="AC38" s="1346"/>
      <c r="AD38" s="1346"/>
      <c r="AE38" s="1346"/>
      <c r="AF38" s="1346"/>
      <c r="AG38" s="1346"/>
      <c r="AH38" s="1346"/>
      <c r="AI38" s="1346"/>
      <c r="AJ38" s="1346"/>
      <c r="AK38" s="1346"/>
      <c r="AL38" s="1346"/>
      <c r="AM38" s="1346"/>
      <c r="AN38" s="1346"/>
      <c r="AO38" s="1346"/>
      <c r="AP38" s="1346"/>
      <c r="AQ38" s="1346"/>
      <c r="AR38" s="1346"/>
      <c r="AS38" s="1346"/>
      <c r="AT38" s="1346"/>
    </row>
    <row r="39" spans="2:46" s="1347" customFormat="1" ht="27.75" customHeight="1" x14ac:dyDescent="0.2">
      <c r="B39" s="1350" t="s">
        <v>1173</v>
      </c>
      <c r="C39" s="655">
        <v>1752.9836894945527</v>
      </c>
      <c r="D39" s="655">
        <v>773.92945501261886</v>
      </c>
      <c r="E39" s="655">
        <v>979.0542344819338</v>
      </c>
      <c r="F39" s="655">
        <v>115.68072239640145</v>
      </c>
      <c r="G39" s="655">
        <v>318.11910828963795</v>
      </c>
      <c r="H39" s="655">
        <v>-202.4383858932365</v>
      </c>
      <c r="I39" s="655">
        <v>55.238334244726531</v>
      </c>
      <c r="J39" s="655">
        <v>397.80679701967239</v>
      </c>
      <c r="K39" s="654">
        <v>-342.56846277494583</v>
      </c>
      <c r="L39" s="655">
        <v>30.159565090648769</v>
      </c>
      <c r="M39" s="655">
        <v>371.0668471094699</v>
      </c>
      <c r="N39" s="655">
        <v>-340.90728201882115</v>
      </c>
      <c r="O39" s="655">
        <v>109.26254321405122</v>
      </c>
      <c r="P39" s="655">
        <v>396.18867483120749</v>
      </c>
      <c r="Q39" s="655">
        <v>-286.92613161715627</v>
      </c>
      <c r="R39" s="655">
        <v>170.81818195795495</v>
      </c>
      <c r="S39" s="655">
        <v>431.46061941269687</v>
      </c>
      <c r="T39" s="655">
        <v>-260.64243745474192</v>
      </c>
      <c r="U39" s="1354" t="s">
        <v>1319</v>
      </c>
      <c r="V39" s="1346"/>
      <c r="W39" s="1346"/>
      <c r="X39" s="1346"/>
      <c r="Y39" s="1346"/>
      <c r="Z39" s="1346"/>
      <c r="AA39" s="1346"/>
      <c r="AB39" s="1346"/>
      <c r="AC39" s="1346"/>
      <c r="AD39" s="1346"/>
      <c r="AE39" s="1346"/>
      <c r="AF39" s="1346"/>
      <c r="AG39" s="1346"/>
      <c r="AH39" s="1346"/>
      <c r="AI39" s="1346"/>
      <c r="AJ39" s="1346"/>
      <c r="AK39" s="1346"/>
      <c r="AL39" s="1346"/>
      <c r="AM39" s="1346"/>
      <c r="AN39" s="1346"/>
      <c r="AO39" s="1346"/>
      <c r="AP39" s="1346"/>
      <c r="AQ39" s="1346"/>
      <c r="AR39" s="1346"/>
      <c r="AS39" s="1346"/>
      <c r="AT39" s="1346"/>
    </row>
    <row r="40" spans="2:46" s="1347" customFormat="1" ht="27.75" customHeight="1" x14ac:dyDescent="0.2">
      <c r="B40" s="1350" t="s">
        <v>31</v>
      </c>
      <c r="C40" s="655">
        <v>89.574980894749672</v>
      </c>
      <c r="D40" s="655">
        <v>14.098547164674635</v>
      </c>
      <c r="E40" s="655">
        <v>75.47643373007503</v>
      </c>
      <c r="F40" s="655">
        <v>29.923417542910101</v>
      </c>
      <c r="G40" s="655">
        <v>13.068978532809128</v>
      </c>
      <c r="H40" s="655">
        <v>16.854439010100975</v>
      </c>
      <c r="I40" s="655">
        <v>27.242323036517778</v>
      </c>
      <c r="J40" s="655">
        <v>16.575267553994539</v>
      </c>
      <c r="K40" s="654">
        <v>10.667055482523239</v>
      </c>
      <c r="L40" s="655">
        <v>27.496782469999999</v>
      </c>
      <c r="M40" s="655">
        <v>10.668545917382193</v>
      </c>
      <c r="N40" s="655">
        <v>16.828236552617806</v>
      </c>
      <c r="O40" s="655">
        <v>52.341066181369598</v>
      </c>
      <c r="P40" s="655">
        <v>5.2233696050885126</v>
      </c>
      <c r="Q40" s="655">
        <v>47.117696576281084</v>
      </c>
      <c r="R40" s="655">
        <v>47.115659496716106</v>
      </c>
      <c r="S40" s="655">
        <v>7.2963309016205109</v>
      </c>
      <c r="T40" s="655">
        <v>39.819328595095598</v>
      </c>
      <c r="U40" s="1354" t="s">
        <v>1320</v>
      </c>
      <c r="V40" s="1346"/>
      <c r="W40" s="1346"/>
      <c r="X40" s="1346"/>
      <c r="Y40" s="1346"/>
      <c r="Z40" s="1346"/>
      <c r="AA40" s="1346"/>
      <c r="AB40" s="1346"/>
      <c r="AC40" s="1346"/>
      <c r="AD40" s="1346"/>
      <c r="AE40" s="1346"/>
      <c r="AF40" s="1346"/>
      <c r="AG40" s="1346"/>
      <c r="AH40" s="1346"/>
      <c r="AI40" s="1346"/>
      <c r="AJ40" s="1346"/>
      <c r="AK40" s="1346"/>
      <c r="AL40" s="1346"/>
      <c r="AM40" s="1346"/>
      <c r="AN40" s="1346"/>
      <c r="AO40" s="1346"/>
      <c r="AP40" s="1346"/>
      <c r="AQ40" s="1346"/>
      <c r="AR40" s="1346"/>
      <c r="AS40" s="1346"/>
      <c r="AT40" s="1346"/>
    </row>
    <row r="41" spans="2:46" s="1348" customFormat="1" ht="27.75" customHeight="1" x14ac:dyDescent="0.2">
      <c r="B41" s="1350" t="s">
        <v>32</v>
      </c>
      <c r="C41" s="655">
        <v>0</v>
      </c>
      <c r="D41" s="655">
        <v>0</v>
      </c>
      <c r="E41" s="655">
        <v>0</v>
      </c>
      <c r="F41" s="655">
        <v>0</v>
      </c>
      <c r="G41" s="655">
        <v>0</v>
      </c>
      <c r="H41" s="655">
        <v>0</v>
      </c>
      <c r="I41" s="655">
        <v>0</v>
      </c>
      <c r="J41" s="655">
        <v>0</v>
      </c>
      <c r="K41" s="654">
        <v>0</v>
      </c>
      <c r="L41" s="655">
        <v>0</v>
      </c>
      <c r="M41" s="655">
        <v>0</v>
      </c>
      <c r="N41" s="655">
        <v>0</v>
      </c>
      <c r="O41" s="655">
        <v>0</v>
      </c>
      <c r="P41" s="655">
        <v>17.491650468106066</v>
      </c>
      <c r="Q41" s="655">
        <v>-17.491650468106066</v>
      </c>
      <c r="R41" s="655">
        <v>0</v>
      </c>
      <c r="S41" s="655">
        <v>17.140768633713453</v>
      </c>
      <c r="T41" s="655">
        <v>-17.140768633713453</v>
      </c>
      <c r="U41" s="1354" t="s">
        <v>1321</v>
      </c>
      <c r="V41" s="1346"/>
      <c r="W41" s="1346"/>
      <c r="X41" s="1346"/>
      <c r="Y41" s="1346"/>
      <c r="Z41" s="1346"/>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row>
    <row r="42" spans="2:46" s="1347" customFormat="1" ht="27.75" customHeight="1" x14ac:dyDescent="0.2">
      <c r="B42" s="1350" t="s">
        <v>548</v>
      </c>
      <c r="C42" s="655">
        <v>0</v>
      </c>
      <c r="D42" s="655">
        <v>115.20618593177032</v>
      </c>
      <c r="E42" s="655">
        <v>-115.20618593177032</v>
      </c>
      <c r="F42" s="655">
        <v>0</v>
      </c>
      <c r="G42" s="655">
        <v>96.548035525401858</v>
      </c>
      <c r="H42" s="655">
        <v>-96.548035525401858</v>
      </c>
      <c r="I42" s="655">
        <v>0</v>
      </c>
      <c r="J42" s="655">
        <v>61.296779699672093</v>
      </c>
      <c r="K42" s="654">
        <v>-61.296779699672093</v>
      </c>
      <c r="L42" s="655">
        <v>2.3645080023208491</v>
      </c>
      <c r="M42" s="655">
        <v>56.042384839082715</v>
      </c>
      <c r="N42" s="655">
        <v>-53.677876836761868</v>
      </c>
      <c r="O42" s="655">
        <v>0</v>
      </c>
      <c r="P42" s="655">
        <v>34.923476956659421</v>
      </c>
      <c r="Q42" s="655">
        <v>-34.923476956659421</v>
      </c>
      <c r="R42" s="655">
        <v>3.1591722161069749</v>
      </c>
      <c r="S42" s="655">
        <v>29.754240783050463</v>
      </c>
      <c r="T42" s="655">
        <v>-26.595068566943489</v>
      </c>
      <c r="U42" s="1354" t="s">
        <v>1322</v>
      </c>
      <c r="V42" s="1346"/>
      <c r="W42" s="1346"/>
      <c r="X42" s="1346"/>
      <c r="Y42" s="1346"/>
      <c r="Z42" s="1346"/>
      <c r="AA42" s="1346"/>
      <c r="AB42" s="1346"/>
      <c r="AC42" s="1346"/>
      <c r="AD42" s="1346"/>
      <c r="AE42" s="1346"/>
      <c r="AF42" s="1346"/>
      <c r="AG42" s="1346"/>
      <c r="AH42" s="1346"/>
      <c r="AI42" s="1346"/>
      <c r="AJ42" s="1346"/>
      <c r="AK42" s="1346"/>
      <c r="AL42" s="1346"/>
      <c r="AM42" s="1346"/>
      <c r="AN42" s="1346"/>
      <c r="AO42" s="1346"/>
      <c r="AP42" s="1346"/>
      <c r="AQ42" s="1346"/>
      <c r="AR42" s="1346"/>
      <c r="AS42" s="1346"/>
      <c r="AT42" s="1346"/>
    </row>
    <row r="43" spans="2:46" s="1348" customFormat="1" ht="27.75" customHeight="1" x14ac:dyDescent="0.2">
      <c r="B43" s="1350" t="s">
        <v>549</v>
      </c>
      <c r="C43" s="655">
        <v>82.469597733887738</v>
      </c>
      <c r="D43" s="655">
        <v>53.199999999999996</v>
      </c>
      <c r="E43" s="655">
        <v>29.269597733887743</v>
      </c>
      <c r="F43" s="655">
        <v>41.266503624865834</v>
      </c>
      <c r="G43" s="655">
        <v>39.511160999999994</v>
      </c>
      <c r="H43" s="655">
        <v>1.7553426248658397</v>
      </c>
      <c r="I43" s="655">
        <v>26.25556066715999</v>
      </c>
      <c r="J43" s="655">
        <v>17.62864458469684</v>
      </c>
      <c r="K43" s="654">
        <v>8.6269160824631506</v>
      </c>
      <c r="L43" s="655">
        <v>12.87780248325282</v>
      </c>
      <c r="M43" s="655">
        <v>9.507238352783693</v>
      </c>
      <c r="N43" s="655">
        <v>3.370564130469127</v>
      </c>
      <c r="O43" s="655">
        <v>9.411639471016974</v>
      </c>
      <c r="P43" s="655">
        <v>10.545463780437123</v>
      </c>
      <c r="Q43" s="655">
        <v>-1.1338243094201488</v>
      </c>
      <c r="R43" s="655">
        <v>2.9765652450287776</v>
      </c>
      <c r="S43" s="655">
        <v>1.4541406684463321</v>
      </c>
      <c r="T43" s="655">
        <v>1.5224245765824456</v>
      </c>
      <c r="U43" s="1354" t="s">
        <v>1323</v>
      </c>
      <c r="V43" s="1346"/>
      <c r="W43" s="1346"/>
      <c r="X43" s="1346"/>
      <c r="Y43" s="1346"/>
      <c r="Z43" s="1346"/>
      <c r="AA43" s="1346"/>
      <c r="AB43" s="1346"/>
      <c r="AC43" s="1346"/>
      <c r="AD43" s="1346"/>
      <c r="AE43" s="1346"/>
      <c r="AF43" s="1346"/>
      <c r="AG43" s="1346"/>
      <c r="AH43" s="1346"/>
      <c r="AI43" s="1346"/>
      <c r="AJ43" s="1346"/>
      <c r="AK43" s="1346"/>
      <c r="AL43" s="1346"/>
      <c r="AM43" s="1346"/>
      <c r="AN43" s="1346"/>
      <c r="AO43" s="1346"/>
      <c r="AP43" s="1346"/>
      <c r="AQ43" s="1346"/>
      <c r="AR43" s="1346"/>
      <c r="AS43" s="1346"/>
      <c r="AT43" s="1346"/>
    </row>
    <row r="44" spans="2:46" s="1347" customFormat="1" ht="27.75" customHeight="1" x14ac:dyDescent="0.2">
      <c r="B44" s="1350" t="s">
        <v>71</v>
      </c>
      <c r="C44" s="655">
        <v>2.7</v>
      </c>
      <c r="D44" s="655">
        <v>5.07</v>
      </c>
      <c r="E44" s="655">
        <v>-2.37</v>
      </c>
      <c r="F44" s="655">
        <v>0.1</v>
      </c>
      <c r="G44" s="655">
        <v>1.7110769759197</v>
      </c>
      <c r="H44" s="655">
        <v>-1.6110769759196999</v>
      </c>
      <c r="I44" s="655">
        <v>0.23044193477003261</v>
      </c>
      <c r="J44" s="655">
        <v>10.285767090042464</v>
      </c>
      <c r="K44" s="654">
        <v>-10.055325155272431</v>
      </c>
      <c r="L44" s="655">
        <v>0.56835726037135337</v>
      </c>
      <c r="M44" s="655">
        <v>22.620343754513055</v>
      </c>
      <c r="N44" s="655">
        <v>-22.051986494141701</v>
      </c>
      <c r="O44" s="655">
        <v>5.0677595823966366E-2</v>
      </c>
      <c r="P44" s="655">
        <v>44.023469463374191</v>
      </c>
      <c r="Q44" s="655">
        <v>-43.972791867550228</v>
      </c>
      <c r="R44" s="655">
        <v>2.1773188599999996E-2</v>
      </c>
      <c r="S44" s="655">
        <v>35.805456683673661</v>
      </c>
      <c r="T44" s="655">
        <v>-35.78368349507366</v>
      </c>
      <c r="U44" s="1354" t="s">
        <v>1324</v>
      </c>
      <c r="V44" s="1346"/>
      <c r="W44" s="1346"/>
      <c r="X44" s="1346"/>
      <c r="Y44" s="1346"/>
      <c r="Z44" s="1346"/>
      <c r="AA44" s="1346"/>
      <c r="AB44" s="1346"/>
      <c r="AC44" s="1346"/>
      <c r="AD44" s="1346"/>
      <c r="AE44" s="1346"/>
      <c r="AF44" s="1346"/>
      <c r="AG44" s="1346"/>
      <c r="AH44" s="1346"/>
      <c r="AI44" s="1346"/>
      <c r="AJ44" s="1346"/>
      <c r="AK44" s="1346"/>
      <c r="AL44" s="1346"/>
      <c r="AM44" s="1346"/>
      <c r="AN44" s="1346"/>
      <c r="AO44" s="1346"/>
      <c r="AP44" s="1346"/>
      <c r="AQ44" s="1346"/>
      <c r="AR44" s="1346"/>
      <c r="AS44" s="1346"/>
      <c r="AT44" s="1346"/>
    </row>
    <row r="45" spans="2:46" s="1348" customFormat="1" ht="27.75" customHeight="1" x14ac:dyDescent="0.2">
      <c r="B45" s="1350" t="s">
        <v>1775</v>
      </c>
      <c r="C45" s="655">
        <v>1.0900000000000001</v>
      </c>
      <c r="D45" s="655">
        <v>16.983122362869199</v>
      </c>
      <c r="E45" s="655">
        <v>-15.8931223628692</v>
      </c>
      <c r="F45" s="655">
        <v>0.1</v>
      </c>
      <c r="G45" s="655">
        <v>1.4646931853222325</v>
      </c>
      <c r="H45" s="655">
        <v>-1.3646931853222324</v>
      </c>
      <c r="I45" s="655">
        <v>0</v>
      </c>
      <c r="J45" s="655">
        <v>0.48473463854413101</v>
      </c>
      <c r="K45" s="654">
        <v>-0.48473463854413101</v>
      </c>
      <c r="L45" s="655">
        <v>4.6676330069538273E-3</v>
      </c>
      <c r="M45" s="655">
        <v>1.2297400299999999</v>
      </c>
      <c r="N45" s="655">
        <v>-1.2250723969930462</v>
      </c>
      <c r="O45" s="655">
        <v>0</v>
      </c>
      <c r="P45" s="655">
        <v>6.1624930999999998</v>
      </c>
      <c r="Q45" s="655">
        <v>-6.1624930999999998</v>
      </c>
      <c r="R45" s="655">
        <v>1.22675271459566E-3</v>
      </c>
      <c r="S45" s="655">
        <v>1.3289563512475351</v>
      </c>
      <c r="T45" s="655">
        <v>-1.3277295985329394</v>
      </c>
      <c r="U45" s="1354" t="s">
        <v>1325</v>
      </c>
      <c r="V45" s="1346"/>
      <c r="W45" s="1346"/>
      <c r="X45" s="1346"/>
      <c r="Y45" s="1346"/>
      <c r="Z45" s="1346"/>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row>
    <row r="46" spans="2:46" s="1347" customFormat="1" ht="27.75" customHeight="1" x14ac:dyDescent="0.2">
      <c r="B46" s="1350" t="s">
        <v>72</v>
      </c>
      <c r="C46" s="655">
        <v>34.406985820000003</v>
      </c>
      <c r="D46" s="655">
        <v>24.110170409808518</v>
      </c>
      <c r="E46" s="655">
        <v>10.296815410191485</v>
      </c>
      <c r="F46" s="655">
        <v>13.523504899999999</v>
      </c>
      <c r="G46" s="655">
        <v>14.150058585568919</v>
      </c>
      <c r="H46" s="655">
        <v>-0.62655368556892022</v>
      </c>
      <c r="I46" s="655">
        <v>37.808093720275686</v>
      </c>
      <c r="J46" s="655">
        <v>33.136270003846491</v>
      </c>
      <c r="K46" s="654">
        <v>4.6718237164291949</v>
      </c>
      <c r="L46" s="655">
        <v>23.571564229336776</v>
      </c>
      <c r="M46" s="655">
        <v>47.909203647109493</v>
      </c>
      <c r="N46" s="655">
        <v>-24.337639417772717</v>
      </c>
      <c r="O46" s="655">
        <v>11.947741558723147</v>
      </c>
      <c r="P46" s="655">
        <v>38.878354479374977</v>
      </c>
      <c r="Q46" s="655">
        <v>-26.930612920651832</v>
      </c>
      <c r="R46" s="655">
        <v>3.4473039410133204</v>
      </c>
      <c r="S46" s="655">
        <v>2.9213369937513698</v>
      </c>
      <c r="T46" s="655">
        <v>0.52596694726195059</v>
      </c>
      <c r="U46" s="1354" t="s">
        <v>1326</v>
      </c>
      <c r="V46" s="1346"/>
      <c r="W46" s="1346"/>
      <c r="X46" s="1346"/>
      <c r="Y46" s="1346"/>
      <c r="Z46" s="1346"/>
      <c r="AA46" s="1346"/>
      <c r="AB46" s="1346"/>
      <c r="AC46" s="1346"/>
      <c r="AD46" s="1346"/>
      <c r="AE46" s="1346"/>
      <c r="AF46" s="1346"/>
      <c r="AG46" s="1346"/>
      <c r="AH46" s="1346"/>
      <c r="AI46" s="1346"/>
      <c r="AJ46" s="1346"/>
      <c r="AK46" s="1346"/>
      <c r="AL46" s="1346"/>
      <c r="AM46" s="1346"/>
      <c r="AN46" s="1346"/>
      <c r="AO46" s="1346"/>
      <c r="AP46" s="1346"/>
      <c r="AQ46" s="1346"/>
      <c r="AR46" s="1346"/>
      <c r="AS46" s="1346"/>
      <c r="AT46" s="1346"/>
    </row>
    <row r="47" spans="2:46" s="1347" customFormat="1" ht="27.75" customHeight="1" x14ac:dyDescent="0.2">
      <c r="B47" s="1350" t="s">
        <v>724</v>
      </c>
      <c r="C47" s="655">
        <v>32.520561330561335</v>
      </c>
      <c r="D47" s="655">
        <v>20.5</v>
      </c>
      <c r="E47" s="655">
        <v>12.020561330561335</v>
      </c>
      <c r="F47" s="655">
        <v>23.114538558809819</v>
      </c>
      <c r="G47" s="655">
        <v>4.7584568922161576</v>
      </c>
      <c r="H47" s="655">
        <v>18.35608166659366</v>
      </c>
      <c r="I47" s="655">
        <v>24.145269079307202</v>
      </c>
      <c r="J47" s="655">
        <v>4.7749365153109329</v>
      </c>
      <c r="K47" s="654">
        <v>19.370332563996268</v>
      </c>
      <c r="L47" s="655">
        <v>40.43</v>
      </c>
      <c r="M47" s="655">
        <v>4.6511782853468091</v>
      </c>
      <c r="N47" s="655">
        <v>35.778821714653191</v>
      </c>
      <c r="O47" s="655">
        <v>44.39</v>
      </c>
      <c r="P47" s="655">
        <v>10.869235023331605</v>
      </c>
      <c r="Q47" s="655">
        <v>33.520764976668396</v>
      </c>
      <c r="R47" s="655">
        <v>37.14</v>
      </c>
      <c r="S47" s="655">
        <v>3.2</v>
      </c>
      <c r="T47" s="655">
        <v>33.94</v>
      </c>
      <c r="U47" s="1354" t="s">
        <v>1327</v>
      </c>
      <c r="V47" s="1346"/>
      <c r="W47" s="1346"/>
      <c r="X47" s="1346"/>
      <c r="Y47" s="1346"/>
      <c r="Z47" s="1346"/>
      <c r="AA47" s="1346"/>
      <c r="AB47" s="1346"/>
      <c r="AC47" s="1346"/>
      <c r="AD47" s="1346"/>
      <c r="AE47" s="1346"/>
      <c r="AF47" s="1346"/>
      <c r="AG47" s="1346"/>
      <c r="AH47" s="1346"/>
      <c r="AI47" s="1346"/>
      <c r="AJ47" s="1346"/>
      <c r="AK47" s="1346"/>
      <c r="AL47" s="1346"/>
      <c r="AM47" s="1346"/>
      <c r="AN47" s="1346"/>
      <c r="AO47" s="1346"/>
      <c r="AP47" s="1346"/>
      <c r="AQ47" s="1346"/>
      <c r="AR47" s="1346"/>
      <c r="AS47" s="1346"/>
      <c r="AT47" s="1346"/>
    </row>
    <row r="48" spans="2:46" s="1347" customFormat="1" ht="27.75" customHeight="1" x14ac:dyDescent="0.2">
      <c r="B48" s="1350" t="s">
        <v>1776</v>
      </c>
      <c r="C48" s="655">
        <v>102.66162162162162</v>
      </c>
      <c r="D48" s="655">
        <v>87.30485494845172</v>
      </c>
      <c r="E48" s="655">
        <v>15.356766673169901</v>
      </c>
      <c r="F48" s="655">
        <v>54.260196959826281</v>
      </c>
      <c r="G48" s="655">
        <v>23.783119628345279</v>
      </c>
      <c r="H48" s="655">
        <v>30.477077331481002</v>
      </c>
      <c r="I48" s="655">
        <v>21.444370000000003</v>
      </c>
      <c r="J48" s="655">
        <v>19.767387095280519</v>
      </c>
      <c r="K48" s="654">
        <v>1.676982904719484</v>
      </c>
      <c r="L48" s="655">
        <v>64.48218147289694</v>
      </c>
      <c r="M48" s="655">
        <v>22.415934158936491</v>
      </c>
      <c r="N48" s="655">
        <v>42.066247313960446</v>
      </c>
      <c r="O48" s="655">
        <v>119.15235230009371</v>
      </c>
      <c r="P48" s="655">
        <v>4.3097578226404689</v>
      </c>
      <c r="Q48" s="655">
        <v>114.84259447745325</v>
      </c>
      <c r="R48" s="655">
        <v>85.646525343225065</v>
      </c>
      <c r="S48" s="655">
        <v>2.253895624259418E-2</v>
      </c>
      <c r="T48" s="655">
        <v>85.623986386982466</v>
      </c>
      <c r="U48" s="1354" t="s">
        <v>1328</v>
      </c>
      <c r="V48" s="1346"/>
      <c r="W48" s="1346"/>
      <c r="X48" s="1346"/>
      <c r="Y48" s="1346"/>
      <c r="Z48" s="1346"/>
      <c r="AA48" s="1346"/>
      <c r="AB48" s="1346"/>
      <c r="AC48" s="1346"/>
      <c r="AD48" s="1346"/>
      <c r="AE48" s="1346"/>
      <c r="AF48" s="1346"/>
      <c r="AG48" s="1346"/>
      <c r="AH48" s="1346"/>
      <c r="AI48" s="1346"/>
      <c r="AJ48" s="1346"/>
      <c r="AK48" s="1346"/>
      <c r="AL48" s="1346"/>
      <c r="AM48" s="1346"/>
      <c r="AN48" s="1346"/>
      <c r="AO48" s="1346"/>
      <c r="AP48" s="1346"/>
      <c r="AQ48" s="1346"/>
      <c r="AR48" s="1346"/>
      <c r="AS48" s="1346"/>
      <c r="AT48" s="1346"/>
    </row>
    <row r="49" spans="2:46" s="1347" customFormat="1" ht="27.75" customHeight="1" x14ac:dyDescent="0.2">
      <c r="B49" s="1352" t="s">
        <v>35</v>
      </c>
      <c r="C49" s="655">
        <v>15</v>
      </c>
      <c r="D49" s="655">
        <v>7</v>
      </c>
      <c r="E49" s="655">
        <v>8</v>
      </c>
      <c r="F49" s="655">
        <v>10</v>
      </c>
      <c r="G49" s="655">
        <v>5</v>
      </c>
      <c r="H49" s="655">
        <v>5</v>
      </c>
      <c r="I49" s="655">
        <v>0</v>
      </c>
      <c r="J49" s="655">
        <v>0</v>
      </c>
      <c r="K49" s="654">
        <v>0</v>
      </c>
      <c r="L49" s="655">
        <v>0</v>
      </c>
      <c r="M49" s="655">
        <v>13.570654148378377</v>
      </c>
      <c r="N49" s="655">
        <v>-13.570654148378377</v>
      </c>
      <c r="O49" s="655">
        <v>0</v>
      </c>
      <c r="P49" s="655">
        <v>7.5841923783423457</v>
      </c>
      <c r="Q49" s="655">
        <v>-7.5841923783423457</v>
      </c>
      <c r="R49" s="655">
        <v>0</v>
      </c>
      <c r="S49" s="655">
        <v>2.7351453313898655</v>
      </c>
      <c r="T49" s="655">
        <v>-2.7351453313898655</v>
      </c>
      <c r="U49" s="1354" t="s">
        <v>1318</v>
      </c>
      <c r="V49" s="1346"/>
      <c r="W49" s="1346"/>
      <c r="X49" s="1346"/>
      <c r="Y49" s="1346"/>
      <c r="Z49" s="1346"/>
      <c r="AA49" s="1346"/>
      <c r="AB49" s="1346"/>
      <c r="AC49" s="1346"/>
      <c r="AD49" s="1346"/>
      <c r="AE49" s="1346"/>
      <c r="AF49" s="1346"/>
      <c r="AG49" s="1346"/>
      <c r="AH49" s="1346"/>
      <c r="AI49" s="1346"/>
      <c r="AJ49" s="1346"/>
      <c r="AK49" s="1346"/>
      <c r="AL49" s="1346"/>
      <c r="AM49" s="1346"/>
      <c r="AN49" s="1346"/>
      <c r="AO49" s="1346"/>
      <c r="AP49" s="1346"/>
      <c r="AQ49" s="1346"/>
      <c r="AR49" s="1346"/>
      <c r="AS49" s="1346"/>
      <c r="AT49" s="1346"/>
    </row>
    <row r="50" spans="2:46" s="1347" customFormat="1" ht="9.75" customHeight="1" x14ac:dyDescent="0.2">
      <c r="B50" s="1349"/>
      <c r="C50" s="655"/>
      <c r="D50" s="655"/>
      <c r="E50" s="655"/>
      <c r="F50" s="655"/>
      <c r="G50" s="655"/>
      <c r="H50" s="655"/>
      <c r="I50" s="655"/>
      <c r="J50" s="655"/>
      <c r="K50" s="654"/>
      <c r="L50" s="655"/>
      <c r="M50" s="655"/>
      <c r="N50" s="655"/>
      <c r="O50" s="655"/>
      <c r="P50" s="655"/>
      <c r="Q50" s="655"/>
      <c r="R50" s="655"/>
      <c r="S50" s="655"/>
      <c r="T50" s="655"/>
      <c r="U50" s="611"/>
      <c r="V50" s="1346"/>
      <c r="W50" s="1346"/>
      <c r="X50" s="1346"/>
      <c r="Y50" s="1346"/>
      <c r="Z50" s="1346"/>
      <c r="AA50" s="1346"/>
      <c r="AB50" s="1346"/>
      <c r="AC50" s="1346"/>
      <c r="AD50" s="1346"/>
      <c r="AE50" s="1346"/>
      <c r="AF50" s="1346"/>
      <c r="AG50" s="1346"/>
      <c r="AH50" s="1346"/>
      <c r="AI50" s="1346"/>
      <c r="AJ50" s="1346"/>
      <c r="AK50" s="1346"/>
      <c r="AL50" s="1346"/>
      <c r="AM50" s="1346"/>
      <c r="AN50" s="1346"/>
      <c r="AO50" s="1346"/>
      <c r="AP50" s="1346"/>
      <c r="AQ50" s="1346"/>
      <c r="AR50" s="1346"/>
      <c r="AS50" s="1346"/>
      <c r="AT50" s="1346"/>
    </row>
    <row r="51" spans="2:46" s="1347" customFormat="1" ht="27.75" customHeight="1" x14ac:dyDescent="0.2">
      <c r="B51" s="628" t="s">
        <v>589</v>
      </c>
      <c r="C51" s="651">
        <v>373.84926944267852</v>
      </c>
      <c r="D51" s="651">
        <v>2215.7121568569037</v>
      </c>
      <c r="E51" s="651">
        <v>-1841.862887414225</v>
      </c>
      <c r="F51" s="651">
        <v>136.02254928763875</v>
      </c>
      <c r="G51" s="651">
        <v>15.12225536859675</v>
      </c>
      <c r="H51" s="651">
        <v>120.90029391904201</v>
      </c>
      <c r="I51" s="651">
        <v>94.332609851828693</v>
      </c>
      <c r="J51" s="651">
        <v>6.4542314081398047</v>
      </c>
      <c r="K51" s="650">
        <v>87.878378443688888</v>
      </c>
      <c r="L51" s="651">
        <v>209.13813885608067</v>
      </c>
      <c r="M51" s="651">
        <v>6.0528426757228395</v>
      </c>
      <c r="N51" s="651">
        <v>203.08529618035783</v>
      </c>
      <c r="O51" s="651">
        <v>72.370144039229004</v>
      </c>
      <c r="P51" s="651">
        <v>3.6765118840060458</v>
      </c>
      <c r="Q51" s="651">
        <v>68.693632155222957</v>
      </c>
      <c r="R51" s="651">
        <v>90.802671933943017</v>
      </c>
      <c r="S51" s="651">
        <v>11.133617449309238</v>
      </c>
      <c r="T51" s="651">
        <v>79.66905448463379</v>
      </c>
      <c r="U51" s="569" t="s">
        <v>1063</v>
      </c>
      <c r="V51" s="1346"/>
      <c r="W51" s="1346"/>
      <c r="X51" s="1346"/>
      <c r="Y51" s="1346"/>
      <c r="Z51" s="1346"/>
      <c r="AA51" s="1346"/>
      <c r="AB51" s="1346"/>
      <c r="AC51" s="1346"/>
      <c r="AD51" s="1346"/>
      <c r="AE51" s="1346"/>
      <c r="AF51" s="1346"/>
      <c r="AG51" s="1346"/>
      <c r="AH51" s="1346"/>
      <c r="AI51" s="1346"/>
      <c r="AJ51" s="1346"/>
      <c r="AK51" s="1346"/>
      <c r="AL51" s="1346"/>
      <c r="AM51" s="1346"/>
      <c r="AN51" s="1346"/>
      <c r="AO51" s="1346"/>
      <c r="AP51" s="1346"/>
      <c r="AQ51" s="1346"/>
      <c r="AR51" s="1346"/>
      <c r="AS51" s="1346"/>
      <c r="AT51" s="1346"/>
    </row>
    <row r="52" spans="2:46" s="1347" customFormat="1" ht="27.75" customHeight="1" x14ac:dyDescent="0.2">
      <c r="B52" s="629" t="s">
        <v>396</v>
      </c>
      <c r="C52" s="655">
        <v>235.62435714999998</v>
      </c>
      <c r="D52" s="655">
        <v>50.895867133347046</v>
      </c>
      <c r="E52" s="655">
        <v>184.72849001665293</v>
      </c>
      <c r="F52" s="655">
        <v>110.76418253810002</v>
      </c>
      <c r="G52" s="655">
        <v>12.243289666666666</v>
      </c>
      <c r="H52" s="655">
        <v>98.520892871433347</v>
      </c>
      <c r="I52" s="655">
        <v>72.149687251250015</v>
      </c>
      <c r="J52" s="655">
        <v>4.035592623293903</v>
      </c>
      <c r="K52" s="654">
        <v>68.114094627956106</v>
      </c>
      <c r="L52" s="655">
        <v>81.153902989809993</v>
      </c>
      <c r="M52" s="655">
        <v>4.1843742829552975</v>
      </c>
      <c r="N52" s="655">
        <v>76.969528706854689</v>
      </c>
      <c r="O52" s="655">
        <v>39.774336202999997</v>
      </c>
      <c r="P52" s="655">
        <v>2.3206059838530479</v>
      </c>
      <c r="Q52" s="655">
        <v>37.453730219146948</v>
      </c>
      <c r="R52" s="655">
        <v>14.707223069175001</v>
      </c>
      <c r="S52" s="655">
        <v>1.8897662131527051</v>
      </c>
      <c r="T52" s="655">
        <v>12.817456856022297</v>
      </c>
      <c r="U52" s="611" t="s">
        <v>1329</v>
      </c>
      <c r="V52" s="1346"/>
      <c r="W52" s="1346"/>
      <c r="X52" s="1346"/>
      <c r="Y52" s="1346"/>
      <c r="Z52" s="1346"/>
      <c r="AA52" s="1346"/>
      <c r="AB52" s="1346"/>
      <c r="AC52" s="1346"/>
      <c r="AD52" s="1346"/>
      <c r="AE52" s="1346"/>
      <c r="AF52" s="1346"/>
      <c r="AG52" s="1346"/>
      <c r="AH52" s="1346"/>
      <c r="AI52" s="1346"/>
      <c r="AJ52" s="1346"/>
      <c r="AK52" s="1346"/>
      <c r="AL52" s="1346"/>
      <c r="AM52" s="1346"/>
      <c r="AN52" s="1346"/>
      <c r="AO52" s="1346"/>
      <c r="AP52" s="1346"/>
      <c r="AQ52" s="1346"/>
      <c r="AR52" s="1346"/>
      <c r="AS52" s="1346"/>
      <c r="AT52" s="1346"/>
    </row>
    <row r="53" spans="2:46" s="1347" customFormat="1" ht="27.75" customHeight="1" x14ac:dyDescent="0.2">
      <c r="B53" s="629" t="s">
        <v>1338</v>
      </c>
      <c r="C53" s="655">
        <v>138.22491229267857</v>
      </c>
      <c r="D53" s="655">
        <v>2164.8162897235566</v>
      </c>
      <c r="E53" s="655">
        <v>-2026.5913774308781</v>
      </c>
      <c r="F53" s="655">
        <v>25.258366749538745</v>
      </c>
      <c r="G53" s="655">
        <v>2.8789657019300852</v>
      </c>
      <c r="H53" s="655">
        <v>22.37940104760866</v>
      </c>
      <c r="I53" s="655">
        <v>22.182922600578678</v>
      </c>
      <c r="J53" s="655">
        <v>2.4186387848459017</v>
      </c>
      <c r="K53" s="654">
        <v>19.764283815732774</v>
      </c>
      <c r="L53" s="655">
        <v>127.98423586627068</v>
      </c>
      <c r="M53" s="655">
        <v>1.8684683927675418</v>
      </c>
      <c r="N53" s="655">
        <v>126.11576747350314</v>
      </c>
      <c r="O53" s="655">
        <v>32.595807836229007</v>
      </c>
      <c r="P53" s="655">
        <v>1.3559059001529981</v>
      </c>
      <c r="Q53" s="655">
        <v>31.239901936076009</v>
      </c>
      <c r="R53" s="655">
        <v>76.095448864768017</v>
      </c>
      <c r="S53" s="655">
        <v>9.2438512361565319</v>
      </c>
      <c r="T53" s="655">
        <v>66.851597628611486</v>
      </c>
      <c r="U53" s="611" t="s">
        <v>1330</v>
      </c>
      <c r="V53" s="1346"/>
      <c r="W53" s="1346"/>
      <c r="X53" s="1346"/>
      <c r="Y53" s="1346"/>
      <c r="Z53" s="1346"/>
      <c r="AA53" s="1346"/>
      <c r="AB53" s="1346"/>
      <c r="AC53" s="1346"/>
      <c r="AD53" s="1346"/>
      <c r="AE53" s="1346"/>
      <c r="AF53" s="1346"/>
      <c r="AG53" s="1346"/>
      <c r="AH53" s="1346"/>
      <c r="AI53" s="1346"/>
      <c r="AJ53" s="1346"/>
      <c r="AK53" s="1346"/>
      <c r="AL53" s="1346"/>
      <c r="AM53" s="1346"/>
      <c r="AN53" s="1346"/>
      <c r="AO53" s="1346"/>
      <c r="AP53" s="1346"/>
      <c r="AQ53" s="1346"/>
      <c r="AR53" s="1346"/>
      <c r="AS53" s="1346"/>
      <c r="AT53" s="1346"/>
    </row>
    <row r="54" spans="2:46" s="1347" customFormat="1" ht="27.75" customHeight="1" x14ac:dyDescent="0.2">
      <c r="B54" s="1350" t="s">
        <v>749</v>
      </c>
      <c r="C54" s="655">
        <v>0</v>
      </c>
      <c r="D54" s="655">
        <v>2081.4384995882233</v>
      </c>
      <c r="E54" s="655">
        <v>-2081.4384995882233</v>
      </c>
      <c r="F54" s="655">
        <v>0</v>
      </c>
      <c r="G54" s="655">
        <v>2.8654093399999998</v>
      </c>
      <c r="H54" s="655">
        <v>-2.8654093399999998</v>
      </c>
      <c r="I54" s="655">
        <v>0</v>
      </c>
      <c r="J54" s="655">
        <v>1.3426478616924475</v>
      </c>
      <c r="K54" s="654">
        <v>-1.3426478616924475</v>
      </c>
      <c r="L54" s="655">
        <v>0</v>
      </c>
      <c r="M54" s="655">
        <v>0.76964287948980203</v>
      </c>
      <c r="N54" s="655">
        <v>-0.76964287948980203</v>
      </c>
      <c r="O54" s="655">
        <v>0</v>
      </c>
      <c r="P54" s="655">
        <v>0.37656937263906382</v>
      </c>
      <c r="Q54" s="655">
        <v>-0.37656937263906382</v>
      </c>
      <c r="R54" s="655">
        <v>0</v>
      </c>
      <c r="S54" s="655">
        <v>1.6194281467032496</v>
      </c>
      <c r="T54" s="655">
        <v>-1.6194281467032496</v>
      </c>
      <c r="U54" s="1354" t="s">
        <v>1331</v>
      </c>
      <c r="V54" s="1346"/>
      <c r="W54" s="1346"/>
      <c r="X54" s="1346"/>
      <c r="Y54" s="1346"/>
      <c r="Z54" s="1346"/>
      <c r="AA54" s="1346"/>
      <c r="AB54" s="1346"/>
      <c r="AC54" s="1346"/>
      <c r="AD54" s="1346"/>
      <c r="AE54" s="1346"/>
      <c r="AF54" s="1346"/>
      <c r="AG54" s="1346"/>
      <c r="AH54" s="1346"/>
      <c r="AI54" s="1346"/>
      <c r="AJ54" s="1346"/>
      <c r="AK54" s="1346"/>
      <c r="AL54" s="1346"/>
      <c r="AM54" s="1346"/>
      <c r="AN54" s="1346"/>
      <c r="AO54" s="1346"/>
      <c r="AP54" s="1346"/>
      <c r="AQ54" s="1346"/>
      <c r="AR54" s="1346"/>
      <c r="AS54" s="1346"/>
      <c r="AT54" s="1346"/>
    </row>
    <row r="55" spans="2:46" s="1347" customFormat="1" ht="27.75" customHeight="1" x14ac:dyDescent="0.2">
      <c r="B55" s="1350" t="s">
        <v>750</v>
      </c>
      <c r="C55" s="655">
        <v>138.22491229267857</v>
      </c>
      <c r="D55" s="655">
        <v>83.377790135333328</v>
      </c>
      <c r="E55" s="655">
        <v>54.84712215734524</v>
      </c>
      <c r="F55" s="655">
        <v>25.258366749538745</v>
      </c>
      <c r="G55" s="655">
        <v>1.3556361930085243E-2</v>
      </c>
      <c r="H55" s="655">
        <v>25.244810387608659</v>
      </c>
      <c r="I55" s="655">
        <v>22.182922600578678</v>
      </c>
      <c r="J55" s="655">
        <v>1.0759909231534541</v>
      </c>
      <c r="K55" s="654">
        <v>21.106931677425223</v>
      </c>
      <c r="L55" s="655">
        <v>127.98423586627068</v>
      </c>
      <c r="M55" s="655">
        <v>1.0988255132777398</v>
      </c>
      <c r="N55" s="655">
        <v>126.88541035299293</v>
      </c>
      <c r="O55" s="655">
        <v>32.595807836229007</v>
      </c>
      <c r="P55" s="655">
        <v>0.97933652751393419</v>
      </c>
      <c r="Q55" s="655">
        <v>31.616471308715074</v>
      </c>
      <c r="R55" s="655">
        <v>76.095448864768017</v>
      </c>
      <c r="S55" s="655">
        <v>7.6244230894532823</v>
      </c>
      <c r="T55" s="655">
        <v>68.471025775314729</v>
      </c>
      <c r="U55" s="1354" t="s">
        <v>1332</v>
      </c>
      <c r="V55" s="1346"/>
      <c r="W55" s="1346"/>
      <c r="X55" s="1346"/>
      <c r="Y55" s="1346"/>
      <c r="Z55" s="1346"/>
      <c r="AA55" s="1346"/>
      <c r="AB55" s="1346"/>
      <c r="AC55" s="1346"/>
      <c r="AD55" s="1346"/>
      <c r="AE55" s="1346"/>
      <c r="AF55" s="1346"/>
      <c r="AG55" s="1346"/>
      <c r="AH55" s="1346"/>
      <c r="AI55" s="1346"/>
      <c r="AJ55" s="1346"/>
      <c r="AK55" s="1346"/>
      <c r="AL55" s="1346"/>
      <c r="AM55" s="1346"/>
      <c r="AN55" s="1346"/>
      <c r="AO55" s="1346"/>
      <c r="AP55" s="1346"/>
      <c r="AQ55" s="1346"/>
      <c r="AR55" s="1346"/>
      <c r="AS55" s="1346"/>
      <c r="AT55" s="1346"/>
    </row>
    <row r="56" spans="2:46" s="645" customFormat="1" ht="9" customHeight="1" x14ac:dyDescent="0.7">
      <c r="B56" s="646"/>
      <c r="C56" s="648"/>
      <c r="D56" s="648"/>
      <c r="E56" s="648"/>
      <c r="F56" s="648"/>
      <c r="G56" s="648"/>
      <c r="H56" s="648"/>
      <c r="I56" s="648"/>
      <c r="J56" s="648"/>
      <c r="K56" s="647"/>
      <c r="L56" s="648"/>
      <c r="M56" s="648"/>
      <c r="N56" s="648"/>
      <c r="O56" s="648"/>
      <c r="P56" s="648"/>
      <c r="Q56" s="648"/>
      <c r="R56" s="648"/>
      <c r="S56" s="648"/>
      <c r="T56" s="648"/>
      <c r="U56" s="649"/>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row>
    <row r="57" spans="2:46" s="1347" customFormat="1" ht="27.75" customHeight="1" x14ac:dyDescent="0.2">
      <c r="B57" s="1357" t="s">
        <v>763</v>
      </c>
      <c r="C57" s="651">
        <v>1624.1175485455474</v>
      </c>
      <c r="D57" s="651">
        <v>405.16850495844022</v>
      </c>
      <c r="E57" s="651">
        <v>1218.9490435871071</v>
      </c>
      <c r="F57" s="651">
        <v>1664.1041175108376</v>
      </c>
      <c r="G57" s="651">
        <v>190.96994921596243</v>
      </c>
      <c r="H57" s="651">
        <v>1473.1341682948751</v>
      </c>
      <c r="I57" s="651">
        <v>1535.854578022153</v>
      </c>
      <c r="J57" s="651">
        <v>101.17613636738929</v>
      </c>
      <c r="K57" s="650">
        <v>1434.6784416547637</v>
      </c>
      <c r="L57" s="651">
        <v>1757.4879495887249</v>
      </c>
      <c r="M57" s="651">
        <v>179.55915318750309</v>
      </c>
      <c r="N57" s="651">
        <v>1577.9287964012217</v>
      </c>
      <c r="O57" s="651">
        <v>2529.7487526833202</v>
      </c>
      <c r="P57" s="651">
        <v>66.96794526193392</v>
      </c>
      <c r="Q57" s="651">
        <v>2462.7808074213863</v>
      </c>
      <c r="R57" s="651">
        <v>2421.5007851691253</v>
      </c>
      <c r="S57" s="651">
        <v>33.06068317146714</v>
      </c>
      <c r="T57" s="651">
        <v>2388.4401019976581</v>
      </c>
      <c r="U57" s="1360" t="s">
        <v>1064</v>
      </c>
      <c r="V57" s="1346"/>
      <c r="W57" s="1346"/>
      <c r="X57" s="1346"/>
      <c r="Y57" s="1346"/>
      <c r="Z57" s="1346"/>
      <c r="AA57" s="1346"/>
      <c r="AB57" s="1346"/>
      <c r="AC57" s="1346"/>
      <c r="AD57" s="1346"/>
      <c r="AE57" s="1346"/>
      <c r="AF57" s="1346"/>
      <c r="AG57" s="1346"/>
      <c r="AH57" s="1346"/>
      <c r="AI57" s="1346"/>
      <c r="AJ57" s="1346"/>
      <c r="AK57" s="1346"/>
      <c r="AL57" s="1346"/>
      <c r="AM57" s="1346"/>
      <c r="AN57" s="1346"/>
      <c r="AO57" s="1346"/>
      <c r="AP57" s="1346"/>
      <c r="AQ57" s="1346"/>
      <c r="AR57" s="1346"/>
      <c r="AS57" s="1346"/>
      <c r="AT57" s="1346"/>
    </row>
    <row r="58" spans="2:46" s="1347" customFormat="1" ht="27.75" customHeight="1" x14ac:dyDescent="0.2">
      <c r="B58" s="1358" t="s">
        <v>1206</v>
      </c>
      <c r="C58" s="655">
        <v>25.213367486486487</v>
      </c>
      <c r="D58" s="655">
        <v>12.165665299683669</v>
      </c>
      <c r="E58" s="655">
        <v>13.047702186802818</v>
      </c>
      <c r="F58" s="655">
        <v>9.7191603174297789</v>
      </c>
      <c r="G58" s="655">
        <v>8.3788858392957977</v>
      </c>
      <c r="H58" s="655">
        <v>1.3402744781339813</v>
      </c>
      <c r="I58" s="655">
        <v>41</v>
      </c>
      <c r="J58" s="655">
        <v>9.9245826960521608</v>
      </c>
      <c r="K58" s="654">
        <v>31.075417303947837</v>
      </c>
      <c r="L58" s="655">
        <v>83.149201529631171</v>
      </c>
      <c r="M58" s="655">
        <v>13.172510349753924</v>
      </c>
      <c r="N58" s="655">
        <v>69.97669117987725</v>
      </c>
      <c r="O58" s="655">
        <v>85.523171452146173</v>
      </c>
      <c r="P58" s="655">
        <v>1.1301198832140795</v>
      </c>
      <c r="Q58" s="655">
        <v>84.393051568932094</v>
      </c>
      <c r="R58" s="655">
        <v>36.628200452394729</v>
      </c>
      <c r="S58" s="655">
        <v>0.73518909772404373</v>
      </c>
      <c r="T58" s="655">
        <v>35.893011354670683</v>
      </c>
      <c r="U58" s="1361" t="s">
        <v>1345</v>
      </c>
      <c r="V58" s="1346"/>
      <c r="W58" s="1346"/>
      <c r="X58" s="1346"/>
      <c r="Y58" s="1346"/>
      <c r="Z58" s="1346"/>
      <c r="AA58" s="1346"/>
      <c r="AB58" s="1346"/>
      <c r="AC58" s="1346"/>
      <c r="AD58" s="1346"/>
      <c r="AE58" s="1346"/>
      <c r="AF58" s="1346"/>
      <c r="AG58" s="1346"/>
      <c r="AH58" s="1346"/>
      <c r="AI58" s="1346"/>
      <c r="AJ58" s="1346"/>
      <c r="AK58" s="1346"/>
      <c r="AL58" s="1346"/>
      <c r="AM58" s="1346"/>
      <c r="AN58" s="1346"/>
      <c r="AO58" s="1346"/>
      <c r="AP58" s="1346"/>
      <c r="AQ58" s="1346"/>
      <c r="AR58" s="1346"/>
      <c r="AS58" s="1346"/>
      <c r="AT58" s="1346"/>
    </row>
    <row r="59" spans="2:46" s="1347" customFormat="1" ht="27.75" customHeight="1" x14ac:dyDescent="0.2">
      <c r="B59" s="1358" t="s">
        <v>179</v>
      </c>
      <c r="C59" s="655">
        <v>1598.9041810590609</v>
      </c>
      <c r="D59" s="655">
        <v>393.00283965875656</v>
      </c>
      <c r="E59" s="655">
        <v>1205.9013414003043</v>
      </c>
      <c r="F59" s="655">
        <v>1654.3849571934079</v>
      </c>
      <c r="G59" s="655">
        <v>182.59106337666663</v>
      </c>
      <c r="H59" s="655">
        <v>1471.7938938167413</v>
      </c>
      <c r="I59" s="655">
        <v>1494.854578022153</v>
      </c>
      <c r="J59" s="655">
        <v>91.251553671337135</v>
      </c>
      <c r="K59" s="654">
        <v>1403.6030243508158</v>
      </c>
      <c r="L59" s="655">
        <v>1674.3387480590936</v>
      </c>
      <c r="M59" s="655">
        <v>166.38664283774915</v>
      </c>
      <c r="N59" s="655">
        <v>1507.9521052213445</v>
      </c>
      <c r="O59" s="655">
        <v>2444.2255812311741</v>
      </c>
      <c r="P59" s="655">
        <v>65.837825378719842</v>
      </c>
      <c r="Q59" s="655">
        <v>2378.3877558524541</v>
      </c>
      <c r="R59" s="655">
        <v>2384.8725847167307</v>
      </c>
      <c r="S59" s="655">
        <v>32.325494073743094</v>
      </c>
      <c r="T59" s="655">
        <v>2352.5470906429878</v>
      </c>
      <c r="U59" s="1361" t="s">
        <v>1344</v>
      </c>
      <c r="V59" s="1346"/>
      <c r="W59" s="1346"/>
      <c r="X59" s="1346"/>
      <c r="Y59" s="1346"/>
      <c r="Z59" s="1346"/>
      <c r="AA59" s="1346"/>
      <c r="AB59" s="1346"/>
      <c r="AC59" s="1346"/>
      <c r="AD59" s="1346"/>
      <c r="AE59" s="1346"/>
      <c r="AF59" s="1346"/>
      <c r="AG59" s="1346"/>
      <c r="AH59" s="1346"/>
      <c r="AI59" s="1346"/>
      <c r="AJ59" s="1346"/>
      <c r="AK59" s="1346"/>
      <c r="AL59" s="1346"/>
      <c r="AM59" s="1346"/>
      <c r="AN59" s="1346"/>
      <c r="AO59" s="1346"/>
      <c r="AP59" s="1346"/>
      <c r="AQ59" s="1346"/>
      <c r="AR59" s="1346"/>
      <c r="AS59" s="1346"/>
      <c r="AT59" s="1346"/>
    </row>
    <row r="60" spans="2:46" s="1347" customFormat="1" ht="27.75" customHeight="1" x14ac:dyDescent="0.2">
      <c r="B60" s="1359" t="s">
        <v>1341</v>
      </c>
      <c r="C60" s="655">
        <v>1575.0454</v>
      </c>
      <c r="D60" s="655">
        <v>385.75495672225657</v>
      </c>
      <c r="E60" s="655">
        <v>1189.2904432777434</v>
      </c>
      <c r="F60" s="655">
        <v>1524.3240000000001</v>
      </c>
      <c r="G60" s="655">
        <v>157.98046666666664</v>
      </c>
      <c r="H60" s="655">
        <v>1366.3435333333334</v>
      </c>
      <c r="I60" s="655">
        <v>1047.717100947563</v>
      </c>
      <c r="J60" s="655">
        <v>87.226924679337131</v>
      </c>
      <c r="K60" s="654">
        <v>960.49017626822592</v>
      </c>
      <c r="L60" s="655">
        <v>1158.2293619733914</v>
      </c>
      <c r="M60" s="655">
        <v>79.160431237376073</v>
      </c>
      <c r="N60" s="655">
        <v>1079.0689307360153</v>
      </c>
      <c r="O60" s="655">
        <v>1603.0724432876984</v>
      </c>
      <c r="P60" s="655">
        <v>61.855384258719837</v>
      </c>
      <c r="Q60" s="655">
        <v>1541.2170590289786</v>
      </c>
      <c r="R60" s="655">
        <v>1697.1365792510908</v>
      </c>
      <c r="S60" s="655">
        <v>32.32549188985007</v>
      </c>
      <c r="T60" s="655">
        <v>1664.8110873612407</v>
      </c>
      <c r="U60" s="1362" t="s">
        <v>1346</v>
      </c>
      <c r="V60" s="1346"/>
      <c r="W60" s="1346"/>
      <c r="X60" s="1346"/>
      <c r="Y60" s="1346"/>
      <c r="Z60" s="1346"/>
      <c r="AA60" s="1346"/>
      <c r="AB60" s="1346"/>
      <c r="AC60" s="1346"/>
      <c r="AD60" s="1346"/>
      <c r="AE60" s="1346"/>
      <c r="AF60" s="1346"/>
      <c r="AG60" s="1346"/>
      <c r="AH60" s="1346"/>
      <c r="AI60" s="1346"/>
      <c r="AJ60" s="1346"/>
      <c r="AK60" s="1346"/>
      <c r="AL60" s="1346"/>
      <c r="AM60" s="1346"/>
      <c r="AN60" s="1346"/>
      <c r="AO60" s="1346"/>
      <c r="AP60" s="1346"/>
      <c r="AQ60" s="1346"/>
      <c r="AR60" s="1346"/>
      <c r="AS60" s="1346"/>
      <c r="AT60" s="1346"/>
    </row>
    <row r="61" spans="2:46" s="1347" customFormat="1" ht="27.75" customHeight="1" x14ac:dyDescent="0.2">
      <c r="B61" s="1359" t="s">
        <v>1342</v>
      </c>
      <c r="C61" s="655">
        <v>23.858781059060913</v>
      </c>
      <c r="D61" s="655">
        <v>7.2478829364999999</v>
      </c>
      <c r="E61" s="655">
        <v>16.610898122560911</v>
      </c>
      <c r="F61" s="655">
        <v>130.06095719340792</v>
      </c>
      <c r="G61" s="655">
        <v>24.610596709999996</v>
      </c>
      <c r="H61" s="655">
        <v>105.45036048340792</v>
      </c>
      <c r="I61" s="655">
        <v>447.13747707458998</v>
      </c>
      <c r="J61" s="655">
        <v>4.0246289919999994</v>
      </c>
      <c r="K61" s="654">
        <v>443.11284808259001</v>
      </c>
      <c r="L61" s="655">
        <v>516.10938608570234</v>
      </c>
      <c r="M61" s="655">
        <v>87.226211600373077</v>
      </c>
      <c r="N61" s="655">
        <v>428.88317448532928</v>
      </c>
      <c r="O61" s="655">
        <v>841.15313794347583</v>
      </c>
      <c r="P61" s="655">
        <v>3.9824411200000003</v>
      </c>
      <c r="Q61" s="655">
        <v>837.17069682347585</v>
      </c>
      <c r="R61" s="655">
        <v>687.73600546563978</v>
      </c>
      <c r="S61" s="655">
        <v>2.1838930249999995E-6</v>
      </c>
      <c r="T61" s="655">
        <v>687.73600328174678</v>
      </c>
      <c r="U61" s="1362" t="s">
        <v>1343</v>
      </c>
      <c r="V61" s="1346"/>
      <c r="W61" s="1346"/>
      <c r="X61" s="1346"/>
      <c r="Y61" s="1346"/>
      <c r="Z61" s="1346"/>
      <c r="AA61" s="1346"/>
      <c r="AB61" s="1346"/>
      <c r="AC61" s="1346"/>
      <c r="AD61" s="1346"/>
      <c r="AE61" s="1346"/>
      <c r="AF61" s="1346"/>
      <c r="AG61" s="1346"/>
      <c r="AH61" s="1346"/>
      <c r="AI61" s="1346"/>
      <c r="AJ61" s="1346"/>
      <c r="AK61" s="1346"/>
      <c r="AL61" s="1346"/>
      <c r="AM61" s="1346"/>
      <c r="AN61" s="1346"/>
      <c r="AO61" s="1346"/>
      <c r="AP61" s="1346"/>
      <c r="AQ61" s="1346"/>
      <c r="AR61" s="1346"/>
      <c r="AS61" s="1346"/>
      <c r="AT61" s="1346"/>
    </row>
    <row r="62" spans="2:46" s="645" customFormat="1" ht="15" customHeight="1" thickBot="1" x14ac:dyDescent="0.75">
      <c r="B62" s="656"/>
      <c r="C62" s="1699"/>
      <c r="D62" s="1699"/>
      <c r="E62" s="1699"/>
      <c r="F62" s="1699"/>
      <c r="G62" s="1699"/>
      <c r="H62" s="1699"/>
      <c r="I62" s="1699"/>
      <c r="J62" s="1699"/>
      <c r="K62" s="1567"/>
      <c r="L62" s="1699"/>
      <c r="M62" s="1699"/>
      <c r="N62" s="1699"/>
      <c r="O62" s="1699"/>
      <c r="P62" s="1699"/>
      <c r="Q62" s="1699"/>
      <c r="R62" s="1699"/>
      <c r="S62" s="1699"/>
      <c r="T62" s="1699"/>
      <c r="U62" s="657"/>
      <c r="V62" s="652"/>
      <c r="W62" s="652"/>
      <c r="X62" s="652"/>
      <c r="Y62" s="652"/>
      <c r="Z62" s="652"/>
      <c r="AA62" s="652"/>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64" customFormat="1" ht="22.5" x14ac:dyDescent="0.5">
      <c r="B64" s="668" t="s">
        <v>1749</v>
      </c>
      <c r="C64" s="665"/>
      <c r="D64" s="665"/>
      <c r="E64" s="665"/>
      <c r="F64" s="665"/>
      <c r="G64" s="665"/>
      <c r="H64" s="665"/>
      <c r="I64" s="665"/>
      <c r="J64" s="665"/>
      <c r="K64" s="665"/>
      <c r="L64" s="665"/>
      <c r="M64" s="665"/>
      <c r="N64" s="665"/>
      <c r="O64" s="665"/>
      <c r="P64" s="665"/>
      <c r="Q64" s="665"/>
      <c r="R64" s="665"/>
      <c r="S64" s="665"/>
      <c r="T64" s="665"/>
      <c r="U64" s="613" t="s">
        <v>1751</v>
      </c>
      <c r="V64" s="666"/>
      <c r="W64" s="666"/>
      <c r="X64" s="666"/>
    </row>
    <row r="65" spans="2:24" s="667" customFormat="1" ht="18.75" customHeight="1" x14ac:dyDescent="0.5">
      <c r="B65" s="1924" t="s">
        <v>1942</v>
      </c>
      <c r="C65" s="1924"/>
      <c r="D65" s="1924"/>
      <c r="E65" s="1924"/>
      <c r="F65" s="1924"/>
      <c r="G65" s="1924"/>
      <c r="H65" s="1924"/>
      <c r="I65" s="1924"/>
      <c r="J65" s="1924"/>
      <c r="K65" s="1924"/>
      <c r="L65" s="1934" t="s">
        <v>1943</v>
      </c>
      <c r="M65" s="1934"/>
      <c r="N65" s="1934"/>
      <c r="O65" s="1934"/>
      <c r="P65" s="1934"/>
      <c r="Q65" s="1934"/>
      <c r="R65" s="1934"/>
      <c r="S65" s="1934"/>
      <c r="T65" s="1934"/>
      <c r="U65" s="1934"/>
      <c r="V65" s="666"/>
      <c r="W65" s="666"/>
      <c r="X65" s="666"/>
    </row>
    <row r="66" spans="2:24" ht="23.25" x14ac:dyDescent="0.5">
      <c r="V66" s="152"/>
      <c r="W66" s="152"/>
      <c r="X66" s="152"/>
    </row>
    <row r="67" spans="2:24" ht="23.25" x14ac:dyDescent="0.5">
      <c r="B67" s="145"/>
      <c r="V67" s="152"/>
      <c r="W67" s="152"/>
      <c r="X67" s="152"/>
    </row>
    <row r="68" spans="2:24" ht="30.75" x14ac:dyDescent="0.7">
      <c r="C68" s="1408"/>
      <c r="D68" s="1408"/>
      <c r="E68" s="1408"/>
      <c r="F68" s="1408"/>
      <c r="G68" s="1408"/>
      <c r="H68" s="1408"/>
      <c r="I68" s="1408"/>
      <c r="J68" s="1408"/>
      <c r="K68" s="1408"/>
      <c r="L68" s="1408"/>
      <c r="M68" s="1408"/>
      <c r="N68" s="1408"/>
      <c r="O68" s="1408"/>
      <c r="P68" s="1408"/>
      <c r="Q68" s="1408"/>
      <c r="R68" s="1408"/>
      <c r="S68" s="1408"/>
      <c r="T68" s="1408"/>
      <c r="V68" s="152"/>
      <c r="W68" s="152"/>
      <c r="X68" s="152"/>
    </row>
    <row r="69" spans="2:24" ht="30.75" x14ac:dyDescent="0.7">
      <c r="B69" s="51"/>
      <c r="C69" s="1408"/>
      <c r="D69" s="1408"/>
      <c r="E69" s="1408"/>
      <c r="F69" s="1408"/>
      <c r="G69" s="1408"/>
      <c r="H69" s="1408"/>
      <c r="I69" s="1408"/>
      <c r="J69" s="1408"/>
      <c r="K69" s="1408"/>
      <c r="L69" s="1408"/>
      <c r="M69" s="1408"/>
      <c r="N69" s="1408"/>
      <c r="O69" s="1408"/>
      <c r="P69" s="1408"/>
      <c r="Q69" s="1408"/>
      <c r="R69" s="1408"/>
      <c r="S69" s="1408"/>
      <c r="T69" s="1408"/>
      <c r="V69" s="152"/>
      <c r="W69" s="152"/>
      <c r="X69" s="152"/>
    </row>
    <row r="70" spans="2:24" ht="30.75" x14ac:dyDescent="0.7">
      <c r="B70" s="51"/>
      <c r="C70" s="1408"/>
      <c r="D70" s="1408"/>
      <c r="E70" s="1408"/>
      <c r="F70" s="1408"/>
      <c r="G70" s="1408"/>
      <c r="H70" s="1408"/>
      <c r="I70" s="1408"/>
      <c r="J70" s="1408"/>
      <c r="K70" s="1408"/>
      <c r="L70" s="1408"/>
      <c r="M70" s="1408"/>
      <c r="N70" s="1408"/>
      <c r="O70" s="1408"/>
      <c r="P70" s="1408"/>
      <c r="Q70" s="1408"/>
      <c r="R70" s="1408"/>
      <c r="S70" s="1408"/>
      <c r="T70" s="1408"/>
      <c r="V70" s="152"/>
      <c r="W70" s="152"/>
      <c r="X70" s="152"/>
    </row>
    <row r="71" spans="2:24" ht="30.75" x14ac:dyDescent="0.7">
      <c r="B71" s="51"/>
      <c r="C71" s="1408"/>
      <c r="D71" s="1408"/>
      <c r="E71" s="1408"/>
      <c r="F71" s="1408"/>
      <c r="G71" s="1408"/>
      <c r="H71" s="1408"/>
      <c r="I71" s="1408"/>
      <c r="J71" s="1408"/>
      <c r="K71" s="1408"/>
      <c r="L71" s="1408"/>
      <c r="M71" s="1408"/>
      <c r="N71" s="1408"/>
      <c r="O71" s="1408"/>
      <c r="P71" s="1408"/>
      <c r="Q71" s="1408"/>
      <c r="R71" s="1408"/>
      <c r="S71" s="1408"/>
      <c r="T71" s="1408"/>
      <c r="V71" s="152"/>
      <c r="W71" s="152"/>
      <c r="X71" s="152"/>
    </row>
    <row r="72" spans="2:24" ht="30.75" x14ac:dyDescent="0.7">
      <c r="B72" s="51"/>
      <c r="C72" s="1408"/>
      <c r="D72" s="1408"/>
      <c r="E72" s="1408"/>
      <c r="F72" s="1408"/>
      <c r="G72" s="1408"/>
      <c r="H72" s="1408"/>
      <c r="I72" s="1408"/>
      <c r="J72" s="1408"/>
      <c r="K72" s="1408"/>
      <c r="L72" s="1408"/>
      <c r="M72" s="1408"/>
      <c r="N72" s="1408"/>
      <c r="O72" s="1408"/>
      <c r="P72" s="1408"/>
      <c r="Q72" s="1408"/>
      <c r="R72" s="1408"/>
      <c r="S72" s="1408"/>
      <c r="T72" s="1408"/>
      <c r="V72" s="152"/>
      <c r="W72" s="152"/>
      <c r="X72" s="152"/>
    </row>
    <row r="73" spans="2:24" ht="30.75" x14ac:dyDescent="0.7">
      <c r="B73" s="51"/>
      <c r="C73" s="1408"/>
      <c r="D73" s="1408"/>
      <c r="E73" s="1408"/>
      <c r="F73" s="1408"/>
      <c r="G73" s="1408"/>
      <c r="H73" s="1408"/>
      <c r="I73" s="1408"/>
      <c r="J73" s="1408"/>
      <c r="K73" s="1408"/>
      <c r="L73" s="1408"/>
      <c r="M73" s="1408"/>
      <c r="N73" s="1408"/>
      <c r="O73" s="1408"/>
      <c r="P73" s="1408"/>
      <c r="Q73" s="1408"/>
      <c r="R73" s="1408"/>
      <c r="S73" s="1408"/>
      <c r="T73" s="1408"/>
      <c r="V73" s="152"/>
      <c r="W73" s="152"/>
      <c r="X73" s="152"/>
    </row>
    <row r="74" spans="2:24" ht="30.75" x14ac:dyDescent="0.7">
      <c r="B74" s="51"/>
      <c r="C74" s="1408"/>
      <c r="D74" s="1408"/>
      <c r="E74" s="1408"/>
      <c r="F74" s="1408"/>
      <c r="G74" s="1408"/>
      <c r="H74" s="1408"/>
      <c r="I74" s="1408"/>
      <c r="J74" s="1408"/>
      <c r="K74" s="1408"/>
      <c r="L74" s="1408"/>
      <c r="M74" s="1408"/>
      <c r="N74" s="1408"/>
      <c r="O74" s="1408"/>
      <c r="P74" s="1408"/>
      <c r="Q74" s="1408"/>
      <c r="R74" s="1408"/>
      <c r="S74" s="1408"/>
      <c r="T74" s="1408"/>
      <c r="V74" s="152"/>
      <c r="W74" s="152"/>
      <c r="X74" s="152"/>
    </row>
    <row r="75" spans="2:24" ht="30.75" x14ac:dyDescent="0.7">
      <c r="C75" s="1408"/>
      <c r="D75" s="1408"/>
      <c r="E75" s="1408"/>
      <c r="F75" s="1408"/>
      <c r="G75" s="1408"/>
      <c r="H75" s="1408"/>
      <c r="I75" s="1408"/>
      <c r="J75" s="1408"/>
      <c r="K75" s="1408"/>
      <c r="L75" s="1408"/>
      <c r="M75" s="1408"/>
      <c r="N75" s="1408"/>
      <c r="O75" s="1408"/>
      <c r="P75" s="1408"/>
      <c r="Q75" s="1408"/>
      <c r="R75" s="1408"/>
      <c r="S75" s="1408"/>
      <c r="T75" s="1408"/>
      <c r="V75" s="152"/>
      <c r="W75" s="152"/>
      <c r="X75" s="152"/>
    </row>
    <row r="76" spans="2:24" ht="30.75" x14ac:dyDescent="0.7">
      <c r="C76" s="1408"/>
      <c r="D76" s="1408"/>
      <c r="E76" s="1408"/>
      <c r="F76" s="1408"/>
      <c r="G76" s="1408"/>
      <c r="H76" s="1408"/>
      <c r="I76" s="1408"/>
      <c r="J76" s="1408"/>
      <c r="K76" s="1408"/>
      <c r="L76" s="1408"/>
      <c r="M76" s="1408"/>
      <c r="N76" s="1408"/>
      <c r="O76" s="1408"/>
      <c r="P76" s="1408"/>
      <c r="Q76" s="1408"/>
      <c r="R76" s="1408"/>
      <c r="S76" s="1408"/>
      <c r="T76" s="1408"/>
      <c r="V76" s="152"/>
      <c r="W76" s="152"/>
      <c r="X76" s="152"/>
    </row>
    <row r="77" spans="2:24" ht="30.75" x14ac:dyDescent="0.7">
      <c r="C77" s="1408"/>
      <c r="D77" s="1408"/>
      <c r="E77" s="1408"/>
      <c r="F77" s="1408"/>
      <c r="G77" s="1408"/>
      <c r="H77" s="1408"/>
      <c r="I77" s="1408"/>
      <c r="J77" s="1408"/>
      <c r="K77" s="1408"/>
      <c r="L77" s="1408"/>
      <c r="M77" s="1408"/>
      <c r="N77" s="1408"/>
      <c r="O77" s="1408"/>
      <c r="P77" s="1408"/>
      <c r="Q77" s="1408"/>
      <c r="R77" s="1408"/>
      <c r="S77" s="1408"/>
      <c r="T77" s="1408"/>
      <c r="V77" s="152"/>
      <c r="W77" s="152"/>
      <c r="X77" s="152"/>
    </row>
    <row r="78" spans="2:24" ht="30.75" x14ac:dyDescent="0.7">
      <c r="C78" s="1408"/>
      <c r="D78" s="1408"/>
      <c r="E78" s="1408"/>
      <c r="F78" s="1408"/>
      <c r="G78" s="1408"/>
      <c r="H78" s="1408"/>
      <c r="I78" s="1408"/>
      <c r="J78" s="1408"/>
      <c r="K78" s="1408"/>
      <c r="L78" s="1408"/>
      <c r="M78" s="1408"/>
      <c r="N78" s="1408"/>
      <c r="O78" s="1408"/>
      <c r="P78" s="1408"/>
      <c r="Q78" s="1408"/>
      <c r="R78" s="1408"/>
      <c r="S78" s="1408"/>
      <c r="T78" s="1408"/>
      <c r="V78" s="152"/>
      <c r="W78" s="152"/>
      <c r="X78" s="152"/>
    </row>
    <row r="79" spans="2:24" ht="30.75" x14ac:dyDescent="0.7">
      <c r="C79" s="1408"/>
      <c r="D79" s="1408"/>
      <c r="E79" s="1408"/>
      <c r="F79" s="1408"/>
      <c r="G79" s="1408"/>
      <c r="H79" s="1408"/>
      <c r="I79" s="1408"/>
      <c r="J79" s="1408"/>
      <c r="K79" s="1408"/>
      <c r="L79" s="1408"/>
      <c r="M79" s="1408"/>
      <c r="N79" s="1408"/>
      <c r="O79" s="1408"/>
      <c r="P79" s="1408"/>
      <c r="Q79" s="1408"/>
      <c r="R79" s="1408"/>
      <c r="S79" s="1408"/>
      <c r="T79" s="1408"/>
      <c r="V79" s="152"/>
      <c r="W79" s="152"/>
      <c r="X79" s="152"/>
    </row>
    <row r="80" spans="2:24" ht="30.75" x14ac:dyDescent="0.7">
      <c r="C80" s="1408"/>
      <c r="D80" s="1408"/>
      <c r="E80" s="1408"/>
      <c r="F80" s="1408"/>
      <c r="G80" s="1408"/>
      <c r="H80" s="1408"/>
      <c r="I80" s="1408"/>
      <c r="J80" s="1408"/>
      <c r="K80" s="1408"/>
      <c r="L80" s="1408"/>
      <c r="M80" s="1408"/>
      <c r="N80" s="1408"/>
      <c r="O80" s="1408"/>
      <c r="P80" s="1408"/>
      <c r="Q80" s="1408"/>
      <c r="R80" s="1408"/>
      <c r="S80" s="1408"/>
      <c r="T80" s="1408"/>
      <c r="V80" s="152"/>
      <c r="W80" s="152"/>
      <c r="X80" s="152"/>
    </row>
    <row r="81" spans="3:24" ht="30.75" x14ac:dyDescent="0.7">
      <c r="C81" s="1408"/>
      <c r="D81" s="1408"/>
      <c r="E81" s="1408"/>
      <c r="F81" s="1408"/>
      <c r="G81" s="1408"/>
      <c r="H81" s="1408"/>
      <c r="I81" s="1408"/>
      <c r="J81" s="1408"/>
      <c r="K81" s="1408"/>
      <c r="L81" s="1408"/>
      <c r="M81" s="1408"/>
      <c r="N81" s="1408"/>
      <c r="O81" s="1408"/>
      <c r="P81" s="1408"/>
      <c r="Q81" s="1408"/>
      <c r="R81" s="1408"/>
      <c r="S81" s="1408"/>
      <c r="T81" s="1408"/>
      <c r="V81" s="152"/>
      <c r="W81" s="152"/>
      <c r="X81" s="152"/>
    </row>
    <row r="82" spans="3:24" ht="30.75" x14ac:dyDescent="0.7">
      <c r="C82" s="1408"/>
      <c r="D82" s="1408"/>
      <c r="E82" s="1408"/>
      <c r="F82" s="1408"/>
      <c r="G82" s="1408"/>
      <c r="H82" s="1408"/>
      <c r="I82" s="1408"/>
      <c r="J82" s="1408"/>
      <c r="K82" s="1408"/>
      <c r="L82" s="1408"/>
      <c r="M82" s="1408"/>
      <c r="N82" s="1408"/>
      <c r="O82" s="1408"/>
      <c r="P82" s="1408"/>
      <c r="Q82" s="1408"/>
      <c r="R82" s="1408"/>
      <c r="S82" s="1408"/>
      <c r="T82" s="1408"/>
      <c r="V82" s="152"/>
      <c r="W82" s="152"/>
      <c r="X82" s="152"/>
    </row>
    <row r="83" spans="3:24" ht="30.75" x14ac:dyDescent="0.7">
      <c r="C83" s="1408"/>
      <c r="D83" s="1408"/>
      <c r="E83" s="1408"/>
      <c r="F83" s="1408"/>
      <c r="G83" s="1408"/>
      <c r="H83" s="1408"/>
      <c r="I83" s="1408"/>
      <c r="J83" s="1408"/>
      <c r="K83" s="1408"/>
      <c r="L83" s="1408"/>
      <c r="M83" s="1408"/>
      <c r="N83" s="1408"/>
      <c r="O83" s="1408"/>
      <c r="P83" s="1408"/>
      <c r="Q83" s="1408"/>
      <c r="R83" s="1408"/>
      <c r="S83" s="1408"/>
      <c r="T83" s="1408"/>
      <c r="V83" s="152"/>
      <c r="W83" s="152"/>
      <c r="X83" s="152"/>
    </row>
    <row r="84" spans="3:24" ht="30.75" x14ac:dyDescent="0.7">
      <c r="C84" s="1408"/>
      <c r="D84" s="1408"/>
      <c r="E84" s="1408"/>
      <c r="F84" s="1408"/>
      <c r="G84" s="1408"/>
      <c r="H84" s="1408"/>
      <c r="I84" s="1408"/>
      <c r="J84" s="1408"/>
      <c r="K84" s="1408"/>
      <c r="L84" s="1408"/>
      <c r="M84" s="1408"/>
      <c r="N84" s="1408"/>
      <c r="O84" s="1408"/>
      <c r="P84" s="1408"/>
      <c r="Q84" s="1408"/>
      <c r="R84" s="1408"/>
      <c r="S84" s="1408"/>
      <c r="T84" s="1408"/>
      <c r="V84" s="152"/>
      <c r="W84" s="152"/>
      <c r="X84" s="152"/>
    </row>
    <row r="85" spans="3:24" ht="30.75" x14ac:dyDescent="0.7">
      <c r="C85" s="1408"/>
      <c r="D85" s="1408"/>
      <c r="E85" s="1408"/>
      <c r="F85" s="1408"/>
      <c r="G85" s="1408"/>
      <c r="H85" s="1408"/>
      <c r="I85" s="1408"/>
      <c r="J85" s="1408"/>
      <c r="K85" s="1408"/>
      <c r="L85" s="1408"/>
      <c r="M85" s="1408"/>
      <c r="N85" s="1408"/>
      <c r="O85" s="1408"/>
      <c r="P85" s="1408"/>
      <c r="Q85" s="1408"/>
      <c r="R85" s="1408"/>
      <c r="S85" s="1408"/>
      <c r="T85" s="1408"/>
      <c r="V85" s="152"/>
      <c r="W85" s="152"/>
      <c r="X85" s="152"/>
    </row>
    <row r="86" spans="3:24" ht="30.75" x14ac:dyDescent="0.7">
      <c r="C86" s="1408"/>
      <c r="D86" s="1408"/>
      <c r="E86" s="1408"/>
      <c r="F86" s="1408"/>
      <c r="G86" s="1408"/>
      <c r="H86" s="1408"/>
      <c r="I86" s="1408"/>
      <c r="J86" s="1408"/>
      <c r="K86" s="1408"/>
      <c r="L86" s="1408"/>
      <c r="M86" s="1408"/>
      <c r="N86" s="1408"/>
      <c r="O86" s="1408"/>
      <c r="P86" s="1408"/>
      <c r="Q86" s="1408"/>
      <c r="R86" s="1408"/>
      <c r="S86" s="1408"/>
      <c r="T86" s="1408"/>
      <c r="V86" s="152"/>
      <c r="W86" s="152"/>
      <c r="X86" s="152"/>
    </row>
    <row r="87" spans="3:24" ht="30.75" x14ac:dyDescent="0.7">
      <c r="C87" s="1408"/>
      <c r="D87" s="1408"/>
      <c r="E87" s="1408"/>
      <c r="F87" s="1408"/>
      <c r="G87" s="1408"/>
      <c r="H87" s="1408"/>
      <c r="I87" s="1408"/>
      <c r="J87" s="1408"/>
      <c r="K87" s="1408"/>
      <c r="L87" s="1408"/>
      <c r="M87" s="1408"/>
      <c r="N87" s="1408"/>
      <c r="O87" s="1408"/>
      <c r="P87" s="1408"/>
      <c r="Q87" s="1408"/>
      <c r="R87" s="1408"/>
      <c r="S87" s="1408"/>
      <c r="T87" s="1408"/>
      <c r="V87" s="152"/>
      <c r="W87" s="152"/>
      <c r="X87" s="152"/>
    </row>
    <row r="88" spans="3:24" ht="30.75" x14ac:dyDescent="0.7">
      <c r="C88" s="1408"/>
      <c r="D88" s="1408"/>
      <c r="E88" s="1408"/>
      <c r="F88" s="1408"/>
      <c r="G88" s="1408"/>
      <c r="H88" s="1408"/>
      <c r="I88" s="1408"/>
      <c r="J88" s="1408"/>
      <c r="K88" s="1408"/>
      <c r="L88" s="1408"/>
      <c r="M88" s="1408"/>
      <c r="N88" s="1408"/>
      <c r="O88" s="1408"/>
      <c r="P88" s="1408"/>
      <c r="Q88" s="1408"/>
      <c r="R88" s="1408"/>
      <c r="S88" s="1408"/>
      <c r="T88" s="1408"/>
      <c r="V88" s="152"/>
      <c r="W88" s="152"/>
      <c r="X88" s="152"/>
    </row>
    <row r="89" spans="3:24" ht="30.75" x14ac:dyDescent="0.7">
      <c r="C89" s="1408"/>
      <c r="D89" s="1408"/>
      <c r="E89" s="1408"/>
      <c r="F89" s="1408"/>
      <c r="G89" s="1408"/>
      <c r="H89" s="1408"/>
      <c r="I89" s="1408"/>
      <c r="J89" s="1408"/>
      <c r="K89" s="1408"/>
      <c r="L89" s="1408"/>
      <c r="M89" s="1408"/>
      <c r="N89" s="1408"/>
      <c r="O89" s="1408"/>
      <c r="P89" s="1408"/>
      <c r="Q89" s="1408"/>
      <c r="R89" s="1408"/>
      <c r="S89" s="1408"/>
      <c r="T89" s="1408"/>
      <c r="V89" s="152"/>
      <c r="W89" s="152"/>
      <c r="X89" s="152"/>
    </row>
    <row r="90" spans="3:24" ht="30.75" x14ac:dyDescent="0.7">
      <c r="C90" s="1408"/>
      <c r="D90" s="1408"/>
      <c r="E90" s="1408"/>
      <c r="F90" s="1408"/>
      <c r="G90" s="1408"/>
      <c r="H90" s="1408"/>
      <c r="I90" s="1408"/>
      <c r="J90" s="1408"/>
      <c r="K90" s="1408"/>
      <c r="L90" s="1408"/>
      <c r="M90" s="1408"/>
      <c r="N90" s="1408"/>
      <c r="O90" s="1408"/>
      <c r="P90" s="1408"/>
      <c r="Q90" s="1408"/>
      <c r="R90" s="1408"/>
      <c r="S90" s="1408"/>
      <c r="T90" s="1408"/>
      <c r="V90" s="152"/>
      <c r="W90" s="152"/>
      <c r="X90" s="152"/>
    </row>
    <row r="91" spans="3:24" ht="30.75" x14ac:dyDescent="0.7">
      <c r="C91" s="1408"/>
      <c r="D91" s="1408"/>
      <c r="E91" s="1408"/>
      <c r="F91" s="1408"/>
      <c r="G91" s="1408"/>
      <c r="H91" s="1408"/>
      <c r="I91" s="1408"/>
      <c r="J91" s="1408"/>
      <c r="K91" s="1408"/>
      <c r="L91" s="1408"/>
      <c r="M91" s="1408"/>
      <c r="N91" s="1408"/>
      <c r="O91" s="1408"/>
      <c r="P91" s="1408"/>
      <c r="Q91" s="1408"/>
      <c r="R91" s="1408"/>
      <c r="S91" s="1408"/>
      <c r="T91" s="1408"/>
      <c r="V91" s="152"/>
      <c r="W91" s="152"/>
      <c r="X91" s="152"/>
    </row>
    <row r="92" spans="3:24" ht="30.75" x14ac:dyDescent="0.7">
      <c r="C92" s="1408"/>
      <c r="D92" s="1408"/>
      <c r="E92" s="1408"/>
      <c r="F92" s="1408"/>
      <c r="G92" s="1408"/>
      <c r="H92" s="1408"/>
      <c r="I92" s="1408"/>
      <c r="J92" s="1408"/>
      <c r="K92" s="1408"/>
      <c r="L92" s="1408"/>
      <c r="M92" s="1408"/>
      <c r="N92" s="1408"/>
      <c r="O92" s="1408"/>
      <c r="P92" s="1408"/>
      <c r="Q92" s="1408"/>
      <c r="R92" s="1408"/>
      <c r="S92" s="1408"/>
      <c r="T92" s="1408"/>
      <c r="V92" s="152"/>
      <c r="W92" s="152"/>
      <c r="X92" s="152"/>
    </row>
    <row r="93" spans="3:24" ht="30.75" x14ac:dyDescent="0.7">
      <c r="C93" s="1408"/>
      <c r="D93" s="1408"/>
      <c r="E93" s="1408"/>
      <c r="F93" s="1408"/>
      <c r="G93" s="1408"/>
      <c r="H93" s="1408"/>
      <c r="I93" s="1408"/>
      <c r="J93" s="1408"/>
      <c r="K93" s="1408"/>
      <c r="L93" s="1408"/>
      <c r="M93" s="1408"/>
      <c r="N93" s="1408"/>
      <c r="O93" s="1408"/>
      <c r="P93" s="1408"/>
      <c r="Q93" s="1408"/>
      <c r="R93" s="1408"/>
      <c r="S93" s="1408"/>
      <c r="T93" s="1408"/>
      <c r="V93" s="152"/>
      <c r="W93" s="152"/>
      <c r="X93" s="152"/>
    </row>
    <row r="94" spans="3:24" ht="30.75" x14ac:dyDescent="0.7">
      <c r="C94" s="1408"/>
      <c r="D94" s="1408"/>
      <c r="E94" s="1408"/>
      <c r="F94" s="1408"/>
      <c r="G94" s="1408"/>
      <c r="H94" s="1408"/>
      <c r="I94" s="1408"/>
      <c r="J94" s="1408"/>
      <c r="K94" s="1408"/>
      <c r="L94" s="1408"/>
      <c r="M94" s="1408"/>
      <c r="N94" s="1408"/>
      <c r="O94" s="1408"/>
      <c r="P94" s="1408"/>
      <c r="Q94" s="1408"/>
      <c r="R94" s="1408"/>
      <c r="S94" s="1408"/>
      <c r="T94" s="1408"/>
      <c r="V94" s="152"/>
      <c r="W94" s="152"/>
      <c r="X94" s="152"/>
    </row>
    <row r="95" spans="3:24" ht="30.75" x14ac:dyDescent="0.7">
      <c r="C95" s="1408"/>
      <c r="D95" s="1408"/>
      <c r="E95" s="1408"/>
      <c r="F95" s="1408"/>
      <c r="G95" s="1408"/>
      <c r="H95" s="1408"/>
      <c r="I95" s="1408"/>
      <c r="J95" s="1408"/>
      <c r="K95" s="1408"/>
      <c r="L95" s="1408"/>
      <c r="M95" s="1408"/>
      <c r="N95" s="1408"/>
      <c r="O95" s="1408"/>
      <c r="P95" s="1408"/>
      <c r="Q95" s="1408"/>
      <c r="R95" s="1408"/>
      <c r="S95" s="1408"/>
      <c r="T95" s="1408"/>
      <c r="V95" s="152"/>
      <c r="W95" s="152"/>
      <c r="X95" s="152"/>
    </row>
    <row r="96" spans="3:24" ht="30.75" x14ac:dyDescent="0.7">
      <c r="C96" s="1408"/>
      <c r="D96" s="1408"/>
      <c r="E96" s="1408"/>
      <c r="F96" s="1408"/>
      <c r="G96" s="1408"/>
      <c r="H96" s="1408"/>
      <c r="I96" s="1408"/>
      <c r="J96" s="1408"/>
      <c r="K96" s="1408"/>
      <c r="L96" s="1408"/>
      <c r="M96" s="1408"/>
      <c r="N96" s="1408"/>
      <c r="O96" s="1408"/>
      <c r="P96" s="1408"/>
      <c r="Q96" s="1408"/>
      <c r="R96" s="1408"/>
      <c r="S96" s="1408"/>
      <c r="T96" s="1408"/>
      <c r="V96" s="152"/>
      <c r="W96" s="152"/>
      <c r="X96" s="152"/>
    </row>
    <row r="97" spans="3:24" ht="30.75" x14ac:dyDescent="0.7">
      <c r="C97" s="1408"/>
      <c r="D97" s="1408"/>
      <c r="E97" s="1408"/>
      <c r="F97" s="1408"/>
      <c r="G97" s="1408"/>
      <c r="H97" s="1408"/>
      <c r="I97" s="1408"/>
      <c r="J97" s="1408"/>
      <c r="K97" s="1408"/>
      <c r="L97" s="1408"/>
      <c r="M97" s="1408"/>
      <c r="N97" s="1408"/>
      <c r="O97" s="1408"/>
      <c r="P97" s="1408"/>
      <c r="Q97" s="1408"/>
      <c r="R97" s="1408"/>
      <c r="S97" s="1408"/>
      <c r="T97" s="1408"/>
      <c r="V97" s="152"/>
      <c r="W97" s="152"/>
      <c r="X97" s="152"/>
    </row>
    <row r="98" spans="3:24" ht="30.75" x14ac:dyDescent="0.7">
      <c r="C98" s="1408"/>
      <c r="D98" s="1408"/>
      <c r="E98" s="1408"/>
      <c r="F98" s="1408"/>
      <c r="G98" s="1408"/>
      <c r="H98" s="1408"/>
      <c r="I98" s="1408"/>
      <c r="J98" s="1408"/>
      <c r="K98" s="1408"/>
      <c r="L98" s="1408"/>
      <c r="M98" s="1408"/>
      <c r="N98" s="1408"/>
      <c r="O98" s="1408"/>
      <c r="P98" s="1408"/>
      <c r="Q98" s="1408"/>
      <c r="R98" s="1408"/>
      <c r="S98" s="1408"/>
      <c r="T98" s="1408"/>
      <c r="V98" s="152"/>
      <c r="W98" s="152"/>
      <c r="X98" s="152"/>
    </row>
    <row r="99" spans="3:24" ht="30.75" x14ac:dyDescent="0.7">
      <c r="C99" s="1408"/>
      <c r="D99" s="1408"/>
      <c r="E99" s="1408"/>
      <c r="F99" s="1408"/>
      <c r="G99" s="1408"/>
      <c r="H99" s="1408"/>
      <c r="I99" s="1408"/>
      <c r="J99" s="1408"/>
      <c r="K99" s="1408"/>
      <c r="L99" s="1408"/>
      <c r="M99" s="1408"/>
      <c r="N99" s="1408"/>
      <c r="O99" s="1408"/>
      <c r="P99" s="1408"/>
      <c r="Q99" s="1408"/>
      <c r="R99" s="1408"/>
      <c r="S99" s="1408"/>
      <c r="T99" s="1408"/>
      <c r="V99" s="152"/>
      <c r="W99" s="152"/>
      <c r="X99" s="152"/>
    </row>
    <row r="100" spans="3:24" ht="30.75" x14ac:dyDescent="0.7">
      <c r="C100" s="1408"/>
      <c r="D100" s="1408"/>
      <c r="E100" s="1408"/>
      <c r="F100" s="1408"/>
      <c r="G100" s="1408"/>
      <c r="H100" s="1408"/>
      <c r="I100" s="1408"/>
      <c r="J100" s="1408"/>
      <c r="K100" s="1408"/>
      <c r="L100" s="1408"/>
      <c r="M100" s="1408"/>
      <c r="N100" s="1408"/>
      <c r="O100" s="1408"/>
      <c r="P100" s="1408"/>
      <c r="Q100" s="1408"/>
      <c r="R100" s="1408"/>
      <c r="S100" s="1408"/>
      <c r="T100" s="1408"/>
      <c r="V100" s="152"/>
      <c r="W100" s="152"/>
      <c r="X100" s="152"/>
    </row>
    <row r="101" spans="3:24" ht="30.75" x14ac:dyDescent="0.7">
      <c r="C101" s="1408"/>
      <c r="D101" s="1408"/>
      <c r="E101" s="1408"/>
      <c r="F101" s="1408"/>
      <c r="G101" s="1408"/>
      <c r="H101" s="1408"/>
      <c r="I101" s="1408"/>
      <c r="J101" s="1408"/>
      <c r="K101" s="1408"/>
      <c r="L101" s="1408"/>
      <c r="M101" s="1408"/>
      <c r="N101" s="1408"/>
      <c r="O101" s="1408"/>
      <c r="P101" s="1408"/>
      <c r="Q101" s="1408"/>
      <c r="R101" s="1408"/>
      <c r="S101" s="1408"/>
      <c r="T101" s="1408"/>
      <c r="V101" s="152"/>
      <c r="W101" s="152"/>
      <c r="X101" s="152"/>
    </row>
    <row r="102" spans="3:24" ht="30.75" x14ac:dyDescent="0.7">
      <c r="C102" s="1408"/>
      <c r="D102" s="1408"/>
      <c r="E102" s="1408"/>
      <c r="F102" s="1408"/>
      <c r="G102" s="1408"/>
      <c r="H102" s="1408"/>
      <c r="I102" s="1408"/>
      <c r="J102" s="1408"/>
      <c r="K102" s="1408"/>
      <c r="L102" s="1408"/>
      <c r="M102" s="1408"/>
      <c r="N102" s="1408"/>
      <c r="O102" s="1408"/>
      <c r="P102" s="1408"/>
      <c r="Q102" s="1408"/>
      <c r="R102" s="1408"/>
      <c r="S102" s="1408"/>
      <c r="T102" s="1408"/>
      <c r="V102" s="152"/>
      <c r="W102" s="152"/>
      <c r="X102" s="152"/>
    </row>
    <row r="103" spans="3:24" ht="30.75" x14ac:dyDescent="0.7">
      <c r="C103" s="1408"/>
      <c r="D103" s="1408"/>
      <c r="E103" s="1408"/>
      <c r="F103" s="1408"/>
      <c r="G103" s="1408"/>
      <c r="H103" s="1408"/>
      <c r="I103" s="1408"/>
      <c r="J103" s="1408"/>
      <c r="K103" s="1408"/>
      <c r="L103" s="1408"/>
      <c r="M103" s="1408"/>
      <c r="N103" s="1408"/>
      <c r="O103" s="1408"/>
      <c r="P103" s="1408"/>
      <c r="Q103" s="1408"/>
      <c r="R103" s="1408"/>
      <c r="S103" s="1408"/>
      <c r="T103" s="1408"/>
      <c r="V103" s="152"/>
      <c r="W103" s="152"/>
      <c r="X103" s="152"/>
    </row>
    <row r="104" spans="3:24" ht="30.75" x14ac:dyDescent="0.7">
      <c r="C104" s="1408"/>
      <c r="D104" s="1408"/>
      <c r="E104" s="1408"/>
      <c r="F104" s="1408"/>
      <c r="G104" s="1408"/>
      <c r="H104" s="1408"/>
      <c r="I104" s="1408"/>
      <c r="J104" s="1408"/>
      <c r="K104" s="1408"/>
      <c r="L104" s="1408"/>
      <c r="M104" s="1408"/>
      <c r="N104" s="1408"/>
      <c r="O104" s="1408"/>
      <c r="P104" s="1408"/>
      <c r="Q104" s="1408"/>
      <c r="R104" s="1408"/>
      <c r="S104" s="1408"/>
      <c r="T104" s="1408"/>
      <c r="V104" s="152"/>
      <c r="W104" s="152"/>
      <c r="X104" s="152"/>
    </row>
    <row r="105" spans="3:24" ht="30.75" x14ac:dyDescent="0.7">
      <c r="C105" s="1408"/>
      <c r="D105" s="1408"/>
      <c r="E105" s="1408"/>
      <c r="F105" s="1408"/>
      <c r="G105" s="1408"/>
      <c r="H105" s="1408"/>
      <c r="I105" s="1408"/>
      <c r="J105" s="1408"/>
      <c r="K105" s="1408"/>
      <c r="L105" s="1408"/>
      <c r="M105" s="1408"/>
      <c r="N105" s="1408"/>
      <c r="O105" s="1408"/>
      <c r="P105" s="1408"/>
      <c r="Q105" s="1408"/>
      <c r="R105" s="1408"/>
      <c r="S105" s="1408"/>
      <c r="T105" s="1408"/>
      <c r="V105" s="152"/>
      <c r="W105" s="152"/>
      <c r="X105" s="152"/>
    </row>
    <row r="106" spans="3:24" ht="30.75" x14ac:dyDescent="0.7">
      <c r="C106" s="1408"/>
      <c r="D106" s="1408"/>
      <c r="E106" s="1408"/>
      <c r="F106" s="1408"/>
      <c r="G106" s="1408"/>
      <c r="H106" s="1408"/>
      <c r="I106" s="1408"/>
      <c r="J106" s="1408"/>
      <c r="K106" s="1408"/>
      <c r="L106" s="1408"/>
      <c r="M106" s="1408"/>
      <c r="N106" s="1408"/>
      <c r="O106" s="1408"/>
      <c r="P106" s="1408"/>
      <c r="Q106" s="1408"/>
      <c r="R106" s="1408"/>
      <c r="S106" s="1408"/>
      <c r="T106" s="1408"/>
      <c r="V106" s="152"/>
      <c r="W106" s="152"/>
      <c r="X106" s="152"/>
    </row>
    <row r="107" spans="3:24" ht="30.75" x14ac:dyDescent="0.7">
      <c r="C107" s="1408"/>
      <c r="D107" s="1408"/>
      <c r="E107" s="1408"/>
      <c r="F107" s="1408"/>
      <c r="G107" s="1408"/>
      <c r="H107" s="1408"/>
      <c r="I107" s="1408"/>
      <c r="J107" s="1408"/>
      <c r="K107" s="1408"/>
      <c r="L107" s="1408"/>
      <c r="M107" s="1408"/>
      <c r="N107" s="1408"/>
      <c r="O107" s="1408"/>
      <c r="P107" s="1408"/>
      <c r="Q107" s="1408"/>
      <c r="R107" s="1408"/>
      <c r="S107" s="1408"/>
      <c r="T107" s="1408"/>
      <c r="V107" s="152"/>
      <c r="W107" s="152"/>
      <c r="X107" s="152"/>
    </row>
    <row r="108" spans="3:24" ht="30.75" x14ac:dyDescent="0.7">
      <c r="C108" s="1408"/>
      <c r="D108" s="1408"/>
      <c r="E108" s="1408"/>
      <c r="F108" s="1408"/>
      <c r="G108" s="1408"/>
      <c r="H108" s="1408"/>
      <c r="I108" s="1408"/>
      <c r="J108" s="1408"/>
      <c r="K108" s="1408"/>
      <c r="L108" s="1408"/>
      <c r="M108" s="1408"/>
      <c r="N108" s="1408"/>
      <c r="O108" s="1408"/>
      <c r="P108" s="1408"/>
      <c r="Q108" s="1408"/>
      <c r="R108" s="1408"/>
      <c r="S108" s="1408"/>
      <c r="T108" s="1408"/>
      <c r="V108" s="152"/>
      <c r="W108" s="152"/>
      <c r="X108" s="152"/>
    </row>
    <row r="109" spans="3:24" ht="30.75" x14ac:dyDescent="0.7">
      <c r="C109" s="1408"/>
      <c r="D109" s="1408"/>
      <c r="E109" s="1408"/>
      <c r="F109" s="1408"/>
      <c r="G109" s="1408"/>
      <c r="H109" s="1408"/>
      <c r="I109" s="1408"/>
      <c r="J109" s="1408"/>
      <c r="K109" s="1408"/>
      <c r="L109" s="1408"/>
      <c r="M109" s="1408"/>
      <c r="N109" s="1408"/>
      <c r="O109" s="1408"/>
      <c r="P109" s="1408"/>
      <c r="Q109" s="1408"/>
      <c r="R109" s="1408"/>
      <c r="S109" s="1408"/>
      <c r="T109" s="1408"/>
      <c r="V109" s="152"/>
      <c r="W109" s="152"/>
      <c r="X109" s="152"/>
    </row>
    <row r="110" spans="3:24" ht="30.75" x14ac:dyDescent="0.7">
      <c r="C110" s="1408"/>
      <c r="D110" s="1408"/>
      <c r="E110" s="1408"/>
      <c r="F110" s="1408"/>
      <c r="G110" s="1408"/>
      <c r="H110" s="1408"/>
      <c r="I110" s="1408"/>
      <c r="J110" s="1408"/>
      <c r="K110" s="1408"/>
      <c r="L110" s="1408"/>
      <c r="M110" s="1408"/>
      <c r="N110" s="1408"/>
      <c r="O110" s="1408"/>
      <c r="P110" s="1408"/>
      <c r="Q110" s="1408"/>
      <c r="R110" s="1408"/>
      <c r="S110" s="1408"/>
      <c r="T110" s="1408"/>
      <c r="V110" s="152"/>
      <c r="W110" s="152"/>
      <c r="X110" s="152"/>
    </row>
    <row r="111" spans="3:24" ht="30.75" x14ac:dyDescent="0.7">
      <c r="C111" s="1408"/>
      <c r="D111" s="1408"/>
      <c r="E111" s="1408"/>
      <c r="F111" s="1408"/>
      <c r="G111" s="1408"/>
      <c r="H111" s="1408"/>
      <c r="I111" s="1408"/>
      <c r="J111" s="1408"/>
      <c r="K111" s="1408"/>
      <c r="L111" s="1408"/>
      <c r="M111" s="1408"/>
      <c r="N111" s="1408"/>
      <c r="O111" s="1408"/>
      <c r="P111" s="1408"/>
      <c r="Q111" s="1408"/>
      <c r="R111" s="1408"/>
      <c r="S111" s="1408"/>
      <c r="T111" s="1408"/>
      <c r="V111" s="152"/>
      <c r="W111" s="152"/>
      <c r="X111" s="152"/>
    </row>
    <row r="112" spans="3:24" ht="30.75" x14ac:dyDescent="0.7">
      <c r="C112" s="1408"/>
      <c r="D112" s="1408"/>
      <c r="E112" s="1408"/>
      <c r="F112" s="1408"/>
      <c r="G112" s="1408"/>
      <c r="H112" s="1408"/>
      <c r="I112" s="1408"/>
      <c r="J112" s="1408"/>
      <c r="K112" s="1408"/>
      <c r="L112" s="1408"/>
      <c r="M112" s="1408"/>
      <c r="N112" s="1408"/>
      <c r="O112" s="1408"/>
      <c r="P112" s="1408"/>
      <c r="Q112" s="1408"/>
      <c r="R112" s="1408"/>
      <c r="S112" s="1408"/>
      <c r="T112" s="1408"/>
      <c r="V112" s="152"/>
      <c r="W112" s="152"/>
      <c r="X112" s="152"/>
    </row>
    <row r="113" spans="3:24" ht="30.75" x14ac:dyDescent="0.7">
      <c r="C113" s="1408"/>
      <c r="D113" s="1408"/>
      <c r="E113" s="1408"/>
      <c r="F113" s="1408"/>
      <c r="G113" s="1408"/>
      <c r="H113" s="1408"/>
      <c r="I113" s="1408"/>
      <c r="J113" s="1408"/>
      <c r="K113" s="1408"/>
      <c r="L113" s="1408"/>
      <c r="M113" s="1408"/>
      <c r="N113" s="1408"/>
      <c r="O113" s="1408"/>
      <c r="P113" s="1408"/>
      <c r="Q113" s="1408"/>
      <c r="R113" s="1408"/>
      <c r="S113" s="1408"/>
      <c r="T113" s="1408"/>
      <c r="V113" s="152"/>
      <c r="W113" s="152"/>
      <c r="X113" s="152"/>
    </row>
    <row r="114" spans="3:24" ht="30.75" x14ac:dyDescent="0.7">
      <c r="C114" s="1408"/>
      <c r="D114" s="1408"/>
      <c r="E114" s="1408"/>
      <c r="F114" s="1408"/>
      <c r="G114" s="1408"/>
      <c r="H114" s="1408"/>
      <c r="I114" s="1408"/>
      <c r="J114" s="1408"/>
      <c r="K114" s="1408"/>
      <c r="L114" s="1408"/>
      <c r="M114" s="1408"/>
      <c r="N114" s="1408"/>
      <c r="O114" s="1408"/>
      <c r="P114" s="1408"/>
      <c r="Q114" s="1408"/>
      <c r="R114" s="1408"/>
      <c r="S114" s="1408"/>
      <c r="T114" s="1408"/>
      <c r="V114" s="152"/>
      <c r="W114" s="152"/>
      <c r="X114" s="152"/>
    </row>
    <row r="115" spans="3:24" ht="30.75" x14ac:dyDescent="0.7">
      <c r="C115" s="1408"/>
      <c r="D115" s="1408"/>
      <c r="E115" s="1408"/>
      <c r="F115" s="1408"/>
      <c r="G115" s="1408"/>
      <c r="H115" s="1408"/>
      <c r="I115" s="1408"/>
      <c r="J115" s="1408"/>
      <c r="K115" s="1408"/>
      <c r="L115" s="1408"/>
      <c r="M115" s="1408"/>
      <c r="N115" s="1408"/>
      <c r="O115" s="1408"/>
      <c r="P115" s="1408"/>
      <c r="Q115" s="1408"/>
      <c r="R115" s="1408"/>
      <c r="S115" s="1408"/>
      <c r="T115" s="1408"/>
      <c r="V115" s="152"/>
      <c r="W115" s="152"/>
      <c r="X115" s="152"/>
    </row>
    <row r="116" spans="3:24" ht="30.75" x14ac:dyDescent="0.7">
      <c r="C116" s="1408"/>
      <c r="D116" s="1408"/>
      <c r="E116" s="1408"/>
      <c r="F116" s="1408"/>
      <c r="G116" s="1408"/>
      <c r="H116" s="1408"/>
      <c r="I116" s="1408"/>
      <c r="J116" s="1408"/>
      <c r="K116" s="1408"/>
      <c r="L116" s="1408"/>
      <c r="M116" s="1408"/>
      <c r="N116" s="1408"/>
      <c r="O116" s="1408"/>
      <c r="P116" s="1408"/>
      <c r="Q116" s="1408"/>
      <c r="R116" s="1408"/>
      <c r="S116" s="1408"/>
      <c r="T116" s="1408"/>
      <c r="V116" s="152"/>
      <c r="W116" s="152"/>
      <c r="X116" s="152"/>
    </row>
    <row r="117" spans="3:24" ht="30.75" x14ac:dyDescent="0.7">
      <c r="C117" s="1408"/>
      <c r="D117" s="1408"/>
      <c r="E117" s="1408"/>
      <c r="F117" s="1408"/>
      <c r="G117" s="1408"/>
      <c r="H117" s="1408"/>
      <c r="I117" s="1408"/>
      <c r="J117" s="1408"/>
      <c r="K117" s="1408"/>
      <c r="L117" s="1408"/>
      <c r="M117" s="1408"/>
      <c r="N117" s="1408"/>
      <c r="O117" s="1408"/>
      <c r="P117" s="1408"/>
      <c r="Q117" s="1408"/>
      <c r="R117" s="1408"/>
      <c r="S117" s="1408"/>
      <c r="T117" s="1408"/>
      <c r="V117" s="152"/>
      <c r="W117" s="152"/>
      <c r="X117" s="152"/>
    </row>
    <row r="118" spans="3:24" ht="30.75" x14ac:dyDescent="0.7">
      <c r="C118" s="1408"/>
      <c r="D118" s="1408"/>
      <c r="E118" s="1408"/>
      <c r="F118" s="1408"/>
      <c r="G118" s="1408"/>
      <c r="H118" s="1408"/>
      <c r="I118" s="1408"/>
      <c r="J118" s="1408"/>
      <c r="K118" s="1408"/>
      <c r="L118" s="1408"/>
      <c r="M118" s="1408"/>
      <c r="N118" s="1408"/>
      <c r="O118" s="1408"/>
      <c r="P118" s="1408"/>
      <c r="Q118" s="1408"/>
      <c r="R118" s="1408"/>
      <c r="S118" s="1408"/>
      <c r="T118" s="1408"/>
      <c r="V118" s="152"/>
      <c r="W118" s="152"/>
      <c r="X118" s="152"/>
    </row>
    <row r="119" spans="3:24" ht="30.75" x14ac:dyDescent="0.7">
      <c r="C119" s="1408"/>
      <c r="D119" s="1408"/>
      <c r="E119" s="1408"/>
      <c r="F119" s="1408"/>
      <c r="G119" s="1408"/>
      <c r="H119" s="1408"/>
      <c r="I119" s="1408"/>
      <c r="J119" s="1408"/>
      <c r="K119" s="1408"/>
      <c r="L119" s="1408"/>
      <c r="M119" s="1408"/>
      <c r="N119" s="1408"/>
      <c r="O119" s="1408"/>
      <c r="P119" s="1408"/>
      <c r="Q119" s="1408"/>
      <c r="R119" s="1408"/>
      <c r="S119" s="1408"/>
      <c r="T119" s="1408"/>
      <c r="V119" s="152"/>
      <c r="W119" s="152"/>
      <c r="X119" s="152"/>
    </row>
    <row r="120" spans="3:24" ht="30.75" x14ac:dyDescent="0.7">
      <c r="C120" s="1408"/>
      <c r="D120" s="1408"/>
      <c r="E120" s="1408"/>
      <c r="F120" s="1408"/>
      <c r="G120" s="1408"/>
      <c r="H120" s="1408"/>
      <c r="I120" s="1408"/>
      <c r="J120" s="1408"/>
      <c r="K120" s="1408"/>
      <c r="L120" s="1408"/>
      <c r="M120" s="1408"/>
      <c r="N120" s="1408"/>
      <c r="O120" s="1408"/>
      <c r="P120" s="1408"/>
      <c r="Q120" s="1408"/>
      <c r="R120" s="1408"/>
      <c r="S120" s="1408"/>
      <c r="T120" s="1408"/>
    </row>
    <row r="121" spans="3:24" ht="30.75" x14ac:dyDescent="0.7">
      <c r="C121" s="1408"/>
      <c r="D121" s="1408"/>
      <c r="E121" s="1408"/>
      <c r="F121" s="1408"/>
      <c r="G121" s="1408"/>
      <c r="H121" s="1408"/>
      <c r="I121" s="1408"/>
      <c r="J121" s="1408"/>
      <c r="K121" s="1408"/>
      <c r="L121" s="1408"/>
      <c r="M121" s="1408"/>
      <c r="N121" s="1408"/>
      <c r="O121" s="1408"/>
      <c r="P121" s="1408"/>
      <c r="Q121" s="1408"/>
      <c r="R121" s="1408"/>
      <c r="S121" s="1408"/>
      <c r="T121" s="1408"/>
    </row>
    <row r="122" spans="3:24" ht="30.75" x14ac:dyDescent="0.7">
      <c r="C122" s="1408"/>
      <c r="D122" s="1408"/>
      <c r="E122" s="1408"/>
      <c r="F122" s="1408"/>
      <c r="G122" s="1408"/>
      <c r="H122" s="1408"/>
      <c r="I122" s="1408"/>
      <c r="J122" s="1408"/>
      <c r="K122" s="1408"/>
      <c r="L122" s="1408"/>
      <c r="M122" s="1408"/>
      <c r="N122" s="1408"/>
      <c r="O122" s="1408"/>
      <c r="P122" s="1408"/>
      <c r="Q122" s="1408"/>
      <c r="R122" s="1408"/>
      <c r="S122" s="1408"/>
      <c r="T122" s="1408"/>
    </row>
    <row r="123" spans="3:24" ht="30.75" x14ac:dyDescent="0.7">
      <c r="C123" s="1408"/>
      <c r="D123" s="1408"/>
      <c r="E123" s="1408"/>
      <c r="F123" s="1408"/>
      <c r="G123" s="1408"/>
      <c r="H123" s="1408"/>
      <c r="I123" s="1408"/>
      <c r="J123" s="1408"/>
      <c r="K123" s="1408"/>
      <c r="L123" s="1408"/>
      <c r="M123" s="1408"/>
      <c r="N123" s="1408"/>
      <c r="O123" s="1408"/>
      <c r="P123" s="1408"/>
      <c r="Q123" s="1408"/>
      <c r="R123" s="1408"/>
      <c r="S123" s="1408"/>
      <c r="T123" s="1408"/>
    </row>
    <row r="124" spans="3:24" ht="30.75" x14ac:dyDescent="0.7">
      <c r="C124" s="1408"/>
      <c r="D124" s="1408"/>
      <c r="E124" s="1408"/>
      <c r="F124" s="1408"/>
      <c r="G124" s="1408"/>
      <c r="H124" s="1408"/>
      <c r="I124" s="1408"/>
      <c r="J124" s="1408"/>
      <c r="K124" s="1408"/>
      <c r="L124" s="1408"/>
      <c r="M124" s="1408"/>
      <c r="N124" s="1408"/>
      <c r="O124" s="1408"/>
      <c r="P124" s="1408"/>
      <c r="Q124" s="1408"/>
      <c r="R124" s="1408"/>
      <c r="S124" s="1408"/>
      <c r="T124" s="1408"/>
    </row>
    <row r="125" spans="3:24" ht="30.75" x14ac:dyDescent="0.7">
      <c r="C125" s="1408"/>
      <c r="D125" s="1408"/>
      <c r="E125" s="1408"/>
      <c r="F125" s="1408"/>
      <c r="G125" s="1408"/>
      <c r="H125" s="1408"/>
      <c r="I125" s="1408"/>
      <c r="J125" s="1408"/>
      <c r="K125" s="1408"/>
      <c r="L125" s="1408"/>
      <c r="M125" s="1408"/>
      <c r="N125" s="1408"/>
      <c r="O125" s="1408"/>
      <c r="P125" s="1408"/>
      <c r="Q125" s="1408"/>
      <c r="R125" s="1408"/>
      <c r="S125" s="1408"/>
      <c r="T125" s="1408"/>
    </row>
    <row r="126" spans="3:24" ht="30.75" x14ac:dyDescent="0.7">
      <c r="C126" s="1408"/>
      <c r="D126" s="1408"/>
      <c r="E126" s="1408"/>
      <c r="F126" s="1408"/>
      <c r="G126" s="1408"/>
      <c r="H126" s="1408"/>
      <c r="I126" s="1408"/>
      <c r="J126" s="1408"/>
      <c r="K126" s="1408"/>
      <c r="L126" s="1408"/>
      <c r="M126" s="1408"/>
      <c r="N126" s="1408"/>
      <c r="O126" s="1408"/>
      <c r="P126" s="1408"/>
      <c r="Q126" s="1408"/>
      <c r="R126" s="1408"/>
      <c r="S126" s="1408"/>
      <c r="T126" s="1408"/>
    </row>
    <row r="127" spans="3:24" ht="30.75" x14ac:dyDescent="0.7">
      <c r="C127" s="1408"/>
      <c r="D127" s="1408"/>
      <c r="E127" s="1408"/>
      <c r="F127" s="1408"/>
      <c r="G127" s="1408"/>
      <c r="H127" s="1408"/>
      <c r="I127" s="1408"/>
      <c r="J127" s="1408"/>
      <c r="K127" s="1408"/>
      <c r="L127" s="1408"/>
      <c r="M127" s="1408"/>
      <c r="N127" s="1408"/>
      <c r="O127" s="1408"/>
      <c r="P127" s="1408"/>
      <c r="Q127" s="1408"/>
      <c r="R127" s="1408"/>
      <c r="S127" s="1408"/>
      <c r="T127" s="1408"/>
    </row>
    <row r="128" spans="3:24" ht="30.75" x14ac:dyDescent="0.7">
      <c r="C128" s="1408"/>
      <c r="D128" s="1408"/>
      <c r="E128" s="1408"/>
      <c r="F128" s="1408"/>
      <c r="G128" s="1408"/>
      <c r="H128" s="1408"/>
      <c r="I128" s="1408"/>
      <c r="J128" s="1408"/>
      <c r="K128" s="1408"/>
      <c r="L128" s="1408"/>
      <c r="M128" s="1408"/>
      <c r="N128" s="1408"/>
      <c r="O128" s="1408"/>
      <c r="P128" s="1408"/>
      <c r="Q128" s="1408"/>
      <c r="R128" s="1408"/>
      <c r="S128" s="1408"/>
      <c r="T128" s="1408"/>
    </row>
    <row r="129" spans="3:20" ht="30.75" x14ac:dyDescent="0.7">
      <c r="C129" s="1408"/>
      <c r="D129" s="1408"/>
      <c r="E129" s="1408"/>
      <c r="F129" s="1408"/>
      <c r="G129" s="1408"/>
      <c r="H129" s="1408"/>
      <c r="I129" s="1408"/>
      <c r="J129" s="1408"/>
      <c r="K129" s="1408"/>
      <c r="L129" s="1408"/>
      <c r="M129" s="1408"/>
      <c r="N129" s="1408"/>
      <c r="O129" s="1408"/>
      <c r="P129" s="1408"/>
      <c r="Q129" s="1408"/>
      <c r="R129" s="1408"/>
      <c r="S129" s="1408"/>
      <c r="T129" s="1408"/>
    </row>
    <row r="130" spans="3:20" ht="30.75" x14ac:dyDescent="0.7">
      <c r="C130" s="1408"/>
      <c r="D130" s="1408"/>
      <c r="E130" s="1408"/>
      <c r="F130" s="1408"/>
      <c r="G130" s="1408"/>
      <c r="H130" s="1408"/>
      <c r="I130" s="1408"/>
      <c r="J130" s="1408"/>
      <c r="K130" s="1408"/>
      <c r="L130" s="1408"/>
      <c r="M130" s="1408"/>
      <c r="N130" s="1408"/>
      <c r="O130" s="1408"/>
      <c r="P130" s="1408"/>
      <c r="Q130" s="1408"/>
      <c r="R130" s="1408"/>
      <c r="S130" s="1408"/>
      <c r="T130" s="1408"/>
    </row>
    <row r="131" spans="3:20" ht="30.75" x14ac:dyDescent="0.7">
      <c r="C131" s="1408"/>
      <c r="D131" s="1408"/>
      <c r="E131" s="1408"/>
      <c r="F131" s="1408"/>
      <c r="G131" s="1408"/>
      <c r="H131" s="1408"/>
      <c r="I131" s="1408"/>
      <c r="J131" s="1408"/>
      <c r="K131" s="1408"/>
      <c r="L131" s="1408"/>
      <c r="M131" s="1408"/>
      <c r="N131" s="1408"/>
      <c r="O131" s="1408"/>
      <c r="P131" s="1408"/>
      <c r="Q131" s="1408"/>
      <c r="R131" s="1408"/>
      <c r="S131" s="1408"/>
      <c r="T131" s="1408"/>
    </row>
    <row r="132" spans="3:20" ht="30.75" x14ac:dyDescent="0.7">
      <c r="C132" s="1408"/>
      <c r="D132" s="1408"/>
      <c r="E132" s="1408"/>
      <c r="F132" s="1408"/>
      <c r="G132" s="1408"/>
      <c r="H132" s="1408"/>
      <c r="I132" s="1408"/>
      <c r="J132" s="1408"/>
      <c r="K132" s="1408"/>
      <c r="L132" s="1408"/>
      <c r="M132" s="1408"/>
      <c r="N132" s="1408"/>
      <c r="O132" s="1408"/>
      <c r="P132" s="1408"/>
      <c r="Q132" s="1408"/>
      <c r="R132" s="1408"/>
      <c r="S132" s="1408"/>
      <c r="T132" s="1408"/>
    </row>
    <row r="133" spans="3:20" ht="30.75" x14ac:dyDescent="0.7">
      <c r="C133" s="1408"/>
      <c r="D133" s="1408"/>
      <c r="E133" s="1408"/>
      <c r="F133" s="1408"/>
      <c r="G133" s="1408"/>
      <c r="H133" s="1408"/>
      <c r="I133" s="1408"/>
      <c r="J133" s="1408"/>
      <c r="K133" s="1408"/>
      <c r="L133" s="1408"/>
      <c r="M133" s="1408"/>
      <c r="N133" s="1408"/>
      <c r="O133" s="1408"/>
      <c r="P133" s="1408"/>
      <c r="Q133" s="1408"/>
      <c r="R133" s="1408"/>
      <c r="S133" s="1408"/>
      <c r="T133" s="1408"/>
    </row>
    <row r="134" spans="3:20" ht="30.75" x14ac:dyDescent="0.7">
      <c r="C134" s="1408"/>
      <c r="D134" s="1408"/>
      <c r="E134" s="1408"/>
      <c r="F134" s="1408"/>
      <c r="G134" s="1408"/>
      <c r="H134" s="1408"/>
      <c r="I134" s="1408"/>
      <c r="J134" s="1408"/>
      <c r="K134" s="1408"/>
      <c r="L134" s="1408"/>
      <c r="M134" s="1408"/>
      <c r="N134" s="1408"/>
      <c r="O134" s="1408"/>
      <c r="P134" s="1408"/>
      <c r="Q134" s="1408"/>
      <c r="R134" s="1408"/>
      <c r="S134" s="1408"/>
      <c r="T134" s="1408"/>
    </row>
    <row r="135" spans="3:20" ht="30.75" x14ac:dyDescent="0.7">
      <c r="C135" s="1408"/>
      <c r="D135" s="1408"/>
      <c r="E135" s="1408"/>
      <c r="F135" s="1408"/>
      <c r="G135" s="1408"/>
      <c r="H135" s="1408"/>
      <c r="I135" s="1408"/>
      <c r="J135" s="1408"/>
      <c r="K135" s="1408"/>
      <c r="L135" s="1408"/>
      <c r="M135" s="1408"/>
      <c r="N135" s="1408"/>
      <c r="O135" s="1408"/>
      <c r="P135" s="1408"/>
      <c r="Q135" s="1408"/>
      <c r="R135" s="1408"/>
      <c r="S135" s="1408"/>
      <c r="T135" s="1408"/>
    </row>
    <row r="136" spans="3:20" ht="30.75" x14ac:dyDescent="0.7">
      <c r="C136" s="1408"/>
      <c r="D136" s="1408"/>
      <c r="E136" s="1408"/>
      <c r="F136" s="1408"/>
      <c r="G136" s="1408"/>
      <c r="H136" s="1408"/>
      <c r="I136" s="1408"/>
      <c r="J136" s="1408"/>
      <c r="K136" s="1408"/>
      <c r="L136" s="1408"/>
      <c r="M136" s="1408"/>
      <c r="N136" s="1408"/>
      <c r="O136" s="1408"/>
      <c r="P136" s="1408"/>
      <c r="Q136" s="1408"/>
      <c r="R136" s="1408"/>
      <c r="S136" s="1408"/>
      <c r="T136" s="1408"/>
    </row>
    <row r="137" spans="3:20" ht="30.75" x14ac:dyDescent="0.7">
      <c r="C137" s="1408"/>
      <c r="D137" s="1408"/>
      <c r="E137" s="1408"/>
      <c r="F137" s="1408"/>
      <c r="G137" s="1408"/>
      <c r="H137" s="1408"/>
      <c r="I137" s="1408"/>
      <c r="J137" s="1408"/>
      <c r="K137" s="1408"/>
      <c r="L137" s="1408"/>
      <c r="M137" s="1408"/>
      <c r="N137" s="1408"/>
      <c r="O137" s="1408"/>
      <c r="P137" s="1408"/>
      <c r="Q137" s="1408"/>
      <c r="R137" s="1408"/>
      <c r="S137" s="1408"/>
      <c r="T137" s="1408"/>
    </row>
    <row r="138" spans="3:20" ht="30.75" x14ac:dyDescent="0.7">
      <c r="C138" s="1408"/>
      <c r="D138" s="1408"/>
      <c r="E138" s="1408"/>
      <c r="F138" s="1408"/>
      <c r="G138" s="1408"/>
      <c r="H138" s="1408"/>
      <c r="I138" s="1408"/>
      <c r="J138" s="1408"/>
      <c r="K138" s="1408"/>
      <c r="L138" s="1408"/>
      <c r="M138" s="1408"/>
      <c r="N138" s="1408"/>
      <c r="O138" s="1408"/>
      <c r="P138" s="1408"/>
      <c r="Q138" s="1408"/>
      <c r="R138" s="1408"/>
      <c r="S138" s="1408"/>
      <c r="T138" s="1408"/>
    </row>
    <row r="139" spans="3:20" ht="30.75" x14ac:dyDescent="0.7">
      <c r="C139" s="1408"/>
      <c r="D139" s="1408"/>
      <c r="E139" s="1408"/>
      <c r="F139" s="1408"/>
      <c r="G139" s="1408"/>
      <c r="H139" s="1408"/>
      <c r="I139" s="1408"/>
      <c r="J139" s="1408"/>
      <c r="K139" s="1408"/>
      <c r="L139" s="1408"/>
      <c r="M139" s="1408"/>
      <c r="N139" s="1408"/>
      <c r="O139" s="1408"/>
      <c r="P139" s="1408"/>
      <c r="Q139" s="1408"/>
      <c r="R139" s="1408"/>
      <c r="S139" s="1408"/>
      <c r="T139" s="1408"/>
    </row>
    <row r="140" spans="3:20" ht="30.75" x14ac:dyDescent="0.7">
      <c r="C140" s="1408"/>
      <c r="D140" s="1408"/>
      <c r="E140" s="1408"/>
      <c r="F140" s="1408"/>
      <c r="G140" s="1408"/>
      <c r="H140" s="1408"/>
      <c r="I140" s="1408"/>
      <c r="J140" s="1408"/>
      <c r="K140" s="1408"/>
      <c r="L140" s="1408"/>
      <c r="M140" s="1408"/>
      <c r="N140" s="1408"/>
      <c r="O140" s="1408"/>
      <c r="P140" s="1408"/>
      <c r="Q140" s="1408"/>
      <c r="R140" s="1408"/>
      <c r="S140" s="1408"/>
      <c r="T140" s="1408"/>
    </row>
    <row r="141" spans="3:20" ht="30.75" x14ac:dyDescent="0.7">
      <c r="C141" s="1408"/>
      <c r="D141" s="1408"/>
      <c r="E141" s="1408"/>
      <c r="F141" s="1408"/>
      <c r="G141" s="1408"/>
      <c r="H141" s="1408"/>
      <c r="I141" s="1408"/>
      <c r="J141" s="1408"/>
      <c r="K141" s="1408"/>
      <c r="L141" s="1408"/>
      <c r="M141" s="1408"/>
      <c r="N141" s="1408"/>
      <c r="O141" s="1408"/>
      <c r="P141" s="1408"/>
      <c r="Q141" s="1408"/>
      <c r="R141" s="1408"/>
      <c r="S141" s="1408"/>
      <c r="T141" s="1408"/>
    </row>
    <row r="142" spans="3:20" ht="30.75" x14ac:dyDescent="0.7">
      <c r="C142" s="1408"/>
      <c r="D142" s="1408"/>
      <c r="E142" s="1408"/>
      <c r="F142" s="1408"/>
      <c r="G142" s="1408"/>
      <c r="H142" s="1408"/>
      <c r="I142" s="1408"/>
      <c r="J142" s="1408"/>
      <c r="K142" s="1408"/>
      <c r="L142" s="1408"/>
      <c r="M142" s="1408"/>
      <c r="N142" s="1408"/>
      <c r="O142" s="1408"/>
      <c r="P142" s="1408"/>
      <c r="Q142" s="1408"/>
      <c r="R142" s="1408"/>
      <c r="S142" s="1408"/>
      <c r="T142" s="1408"/>
    </row>
    <row r="143" spans="3:20" ht="30.75" x14ac:dyDescent="0.7">
      <c r="C143" s="1408"/>
      <c r="D143" s="1408"/>
      <c r="E143" s="1408"/>
      <c r="F143" s="1408"/>
      <c r="G143" s="1408"/>
      <c r="H143" s="1408"/>
      <c r="I143" s="1408"/>
      <c r="J143" s="1408"/>
      <c r="K143" s="1408"/>
      <c r="L143" s="1408"/>
      <c r="M143" s="1408"/>
      <c r="N143" s="1408"/>
      <c r="O143" s="1408"/>
      <c r="P143" s="1408"/>
      <c r="Q143" s="1408"/>
      <c r="R143" s="1408"/>
      <c r="S143" s="1408"/>
      <c r="T143" s="1408"/>
    </row>
    <row r="144" spans="3:20" ht="30.75" x14ac:dyDescent="0.7">
      <c r="C144" s="1408"/>
      <c r="D144" s="1408"/>
      <c r="E144" s="1408"/>
      <c r="F144" s="1408"/>
      <c r="G144" s="1408"/>
      <c r="H144" s="1408"/>
      <c r="I144" s="1408"/>
      <c r="J144" s="1408"/>
      <c r="K144" s="1408"/>
      <c r="L144" s="1408"/>
      <c r="M144" s="1408"/>
      <c r="N144" s="1408"/>
      <c r="O144" s="1408"/>
      <c r="P144" s="1408"/>
      <c r="Q144" s="1408"/>
      <c r="R144" s="1408"/>
      <c r="S144" s="1408"/>
      <c r="T144" s="1408"/>
    </row>
    <row r="145" spans="3:20" ht="30.75" x14ac:dyDescent="0.7">
      <c r="C145" s="1408"/>
      <c r="D145" s="1408"/>
      <c r="E145" s="1408"/>
      <c r="F145" s="1408"/>
      <c r="G145" s="1408"/>
      <c r="H145" s="1408"/>
      <c r="I145" s="1408"/>
      <c r="J145" s="1408"/>
      <c r="K145" s="1408"/>
      <c r="L145" s="1408"/>
      <c r="M145" s="1408"/>
      <c r="N145" s="1408"/>
      <c r="O145" s="1408"/>
      <c r="P145" s="1408"/>
      <c r="Q145" s="1408"/>
      <c r="R145" s="1408"/>
      <c r="S145" s="1408"/>
      <c r="T145" s="1408"/>
    </row>
    <row r="146" spans="3:20" ht="30.75" x14ac:dyDescent="0.7">
      <c r="C146" s="1408"/>
      <c r="D146" s="1408"/>
      <c r="E146" s="1408"/>
      <c r="F146" s="1408"/>
      <c r="G146" s="1408"/>
      <c r="H146" s="1408"/>
      <c r="I146" s="1408"/>
      <c r="J146" s="1408"/>
      <c r="K146" s="1408"/>
      <c r="L146" s="1408"/>
      <c r="M146" s="1408"/>
      <c r="N146" s="1408"/>
      <c r="O146" s="1408"/>
      <c r="P146" s="1408"/>
      <c r="Q146" s="1408"/>
      <c r="R146" s="1408"/>
      <c r="S146" s="1408"/>
      <c r="T146" s="1408"/>
    </row>
    <row r="147" spans="3:20" ht="30.75" x14ac:dyDescent="0.7">
      <c r="C147" s="1408"/>
      <c r="D147" s="1408"/>
      <c r="E147" s="1408"/>
      <c r="F147" s="1408"/>
      <c r="G147" s="1408"/>
      <c r="H147" s="1408"/>
      <c r="I147" s="1408"/>
      <c r="J147" s="1408"/>
      <c r="K147" s="1408"/>
      <c r="L147" s="1408"/>
      <c r="M147" s="1408"/>
      <c r="N147" s="1408"/>
      <c r="O147" s="1408"/>
      <c r="P147" s="1408"/>
      <c r="Q147" s="1408"/>
      <c r="R147" s="1408"/>
      <c r="S147" s="1408"/>
      <c r="T147" s="1408"/>
    </row>
    <row r="148" spans="3:20" ht="30.75" x14ac:dyDescent="0.7">
      <c r="C148" s="1408"/>
      <c r="D148" s="1408"/>
      <c r="E148" s="1408"/>
      <c r="F148" s="1408"/>
      <c r="G148" s="1408"/>
      <c r="H148" s="1408"/>
      <c r="I148" s="1408"/>
      <c r="J148" s="1408"/>
      <c r="K148" s="1408"/>
      <c r="L148" s="1408"/>
      <c r="M148" s="1408"/>
      <c r="N148" s="1408"/>
      <c r="O148" s="1408"/>
      <c r="P148" s="1408"/>
      <c r="Q148" s="1408"/>
      <c r="R148" s="1408"/>
      <c r="S148" s="1408"/>
      <c r="T148" s="1408"/>
    </row>
    <row r="149" spans="3:20" ht="30.75" x14ac:dyDescent="0.7">
      <c r="C149" s="1408"/>
      <c r="D149" s="1408"/>
      <c r="E149" s="1408"/>
      <c r="F149" s="1408"/>
      <c r="G149" s="1408"/>
      <c r="H149" s="1408"/>
      <c r="I149" s="1408"/>
      <c r="J149" s="1408"/>
      <c r="K149" s="1408"/>
      <c r="L149" s="1408"/>
      <c r="M149" s="1408"/>
      <c r="N149" s="1408"/>
      <c r="O149" s="1408"/>
      <c r="P149" s="1408"/>
      <c r="Q149" s="1408"/>
      <c r="R149" s="1408"/>
      <c r="S149" s="1408"/>
      <c r="T149" s="1408"/>
    </row>
    <row r="150" spans="3:20" ht="30.75" x14ac:dyDescent="0.7">
      <c r="C150" s="1408"/>
      <c r="D150" s="1408"/>
      <c r="E150" s="1408"/>
      <c r="F150" s="1408"/>
      <c r="G150" s="1408"/>
      <c r="H150" s="1408"/>
      <c r="I150" s="1408"/>
      <c r="J150" s="1408"/>
      <c r="K150" s="1408"/>
      <c r="L150" s="1408"/>
      <c r="M150" s="1408"/>
      <c r="N150" s="1408"/>
      <c r="O150" s="1408"/>
      <c r="P150" s="1408"/>
      <c r="Q150" s="1408"/>
      <c r="R150" s="1408"/>
      <c r="S150" s="1408"/>
      <c r="T150" s="1408"/>
    </row>
    <row r="151" spans="3:20" ht="30.75" x14ac:dyDescent="0.7">
      <c r="C151" s="1408"/>
      <c r="D151" s="1408"/>
      <c r="E151" s="1408"/>
      <c r="F151" s="1408"/>
      <c r="G151" s="1408"/>
      <c r="H151" s="1408"/>
      <c r="I151" s="1408"/>
      <c r="J151" s="1408"/>
      <c r="K151" s="1408"/>
      <c r="L151" s="1408"/>
      <c r="M151" s="1408"/>
      <c r="N151" s="1408"/>
      <c r="O151" s="1408"/>
      <c r="P151" s="1408"/>
      <c r="Q151" s="1408"/>
      <c r="R151" s="1408"/>
      <c r="S151" s="1408"/>
      <c r="T151" s="1408"/>
    </row>
    <row r="152" spans="3:20" ht="30.75" x14ac:dyDescent="0.7">
      <c r="C152" s="1408"/>
      <c r="D152" s="1408"/>
      <c r="E152" s="1408"/>
      <c r="F152" s="1408"/>
      <c r="G152" s="1408"/>
      <c r="H152" s="1408"/>
      <c r="I152" s="1408"/>
      <c r="J152" s="1408"/>
      <c r="K152" s="1408"/>
      <c r="L152" s="1408"/>
      <c r="M152" s="1408"/>
      <c r="N152" s="1408"/>
      <c r="O152" s="1408"/>
      <c r="P152" s="1408"/>
      <c r="Q152" s="1408"/>
      <c r="R152" s="1408"/>
      <c r="S152" s="1408"/>
      <c r="T152" s="1408"/>
    </row>
    <row r="153" spans="3:20" ht="30.75" x14ac:dyDescent="0.7">
      <c r="C153" s="1408"/>
      <c r="D153" s="1408"/>
      <c r="E153" s="1408"/>
      <c r="F153" s="1408"/>
      <c r="G153" s="1408"/>
      <c r="H153" s="1408"/>
      <c r="I153" s="1408"/>
      <c r="J153" s="1408"/>
      <c r="K153" s="1408"/>
      <c r="L153" s="1408"/>
      <c r="M153" s="1408"/>
      <c r="N153" s="1408"/>
      <c r="O153" s="1408"/>
      <c r="P153" s="1408"/>
      <c r="Q153" s="1408"/>
      <c r="R153" s="1408"/>
      <c r="S153" s="1408"/>
      <c r="T153" s="1408"/>
    </row>
    <row r="154" spans="3:20" ht="30.75" x14ac:dyDescent="0.7">
      <c r="C154" s="1408"/>
      <c r="D154" s="1408"/>
      <c r="E154" s="1408"/>
      <c r="F154" s="1408"/>
      <c r="G154" s="1408"/>
      <c r="H154" s="1408"/>
      <c r="I154" s="1408"/>
      <c r="J154" s="1408"/>
      <c r="K154" s="1408"/>
      <c r="L154" s="1408"/>
      <c r="M154" s="1408"/>
      <c r="N154" s="1408"/>
      <c r="O154" s="1408"/>
      <c r="P154" s="1408"/>
      <c r="Q154" s="1408"/>
      <c r="R154" s="1408"/>
      <c r="S154" s="1408"/>
      <c r="T154" s="1408"/>
    </row>
    <row r="155" spans="3:20" ht="30.75" x14ac:dyDescent="0.7">
      <c r="C155" s="1408"/>
      <c r="D155" s="1408"/>
      <c r="E155" s="1408"/>
      <c r="F155" s="1408"/>
      <c r="G155" s="1408"/>
      <c r="H155" s="1408"/>
      <c r="I155" s="1408"/>
      <c r="J155" s="1408"/>
      <c r="K155" s="1408"/>
      <c r="L155" s="1408"/>
      <c r="M155" s="1408"/>
      <c r="N155" s="1408"/>
      <c r="O155" s="1408"/>
      <c r="P155" s="1408"/>
      <c r="Q155" s="1408"/>
      <c r="R155" s="1408"/>
      <c r="S155" s="1408"/>
      <c r="T155" s="1408"/>
    </row>
    <row r="156" spans="3:20" ht="30.75" x14ac:dyDescent="0.7">
      <c r="C156" s="1408"/>
      <c r="D156" s="1408"/>
      <c r="E156" s="1408"/>
      <c r="F156" s="1408"/>
      <c r="G156" s="1408"/>
      <c r="H156" s="1408"/>
      <c r="I156" s="1408"/>
      <c r="J156" s="1408"/>
      <c r="K156" s="1408"/>
      <c r="L156" s="1408"/>
      <c r="M156" s="1408"/>
      <c r="N156" s="1408"/>
      <c r="O156" s="1408"/>
      <c r="P156" s="1408"/>
      <c r="Q156" s="1408"/>
      <c r="R156" s="1408"/>
      <c r="S156" s="1408"/>
      <c r="T156" s="1408"/>
    </row>
    <row r="157" spans="3:20" ht="30.75" x14ac:dyDescent="0.7">
      <c r="C157" s="1408"/>
      <c r="D157" s="1408"/>
      <c r="E157" s="1408"/>
      <c r="F157" s="1408"/>
      <c r="G157" s="1408"/>
      <c r="H157" s="1408"/>
      <c r="I157" s="1408"/>
      <c r="J157" s="1408"/>
      <c r="K157" s="1408"/>
      <c r="L157" s="1408"/>
      <c r="M157" s="1408"/>
      <c r="N157" s="1408"/>
      <c r="O157" s="1408"/>
      <c r="P157" s="1408"/>
      <c r="Q157" s="1408"/>
      <c r="R157" s="1408"/>
      <c r="S157" s="1408"/>
      <c r="T157" s="1408"/>
    </row>
    <row r="158" spans="3:20" ht="30.75" x14ac:dyDescent="0.7">
      <c r="C158" s="1408"/>
      <c r="D158" s="1408"/>
      <c r="E158" s="1408"/>
      <c r="F158" s="1408"/>
      <c r="G158" s="1408"/>
      <c r="H158" s="1408"/>
      <c r="I158" s="1408"/>
      <c r="J158" s="1408"/>
      <c r="K158" s="1408"/>
      <c r="L158" s="1408"/>
      <c r="M158" s="1408"/>
      <c r="N158" s="1408"/>
      <c r="O158" s="1408"/>
      <c r="P158" s="1408"/>
      <c r="Q158" s="1408"/>
      <c r="R158" s="1408"/>
      <c r="S158" s="1408"/>
      <c r="T158" s="1408"/>
    </row>
    <row r="159" spans="3:20" ht="30.75" x14ac:dyDescent="0.7">
      <c r="C159" s="1408"/>
      <c r="D159" s="1408"/>
      <c r="E159" s="1408"/>
      <c r="F159" s="1408"/>
      <c r="G159" s="1408"/>
      <c r="H159" s="1408"/>
      <c r="I159" s="1408"/>
      <c r="J159" s="1408"/>
      <c r="K159" s="1408"/>
      <c r="L159" s="1408"/>
      <c r="M159" s="1408"/>
      <c r="N159" s="1408"/>
      <c r="O159" s="1408"/>
      <c r="P159" s="1408"/>
      <c r="Q159" s="1408"/>
      <c r="R159" s="1408"/>
      <c r="S159" s="1408"/>
      <c r="T159" s="1408"/>
    </row>
    <row r="160" spans="3:20" ht="30.75" x14ac:dyDescent="0.7">
      <c r="C160" s="1408"/>
      <c r="D160" s="1408"/>
      <c r="E160" s="1408"/>
      <c r="F160" s="1408"/>
      <c r="G160" s="1408"/>
      <c r="H160" s="1408"/>
      <c r="I160" s="1408"/>
      <c r="J160" s="1408"/>
      <c r="K160" s="1408"/>
      <c r="L160" s="1408"/>
      <c r="M160" s="1408"/>
      <c r="N160" s="1408"/>
      <c r="O160" s="1408"/>
      <c r="P160" s="1408"/>
      <c r="Q160" s="1408"/>
      <c r="R160" s="1408"/>
      <c r="S160" s="1408"/>
      <c r="T160" s="1408"/>
    </row>
    <row r="161" spans="3:20" ht="30.75" x14ac:dyDescent="0.7">
      <c r="C161" s="1408"/>
      <c r="D161" s="1408"/>
      <c r="E161" s="1408"/>
      <c r="F161" s="1408"/>
      <c r="G161" s="1408"/>
      <c r="H161" s="1408"/>
      <c r="I161" s="1408"/>
      <c r="J161" s="1408"/>
      <c r="K161" s="1408"/>
      <c r="L161" s="1408"/>
      <c r="M161" s="1408"/>
      <c r="N161" s="1408"/>
      <c r="O161" s="1408"/>
      <c r="P161" s="1408"/>
      <c r="Q161" s="1408"/>
      <c r="R161" s="1408"/>
      <c r="S161" s="1408"/>
      <c r="T161" s="1408"/>
    </row>
    <row r="162" spans="3:20" ht="30.75" x14ac:dyDescent="0.7">
      <c r="C162" s="1408"/>
      <c r="D162" s="1408"/>
      <c r="E162" s="1408"/>
      <c r="F162" s="1408"/>
      <c r="G162" s="1408"/>
      <c r="H162" s="1408"/>
      <c r="I162" s="1408"/>
      <c r="J162" s="1408"/>
      <c r="K162" s="1408"/>
      <c r="L162" s="1408"/>
      <c r="M162" s="1408"/>
      <c r="N162" s="1408"/>
      <c r="O162" s="1408"/>
      <c r="P162" s="1408"/>
      <c r="Q162" s="1408"/>
      <c r="R162" s="1408"/>
      <c r="S162" s="1408"/>
      <c r="T162" s="1408"/>
    </row>
    <row r="163" spans="3:20" ht="30.75" x14ac:dyDescent="0.7">
      <c r="C163" s="1408"/>
      <c r="D163" s="1408"/>
      <c r="E163" s="1408"/>
      <c r="F163" s="1408"/>
      <c r="G163" s="1408"/>
      <c r="H163" s="1408"/>
      <c r="I163" s="1408"/>
      <c r="J163" s="1408"/>
      <c r="K163" s="1408"/>
      <c r="L163" s="1408"/>
      <c r="M163" s="1408"/>
      <c r="N163" s="1408"/>
      <c r="O163" s="1408"/>
      <c r="P163" s="1408"/>
      <c r="Q163" s="1408"/>
      <c r="R163" s="1408"/>
      <c r="S163" s="1408"/>
      <c r="T163" s="1408"/>
    </row>
    <row r="164" spans="3:20" ht="30.75" x14ac:dyDescent="0.7">
      <c r="C164" s="1408"/>
      <c r="D164" s="1408"/>
      <c r="E164" s="1408"/>
      <c r="F164" s="1408"/>
      <c r="G164" s="1408"/>
      <c r="H164" s="1408"/>
      <c r="I164" s="1408"/>
      <c r="J164" s="1408"/>
      <c r="K164" s="1408"/>
      <c r="L164" s="1408"/>
      <c r="M164" s="1408"/>
      <c r="N164" s="1408"/>
      <c r="O164" s="1408"/>
      <c r="P164" s="1408"/>
      <c r="Q164" s="1408"/>
      <c r="R164" s="1408"/>
      <c r="S164" s="1408"/>
      <c r="T164" s="1408"/>
    </row>
    <row r="165" spans="3:20" ht="30.75" x14ac:dyDescent="0.7">
      <c r="C165" s="1408"/>
      <c r="D165" s="1408"/>
      <c r="E165" s="1408"/>
      <c r="F165" s="1408"/>
      <c r="G165" s="1408"/>
      <c r="H165" s="1408"/>
      <c r="I165" s="1408"/>
      <c r="J165" s="1408"/>
      <c r="K165" s="1408"/>
      <c r="L165" s="1408"/>
      <c r="M165" s="1408"/>
      <c r="N165" s="1408"/>
      <c r="O165" s="1408"/>
      <c r="P165" s="1408"/>
      <c r="Q165" s="1408"/>
      <c r="R165" s="1408"/>
      <c r="S165" s="1408"/>
      <c r="T165" s="1408"/>
    </row>
    <row r="166" spans="3:20" ht="30.75" x14ac:dyDescent="0.7">
      <c r="C166" s="1408"/>
      <c r="D166" s="1408"/>
      <c r="E166" s="1408"/>
      <c r="F166" s="1408"/>
      <c r="G166" s="1408"/>
      <c r="H166" s="1408"/>
      <c r="I166" s="1408"/>
      <c r="J166" s="1408"/>
      <c r="K166" s="1408"/>
      <c r="L166" s="1408"/>
      <c r="M166" s="1408"/>
      <c r="N166" s="1408"/>
      <c r="O166" s="1408"/>
      <c r="P166" s="1408"/>
      <c r="Q166" s="1408"/>
      <c r="R166" s="1408"/>
      <c r="S166" s="1408"/>
      <c r="T166" s="1408"/>
    </row>
    <row r="167" spans="3:20" ht="30.75" x14ac:dyDescent="0.7">
      <c r="C167" s="1408"/>
      <c r="D167" s="1408"/>
      <c r="E167" s="1408"/>
      <c r="F167" s="1408"/>
      <c r="G167" s="1408"/>
      <c r="H167" s="1408"/>
      <c r="I167" s="1408"/>
      <c r="J167" s="1408"/>
      <c r="K167" s="1408"/>
      <c r="L167" s="1408"/>
      <c r="M167" s="1408"/>
      <c r="N167" s="1408"/>
      <c r="O167" s="1408"/>
      <c r="P167" s="1408"/>
      <c r="Q167" s="1408"/>
      <c r="R167" s="1408"/>
      <c r="S167" s="1408"/>
      <c r="T167" s="1408"/>
    </row>
    <row r="168" spans="3:20" ht="30.75" x14ac:dyDescent="0.7">
      <c r="C168" s="1408"/>
      <c r="D168" s="1408"/>
      <c r="E168" s="1408"/>
      <c r="F168" s="1408"/>
      <c r="G168" s="1408"/>
      <c r="H168" s="1408"/>
      <c r="I168" s="1408"/>
      <c r="J168" s="1408"/>
      <c r="K168" s="1408"/>
      <c r="L168" s="1408"/>
      <c r="M168" s="1408"/>
      <c r="N168" s="1408"/>
      <c r="O168" s="1408"/>
      <c r="P168" s="1408"/>
      <c r="Q168" s="1408"/>
      <c r="R168" s="1408"/>
      <c r="S168" s="1408"/>
      <c r="T168" s="1408"/>
    </row>
    <row r="169" spans="3:20" ht="30.75" x14ac:dyDescent="0.7">
      <c r="C169" s="1408"/>
      <c r="D169" s="1408"/>
      <c r="E169" s="1408"/>
      <c r="F169" s="1408"/>
      <c r="G169" s="1408"/>
      <c r="H169" s="1408"/>
      <c r="I169" s="1408"/>
      <c r="J169" s="1408"/>
      <c r="K169" s="1408"/>
      <c r="L169" s="1408"/>
      <c r="M169" s="1408"/>
      <c r="N169" s="1408"/>
      <c r="O169" s="1408"/>
      <c r="P169" s="1408"/>
      <c r="Q169" s="1408"/>
      <c r="R169" s="1408"/>
      <c r="S169" s="1408"/>
      <c r="T169" s="1408"/>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74" t="s">
        <v>1880</v>
      </c>
      <c r="C3" s="1917"/>
      <c r="D3" s="1917"/>
      <c r="E3" s="1917"/>
      <c r="F3" s="1917"/>
      <c r="G3" s="1917"/>
      <c r="H3" s="1917"/>
      <c r="I3" s="1917"/>
    </row>
    <row r="4" spans="2:23" ht="12.75" customHeight="1" x14ac:dyDescent="0.85">
      <c r="B4" s="686"/>
      <c r="C4" s="687"/>
      <c r="D4" s="687"/>
      <c r="E4" s="687"/>
      <c r="F4" s="687"/>
      <c r="G4" s="687"/>
      <c r="H4" s="687"/>
      <c r="I4" s="687"/>
    </row>
    <row r="5" spans="2:23" s="126" customFormat="1" ht="36.75" x14ac:dyDescent="0.85">
      <c r="B5" s="1774" t="s">
        <v>1881</v>
      </c>
      <c r="C5" s="1917"/>
      <c r="D5" s="1917"/>
      <c r="E5" s="1917"/>
      <c r="F5" s="1917"/>
      <c r="G5" s="1917"/>
      <c r="H5" s="1917"/>
      <c r="I5" s="1917"/>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38" t="s">
        <v>887</v>
      </c>
      <c r="C9" s="1761">
        <v>2011</v>
      </c>
      <c r="D9" s="1761">
        <v>2012</v>
      </c>
      <c r="E9" s="1761">
        <v>2013</v>
      </c>
      <c r="F9" s="1761">
        <v>2014</v>
      </c>
      <c r="G9" s="1761" t="s">
        <v>1928</v>
      </c>
      <c r="H9" s="1761" t="s">
        <v>1935</v>
      </c>
      <c r="I9" s="1941" t="s">
        <v>886</v>
      </c>
      <c r="J9" s="339"/>
      <c r="N9" s="339"/>
    </row>
    <row r="10" spans="2:23" s="258" customFormat="1" ht="23.1" customHeight="1" x14ac:dyDescent="0.7">
      <c r="B10" s="1939"/>
      <c r="C10" s="1762"/>
      <c r="D10" s="1762"/>
      <c r="E10" s="1762"/>
      <c r="F10" s="1762"/>
      <c r="G10" s="1762"/>
      <c r="H10" s="1762"/>
      <c r="I10" s="1942"/>
    </row>
    <row r="11" spans="2:23" s="258" customFormat="1" ht="23.1" customHeight="1" x14ac:dyDescent="0.7">
      <c r="B11" s="1940"/>
      <c r="C11" s="1763"/>
      <c r="D11" s="1763"/>
      <c r="E11" s="1763"/>
      <c r="F11" s="1763"/>
      <c r="G11" s="1763"/>
      <c r="H11" s="1763"/>
      <c r="I11" s="1943"/>
    </row>
    <row r="12" spans="2:23" s="320" customFormat="1" ht="9" customHeight="1" x14ac:dyDescent="0.7">
      <c r="B12" s="675"/>
      <c r="C12" s="676"/>
      <c r="D12" s="676"/>
      <c r="E12" s="676"/>
      <c r="F12" s="676"/>
      <c r="G12" s="676"/>
      <c r="H12" s="676"/>
      <c r="I12" s="677"/>
    </row>
    <row r="13" spans="2:23" s="360" customFormat="1" ht="23.1" customHeight="1" x14ac:dyDescent="0.2">
      <c r="B13" s="847" t="s">
        <v>660</v>
      </c>
      <c r="C13" s="597"/>
      <c r="D13" s="597"/>
      <c r="E13" s="597"/>
      <c r="F13" s="597"/>
      <c r="G13" s="597"/>
      <c r="H13" s="597"/>
      <c r="I13" s="850" t="s">
        <v>702</v>
      </c>
    </row>
    <row r="14" spans="2:23" s="365" customFormat="1" ht="9" customHeight="1" x14ac:dyDescent="0.2">
      <c r="B14" s="606"/>
      <c r="C14" s="599"/>
      <c r="D14" s="599"/>
      <c r="E14" s="599"/>
      <c r="F14" s="599"/>
      <c r="G14" s="599"/>
      <c r="H14" s="599"/>
      <c r="I14" s="851"/>
    </row>
    <row r="15" spans="2:23" s="365" customFormat="1" ht="23.25" customHeight="1" x14ac:dyDescent="0.2">
      <c r="B15" s="606" t="s">
        <v>843</v>
      </c>
      <c r="C15" s="588">
        <v>964928</v>
      </c>
      <c r="D15" s="588">
        <v>794277.43102509412</v>
      </c>
      <c r="E15" s="588">
        <v>944926.23297848494</v>
      </c>
      <c r="F15" s="588">
        <v>1562845.5748846869</v>
      </c>
      <c r="G15" s="588">
        <v>1497340.4330493994</v>
      </c>
      <c r="H15" s="588">
        <v>2238472.3511169557</v>
      </c>
      <c r="I15" s="851" t="s">
        <v>594</v>
      </c>
      <c r="O15" s="844"/>
      <c r="P15" s="844"/>
      <c r="Q15" s="844"/>
      <c r="R15" s="844"/>
    </row>
    <row r="16" spans="2:23" s="365" customFormat="1" ht="23.25" customHeight="1" x14ac:dyDescent="0.2">
      <c r="B16" s="606" t="s">
        <v>429</v>
      </c>
      <c r="C16" s="588">
        <v>16366</v>
      </c>
      <c r="D16" s="588">
        <v>10016</v>
      </c>
      <c r="E16" s="588">
        <v>4198.6420500499999</v>
      </c>
      <c r="F16" s="588">
        <v>4762.0140578500004</v>
      </c>
      <c r="G16" s="588">
        <v>14752.565386229999</v>
      </c>
      <c r="H16" s="588">
        <v>81516.013162670002</v>
      </c>
      <c r="I16" s="851" t="s">
        <v>437</v>
      </c>
      <c r="O16" s="844"/>
      <c r="P16" s="844"/>
      <c r="Q16" s="844"/>
      <c r="R16" s="844"/>
    </row>
    <row r="17" spans="2:18" s="365" customFormat="1" ht="23.25" customHeight="1" x14ac:dyDescent="0.2">
      <c r="B17" s="606" t="s">
        <v>420</v>
      </c>
      <c r="C17" s="588">
        <v>505107</v>
      </c>
      <c r="D17" s="588">
        <v>196452</v>
      </c>
      <c r="E17" s="588">
        <v>174933.46958167062</v>
      </c>
      <c r="F17" s="588">
        <v>175794.84619393424</v>
      </c>
      <c r="G17" s="588">
        <v>210064.92042098078</v>
      </c>
      <c r="H17" s="588">
        <v>328518.90574619884</v>
      </c>
      <c r="I17" s="851" t="s">
        <v>421</v>
      </c>
      <c r="O17" s="844"/>
      <c r="P17" s="844"/>
      <c r="Q17" s="844"/>
      <c r="R17" s="844"/>
    </row>
    <row r="18" spans="2:18" s="365" customFormat="1" ht="23.25" customHeight="1" x14ac:dyDescent="0.2">
      <c r="B18" s="606" t="s">
        <v>1777</v>
      </c>
      <c r="C18" s="588">
        <v>29505</v>
      </c>
      <c r="D18" s="588">
        <v>26246</v>
      </c>
      <c r="E18" s="588">
        <v>28369.11142900999</v>
      </c>
      <c r="F18" s="588">
        <v>6507.1046530000012</v>
      </c>
      <c r="G18" s="588">
        <v>2947.7235870199993</v>
      </c>
      <c r="H18" s="588">
        <v>7006.4923535099961</v>
      </c>
      <c r="I18" s="851" t="s">
        <v>152</v>
      </c>
      <c r="O18" s="844"/>
      <c r="P18" s="844"/>
      <c r="Q18" s="844"/>
      <c r="R18" s="844"/>
    </row>
    <row r="19" spans="2:18" s="365" customFormat="1" ht="23.25" customHeight="1" x14ac:dyDescent="0.2">
      <c r="B19" s="606" t="s">
        <v>606</v>
      </c>
      <c r="C19" s="588">
        <v>35196</v>
      </c>
      <c r="D19" s="588">
        <v>248838</v>
      </c>
      <c r="E19" s="588">
        <v>160301.29981348457</v>
      </c>
      <c r="F19" s="588">
        <v>292359.95973251772</v>
      </c>
      <c r="G19" s="588">
        <v>186752.89161983095</v>
      </c>
      <c r="H19" s="588">
        <v>382184.24764928996</v>
      </c>
      <c r="I19" s="851" t="s">
        <v>153</v>
      </c>
      <c r="K19" s="845"/>
      <c r="L19" s="845"/>
      <c r="M19" s="845"/>
      <c r="N19" s="845"/>
      <c r="O19" s="844"/>
      <c r="P19" s="844"/>
      <c r="Q19" s="844"/>
      <c r="R19" s="844"/>
    </row>
    <row r="20" spans="2:18" s="365" customFormat="1" ht="23.25" customHeight="1" x14ac:dyDescent="0.2">
      <c r="B20" s="604" t="s">
        <v>854</v>
      </c>
      <c r="C20" s="641">
        <v>1551102</v>
      </c>
      <c r="D20" s="641">
        <v>1275829.4310250941</v>
      </c>
      <c r="E20" s="641">
        <v>1312728.7558527002</v>
      </c>
      <c r="F20" s="641">
        <v>2042269.4995219889</v>
      </c>
      <c r="G20" s="641">
        <v>1911858.534063461</v>
      </c>
      <c r="H20" s="641">
        <v>3037698.0100286249</v>
      </c>
      <c r="I20" s="722" t="s">
        <v>332</v>
      </c>
    </row>
    <row r="21" spans="2:18" s="845" customFormat="1" ht="9.9499999999999993" customHeight="1" thickBot="1" x14ac:dyDescent="0.25">
      <c r="B21" s="848"/>
      <c r="C21" s="1557"/>
      <c r="D21" s="1557"/>
      <c r="E21" s="1557"/>
      <c r="F21" s="1557"/>
      <c r="G21" s="1557"/>
      <c r="H21" s="1557"/>
      <c r="I21" s="852"/>
      <c r="K21" s="365"/>
      <c r="L21" s="365"/>
      <c r="M21" s="365"/>
      <c r="N21" s="365"/>
    </row>
    <row r="22" spans="2:18" s="845" customFormat="1" ht="9.9499999999999993" customHeight="1" thickTop="1" x14ac:dyDescent="0.2">
      <c r="B22" s="849"/>
      <c r="C22" s="588"/>
      <c r="D22" s="588"/>
      <c r="E22" s="588"/>
      <c r="F22" s="588"/>
      <c r="G22" s="588"/>
      <c r="H22" s="588"/>
      <c r="I22" s="853"/>
      <c r="K22" s="365"/>
      <c r="L22" s="365"/>
      <c r="M22" s="365"/>
      <c r="N22" s="365"/>
    </row>
    <row r="23" spans="2:18" s="365" customFormat="1" ht="23.1" customHeight="1" x14ac:dyDescent="0.2">
      <c r="B23" s="847" t="s">
        <v>566</v>
      </c>
      <c r="C23" s="588"/>
      <c r="D23" s="588"/>
      <c r="E23" s="588"/>
      <c r="F23" s="588"/>
      <c r="G23" s="588"/>
      <c r="H23" s="588"/>
      <c r="I23" s="850" t="s">
        <v>272</v>
      </c>
    </row>
    <row r="24" spans="2:18" s="365" customFormat="1" ht="9" customHeight="1" x14ac:dyDescent="0.2">
      <c r="B24" s="606"/>
      <c r="C24" s="602"/>
      <c r="D24" s="602"/>
      <c r="E24" s="602"/>
      <c r="F24" s="602"/>
      <c r="G24" s="602"/>
      <c r="H24" s="602"/>
      <c r="I24" s="851"/>
    </row>
    <row r="25" spans="2:18" s="365" customFormat="1" ht="23.25" customHeight="1" x14ac:dyDescent="0.2">
      <c r="B25" s="606" t="s">
        <v>843</v>
      </c>
      <c r="C25" s="588">
        <v>24702</v>
      </c>
      <c r="D25" s="588">
        <v>16934.646341799576</v>
      </c>
      <c r="E25" s="588">
        <v>12016.992793074183</v>
      </c>
      <c r="F25" s="588">
        <v>12183.821474420314</v>
      </c>
      <c r="G25" s="588">
        <v>9967.7707217225397</v>
      </c>
      <c r="H25" s="588">
        <v>9313.250400005978</v>
      </c>
      <c r="I25" s="851" t="s">
        <v>594</v>
      </c>
    </row>
    <row r="26" spans="2:18" s="365" customFormat="1" ht="23.25" customHeight="1" x14ac:dyDescent="0.2">
      <c r="B26" s="606" t="s">
        <v>429</v>
      </c>
      <c r="C26" s="588">
        <v>115</v>
      </c>
      <c r="D26" s="588">
        <v>57.580829999999999</v>
      </c>
      <c r="E26" s="588">
        <v>8.068177050000001</v>
      </c>
      <c r="F26" s="588">
        <v>3.4378942499999998</v>
      </c>
      <c r="G26" s="588">
        <v>16.8685957</v>
      </c>
      <c r="H26" s="588">
        <v>548.27812079</v>
      </c>
      <c r="I26" s="851" t="s">
        <v>437</v>
      </c>
    </row>
    <row r="27" spans="2:18" s="365" customFormat="1" ht="23.25" customHeight="1" x14ac:dyDescent="0.2">
      <c r="B27" s="606" t="s">
        <v>420</v>
      </c>
      <c r="C27" s="588">
        <v>13534</v>
      </c>
      <c r="D27" s="588">
        <v>5685</v>
      </c>
      <c r="E27" s="588">
        <v>8611.850442957726</v>
      </c>
      <c r="F27" s="588">
        <v>5019.1766088031236</v>
      </c>
      <c r="G27" s="588">
        <v>3928.0664760370764</v>
      </c>
      <c r="H27" s="588">
        <v>1133.7088035723334</v>
      </c>
      <c r="I27" s="851" t="s">
        <v>421</v>
      </c>
    </row>
    <row r="28" spans="2:18" s="365" customFormat="1" ht="23.25" customHeight="1" x14ac:dyDescent="0.2">
      <c r="B28" s="606" t="s">
        <v>1777</v>
      </c>
      <c r="C28" s="588">
        <v>471</v>
      </c>
      <c r="D28" s="588">
        <v>216</v>
      </c>
      <c r="E28" s="588">
        <v>477.49752993800001</v>
      </c>
      <c r="F28" s="588">
        <v>48.540977942000012</v>
      </c>
      <c r="G28" s="588">
        <v>22.068232625000004</v>
      </c>
      <c r="H28" s="588">
        <v>14.820601925000002</v>
      </c>
      <c r="I28" s="851" t="s">
        <v>152</v>
      </c>
    </row>
    <row r="29" spans="2:18" s="365" customFormat="1" ht="23.25" customHeight="1" x14ac:dyDescent="0.2">
      <c r="B29" s="606" t="s">
        <v>606</v>
      </c>
      <c r="C29" s="588">
        <v>520</v>
      </c>
      <c r="D29" s="588">
        <v>3864.5635240000001</v>
      </c>
      <c r="E29" s="588">
        <v>2108.8106593720004</v>
      </c>
      <c r="F29" s="588">
        <v>1865.258608035002</v>
      </c>
      <c r="G29" s="588">
        <v>952.90934321300085</v>
      </c>
      <c r="H29" s="588">
        <v>232.87365275099998</v>
      </c>
      <c r="I29" s="851" t="s">
        <v>153</v>
      </c>
      <c r="K29" s="846"/>
      <c r="L29" s="846"/>
      <c r="M29" s="846"/>
      <c r="N29" s="846"/>
    </row>
    <row r="30" spans="2:18" s="365" customFormat="1" ht="23.25" customHeight="1" x14ac:dyDescent="0.2">
      <c r="B30" s="604" t="s">
        <v>854</v>
      </c>
      <c r="C30" s="641">
        <v>39342</v>
      </c>
      <c r="D30" s="641">
        <v>26757.790695799576</v>
      </c>
      <c r="E30" s="641">
        <v>23223.219602391906</v>
      </c>
      <c r="F30" s="641">
        <v>19120.235563450442</v>
      </c>
      <c r="G30" s="641">
        <v>14887.683369297618</v>
      </c>
      <c r="H30" s="641">
        <v>11242.931579044311</v>
      </c>
      <c r="I30" s="722" t="s">
        <v>332</v>
      </c>
    </row>
    <row r="31" spans="2:18" s="258" customFormat="1" ht="15" customHeight="1" thickBot="1" x14ac:dyDescent="0.75">
      <c r="B31" s="679"/>
      <c r="C31" s="680"/>
      <c r="D31" s="680"/>
      <c r="E31" s="680"/>
      <c r="F31" s="680"/>
      <c r="G31" s="680"/>
      <c r="H31" s="1558"/>
      <c r="I31" s="681"/>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74" t="s">
        <v>1882</v>
      </c>
      <c r="C34" s="1917"/>
      <c r="D34" s="1917"/>
      <c r="E34" s="1917"/>
      <c r="F34" s="1917"/>
      <c r="G34" s="1917"/>
      <c r="H34" s="1917"/>
      <c r="I34" s="1917"/>
      <c r="K34" s="37"/>
      <c r="L34" s="37"/>
      <c r="M34" s="37"/>
      <c r="N34" s="37"/>
    </row>
    <row r="35" spans="2:22" ht="12.75" customHeight="1" x14ac:dyDescent="0.85">
      <c r="B35" s="686"/>
      <c r="C35" s="687"/>
      <c r="D35" s="687"/>
      <c r="E35" s="687"/>
      <c r="F35" s="687"/>
      <c r="G35" s="687"/>
      <c r="H35" s="687"/>
      <c r="I35" s="687"/>
      <c r="N35" s="100"/>
    </row>
    <row r="36" spans="2:22" ht="36.75" x14ac:dyDescent="0.85">
      <c r="B36" s="1774" t="s">
        <v>1883</v>
      </c>
      <c r="C36" s="1917"/>
      <c r="D36" s="1917"/>
      <c r="E36" s="1917"/>
      <c r="F36" s="1917"/>
      <c r="G36" s="1917"/>
      <c r="H36" s="1917"/>
      <c r="I36" s="1917"/>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5" t="s">
        <v>1748</v>
      </c>
      <c r="C38" s="417"/>
      <c r="D38" s="417"/>
      <c r="E38" s="417"/>
      <c r="F38" s="417"/>
      <c r="G38" s="417"/>
      <c r="H38" s="417"/>
      <c r="I38" s="229" t="s">
        <v>1752</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38" t="s">
        <v>887</v>
      </c>
      <c r="C40" s="1761">
        <v>2011</v>
      </c>
      <c r="D40" s="1761">
        <v>2012</v>
      </c>
      <c r="E40" s="1761">
        <v>2013</v>
      </c>
      <c r="F40" s="1761">
        <v>2014</v>
      </c>
      <c r="G40" s="1761" t="s">
        <v>1928</v>
      </c>
      <c r="H40" s="1761" t="s">
        <v>1935</v>
      </c>
      <c r="I40" s="1941" t="s">
        <v>886</v>
      </c>
      <c r="J40" s="339"/>
      <c r="K40" s="339"/>
      <c r="L40" s="339"/>
      <c r="M40" s="339"/>
      <c r="N40" s="339"/>
    </row>
    <row r="41" spans="2:22" s="258" customFormat="1" ht="23.1" customHeight="1" x14ac:dyDescent="0.7">
      <c r="B41" s="1939"/>
      <c r="C41" s="1762"/>
      <c r="D41" s="1762"/>
      <c r="E41" s="1762"/>
      <c r="F41" s="1762"/>
      <c r="G41" s="1762"/>
      <c r="H41" s="1762"/>
      <c r="I41" s="1942"/>
    </row>
    <row r="42" spans="2:22" s="258" customFormat="1" ht="23.1" customHeight="1" x14ac:dyDescent="0.7">
      <c r="B42" s="1940"/>
      <c r="C42" s="1763"/>
      <c r="D42" s="1763"/>
      <c r="E42" s="1763"/>
      <c r="F42" s="1763"/>
      <c r="G42" s="1763"/>
      <c r="H42" s="1763"/>
      <c r="I42" s="1943"/>
      <c r="K42" s="339"/>
      <c r="L42" s="339"/>
      <c r="M42" s="339"/>
      <c r="N42" s="339"/>
    </row>
    <row r="43" spans="2:22" s="320" customFormat="1" ht="9" customHeight="1" x14ac:dyDescent="0.7">
      <c r="B43" s="675"/>
      <c r="C43" s="676"/>
      <c r="D43" s="676"/>
      <c r="E43" s="676"/>
      <c r="F43" s="676"/>
      <c r="G43" s="676"/>
      <c r="H43" s="676"/>
      <c r="I43" s="677"/>
      <c r="K43" s="258"/>
      <c r="L43" s="258"/>
      <c r="M43" s="258"/>
      <c r="N43" s="258"/>
    </row>
    <row r="44" spans="2:22" s="360" customFormat="1" ht="23.25" customHeight="1" x14ac:dyDescent="0.2">
      <c r="B44" s="849" t="s">
        <v>1515</v>
      </c>
      <c r="C44" s="866">
        <v>501433.33084149216</v>
      </c>
      <c r="D44" s="866">
        <v>538504.10347021639</v>
      </c>
      <c r="E44" s="866">
        <v>650975.23223995266</v>
      </c>
      <c r="F44" s="1603">
        <v>1151860.5768583699</v>
      </c>
      <c r="G44" s="1603">
        <v>1039456.6020636731</v>
      </c>
      <c r="H44" s="1603">
        <v>1682107.7833186202</v>
      </c>
      <c r="I44" s="851" t="s">
        <v>1526</v>
      </c>
      <c r="K44" s="365"/>
      <c r="L44" s="365"/>
      <c r="M44" s="365"/>
      <c r="N44" s="365"/>
    </row>
    <row r="45" spans="2:22" s="365" customFormat="1" ht="23.25" customHeight="1" x14ac:dyDescent="0.2">
      <c r="B45" s="849" t="s">
        <v>1516</v>
      </c>
      <c r="C45" s="866">
        <v>239343.80542190521</v>
      </c>
      <c r="D45" s="866">
        <v>181962.22179987773</v>
      </c>
      <c r="E45" s="866">
        <v>257607.20395477008</v>
      </c>
      <c r="F45" s="1603">
        <v>361434.50356510998</v>
      </c>
      <c r="G45" s="1603">
        <v>393525.51559208875</v>
      </c>
      <c r="H45" s="1603">
        <v>432401.81687856</v>
      </c>
      <c r="I45" s="851" t="s">
        <v>811</v>
      </c>
      <c r="K45" s="360"/>
      <c r="L45" s="360"/>
      <c r="M45" s="360"/>
      <c r="N45" s="360"/>
    </row>
    <row r="46" spans="2:22" s="360" customFormat="1" ht="23.25" customHeight="1" x14ac:dyDescent="0.2">
      <c r="B46" s="849" t="s">
        <v>1518</v>
      </c>
      <c r="C46" s="866">
        <v>18773.852821</v>
      </c>
      <c r="D46" s="866">
        <v>28055.851072999998</v>
      </c>
      <c r="E46" s="866">
        <v>18158.384870900019</v>
      </c>
      <c r="F46" s="1603">
        <v>25468.574300440025</v>
      </c>
      <c r="G46" s="1603">
        <v>34831.563319309957</v>
      </c>
      <c r="H46" s="1603">
        <v>63008.055854860002</v>
      </c>
      <c r="I46" s="851" t="s">
        <v>1528</v>
      </c>
    </row>
    <row r="47" spans="2:22" s="365" customFormat="1" ht="23.25" customHeight="1" x14ac:dyDescent="0.2">
      <c r="B47" s="849" t="s">
        <v>1521</v>
      </c>
      <c r="C47" s="866">
        <v>10709.551095000001</v>
      </c>
      <c r="D47" s="866">
        <v>21207.784288999999</v>
      </c>
      <c r="E47" s="866">
        <v>12437.286920210001</v>
      </c>
      <c r="F47" s="1603">
        <v>17880.380000929985</v>
      </c>
      <c r="G47" s="1603">
        <v>18992.926410579985</v>
      </c>
      <c r="H47" s="1603">
        <v>32938.811455579991</v>
      </c>
      <c r="I47" s="851" t="s">
        <v>815</v>
      </c>
    </row>
    <row r="48" spans="2:22" s="365" customFormat="1" ht="23.25" customHeight="1" x14ac:dyDescent="0.2">
      <c r="B48" s="849" t="s">
        <v>1517</v>
      </c>
      <c r="C48" s="866">
        <v>3785.3961209999998</v>
      </c>
      <c r="D48" s="866">
        <v>4199.0838569999996</v>
      </c>
      <c r="E48" s="879">
        <v>1524.1525829400007</v>
      </c>
      <c r="F48" s="1603">
        <v>1553.1399368299999</v>
      </c>
      <c r="G48" s="1603">
        <v>471.33520622000003</v>
      </c>
      <c r="H48" s="1603">
        <v>633.83484501999999</v>
      </c>
      <c r="I48" s="851" t="s">
        <v>1527</v>
      </c>
    </row>
    <row r="49" spans="2:14" s="360" customFormat="1" ht="23.25" customHeight="1" x14ac:dyDescent="0.2">
      <c r="B49" s="849" t="s">
        <v>1519</v>
      </c>
      <c r="C49" s="866">
        <v>2266.5757669999998</v>
      </c>
      <c r="D49" s="866">
        <v>824.14217900000006</v>
      </c>
      <c r="E49" s="879">
        <v>904.18717880999998</v>
      </c>
      <c r="F49" s="1603">
        <v>1067.9733968599999</v>
      </c>
      <c r="G49" s="1603">
        <v>602.33060682999997</v>
      </c>
      <c r="H49" s="1603">
        <v>953.29641447999995</v>
      </c>
      <c r="I49" s="851" t="s">
        <v>813</v>
      </c>
      <c r="K49" s="365"/>
      <c r="L49" s="365"/>
      <c r="M49" s="365"/>
      <c r="N49" s="365"/>
    </row>
    <row r="50" spans="2:14" s="360" customFormat="1" ht="23.25" customHeight="1" x14ac:dyDescent="0.2">
      <c r="B50" s="849" t="s">
        <v>1522</v>
      </c>
      <c r="C50" s="866">
        <v>1100.6790621854359</v>
      </c>
      <c r="D50" s="866">
        <v>3645.090295</v>
      </c>
      <c r="E50" s="866">
        <v>1041.4251865499998</v>
      </c>
      <c r="F50" s="1603">
        <v>570.42607735999991</v>
      </c>
      <c r="G50" s="1603">
        <v>861.16092084999968</v>
      </c>
      <c r="H50" s="1603">
        <v>902.10160248000011</v>
      </c>
      <c r="I50" s="851" t="s">
        <v>1525</v>
      </c>
    </row>
    <row r="51" spans="2:14" s="365" customFormat="1" ht="23.25" customHeight="1" x14ac:dyDescent="0.2">
      <c r="B51" s="849" t="s">
        <v>1520</v>
      </c>
      <c r="C51" s="866">
        <v>243.59911199999999</v>
      </c>
      <c r="D51" s="866">
        <v>545.75816199999997</v>
      </c>
      <c r="E51" s="879">
        <v>437.90781717000016</v>
      </c>
      <c r="F51" s="1603">
        <v>471.63103851999995</v>
      </c>
      <c r="G51" s="1603">
        <v>213.09355790999999</v>
      </c>
      <c r="H51" s="1603">
        <v>74.679000000000002</v>
      </c>
      <c r="I51" s="851" t="s">
        <v>817</v>
      </c>
      <c r="K51" s="845"/>
      <c r="L51" s="845"/>
      <c r="M51" s="845"/>
      <c r="N51" s="845"/>
    </row>
    <row r="52" spans="2:14" s="365" customFormat="1" ht="23.25" customHeight="1" x14ac:dyDescent="0.2">
      <c r="B52" s="849" t="s">
        <v>1523</v>
      </c>
      <c r="C52" s="866">
        <v>11.116209000000001</v>
      </c>
      <c r="D52" s="866">
        <v>6.3619459999999997</v>
      </c>
      <c r="E52" s="866">
        <v>40.408403289999988</v>
      </c>
      <c r="F52" s="1603">
        <v>3.222</v>
      </c>
      <c r="G52" s="1603">
        <v>20.001392450000001</v>
      </c>
      <c r="H52" s="1603">
        <v>0</v>
      </c>
      <c r="I52" s="851" t="s">
        <v>821</v>
      </c>
    </row>
    <row r="53" spans="2:14" s="365" customFormat="1" ht="23.25" customHeight="1" x14ac:dyDescent="0.2">
      <c r="B53" s="849" t="s">
        <v>1588</v>
      </c>
      <c r="C53" s="879">
        <v>0</v>
      </c>
      <c r="D53" s="879">
        <v>0</v>
      </c>
      <c r="E53" s="866">
        <v>0</v>
      </c>
      <c r="F53" s="866">
        <v>0</v>
      </c>
      <c r="G53" s="866">
        <v>5326.0372858000001</v>
      </c>
      <c r="H53" s="866">
        <v>31.226178780000001</v>
      </c>
      <c r="I53" s="851" t="s">
        <v>1600</v>
      </c>
    </row>
    <row r="54" spans="2:14" s="365" customFormat="1" ht="23.25" customHeight="1" x14ac:dyDescent="0.2">
      <c r="B54" s="849" t="s">
        <v>818</v>
      </c>
      <c r="C54" s="879">
        <v>0</v>
      </c>
      <c r="D54" s="879">
        <v>0.92621299999999995</v>
      </c>
      <c r="E54" s="866">
        <v>233.12842506000004</v>
      </c>
      <c r="F54" s="866">
        <v>504.98278878000002</v>
      </c>
      <c r="G54" s="1603">
        <v>790.98393371999998</v>
      </c>
      <c r="H54" s="1603">
        <v>1538.87255684</v>
      </c>
      <c r="I54" s="851" t="s">
        <v>1601</v>
      </c>
    </row>
    <row r="55" spans="2:14" s="365" customFormat="1" ht="23.25" customHeight="1" x14ac:dyDescent="0.2">
      <c r="B55" s="849" t="s">
        <v>1589</v>
      </c>
      <c r="C55" s="879">
        <v>7507.1015610000004</v>
      </c>
      <c r="D55" s="879">
        <v>1496.9742429999999</v>
      </c>
      <c r="E55" s="866">
        <v>1236.3425365000001</v>
      </c>
      <c r="F55" s="1603">
        <v>1389.35367075</v>
      </c>
      <c r="G55" s="1603">
        <v>1590.6308877866754</v>
      </c>
      <c r="H55" s="1603">
        <v>21416.550579269995</v>
      </c>
      <c r="I55" s="851" t="s">
        <v>1596</v>
      </c>
    </row>
    <row r="56" spans="2:14" s="365" customFormat="1" ht="23.25" customHeight="1" x14ac:dyDescent="0.2">
      <c r="B56" s="849" t="s">
        <v>1590</v>
      </c>
      <c r="C56" s="879">
        <v>5.0491999999999999</v>
      </c>
      <c r="D56" s="879">
        <v>1431.0975109999999</v>
      </c>
      <c r="E56" s="879">
        <v>38.955590579999999</v>
      </c>
      <c r="F56" s="1603">
        <v>223.0745</v>
      </c>
      <c r="G56" s="1603">
        <v>59.002488149999998</v>
      </c>
      <c r="H56" s="1603">
        <v>1415.2979090900001</v>
      </c>
      <c r="I56" s="851" t="s">
        <v>1598</v>
      </c>
    </row>
    <row r="57" spans="2:14" s="365" customFormat="1" ht="23.25" customHeight="1" x14ac:dyDescent="0.2">
      <c r="B57" s="849" t="s">
        <v>1591</v>
      </c>
      <c r="C57" s="879">
        <v>281.08923900000002</v>
      </c>
      <c r="D57" s="879">
        <v>57.442062</v>
      </c>
      <c r="E57" s="879">
        <v>76.72329569</v>
      </c>
      <c r="F57" s="1603">
        <v>22.75881</v>
      </c>
      <c r="G57" s="1603">
        <v>38.340776389999988</v>
      </c>
      <c r="H57" s="1603">
        <v>70.064165000000003</v>
      </c>
      <c r="I57" s="851" t="s">
        <v>1597</v>
      </c>
    </row>
    <row r="58" spans="2:14" s="365" customFormat="1" ht="23.25" customHeight="1" x14ac:dyDescent="0.2">
      <c r="B58" s="849" t="s">
        <v>1524</v>
      </c>
      <c r="C58" s="866">
        <v>179467.16261351402</v>
      </c>
      <c r="D58" s="866">
        <v>12340.593924999999</v>
      </c>
      <c r="E58" s="866">
        <v>214.89397605993653</v>
      </c>
      <c r="F58" s="1603">
        <v>394.97794073974609</v>
      </c>
      <c r="G58" s="1603">
        <v>560.90860764007084</v>
      </c>
      <c r="H58" s="1603">
        <v>979.96035839989781</v>
      </c>
      <c r="I58" s="851" t="s">
        <v>1599</v>
      </c>
    </row>
    <row r="59" spans="2:14" s="360" customFormat="1" ht="23.25" customHeight="1" x14ac:dyDescent="0.2">
      <c r="B59" s="604" t="s">
        <v>854</v>
      </c>
      <c r="C59" s="865">
        <v>964928.30906409689</v>
      </c>
      <c r="D59" s="865">
        <v>794277.43102509412</v>
      </c>
      <c r="E59" s="865">
        <v>944926.23297848273</v>
      </c>
      <c r="F59" s="1682">
        <v>1562845.5748846901</v>
      </c>
      <c r="G59" s="1604">
        <v>1497340.4330493985</v>
      </c>
      <c r="H59" s="1604">
        <v>2238472.35111698</v>
      </c>
      <c r="I59" s="722" t="s">
        <v>332</v>
      </c>
      <c r="K59" s="845"/>
      <c r="L59" s="845"/>
      <c r="M59" s="845"/>
      <c r="N59" s="845"/>
    </row>
    <row r="60" spans="2:14" s="256" customFormat="1" ht="9.9499999999999993" customHeight="1" thickBot="1" x14ac:dyDescent="0.75">
      <c r="B60" s="685"/>
      <c r="C60" s="682"/>
      <c r="D60" s="682"/>
      <c r="E60" s="682"/>
      <c r="F60" s="682"/>
      <c r="G60" s="682"/>
      <c r="H60" s="682"/>
      <c r="I60" s="678"/>
      <c r="K60" s="258"/>
      <c r="L60" s="258"/>
      <c r="M60" s="258"/>
      <c r="N60" s="258"/>
    </row>
    <row r="61" spans="2:14" s="258" customFormat="1" ht="9" customHeight="1" thickTop="1" x14ac:dyDescent="0.7"/>
    <row r="62" spans="2:14" s="417" customFormat="1" ht="18.75" customHeight="1" x14ac:dyDescent="0.5">
      <c r="B62" s="334" t="s">
        <v>1778</v>
      </c>
      <c r="C62" s="334"/>
      <c r="D62" s="334"/>
      <c r="E62" s="334"/>
      <c r="F62" s="334"/>
      <c r="G62" s="334"/>
      <c r="H62" s="334"/>
      <c r="I62" s="334" t="s">
        <v>1779</v>
      </c>
    </row>
    <row r="63" spans="2:14" s="53" customFormat="1" ht="20.25" customHeight="1" x14ac:dyDescent="0.5">
      <c r="B63" s="63"/>
      <c r="K63" s="48"/>
      <c r="L63" s="48"/>
      <c r="M63" s="48"/>
      <c r="N63" s="48"/>
    </row>
  </sheetData>
  <mergeCells count="20">
    <mergeCell ref="B3:I3"/>
    <mergeCell ref="B5:I5"/>
    <mergeCell ref="B34:I34"/>
    <mergeCell ref="B36:I36"/>
    <mergeCell ref="B9:B11"/>
    <mergeCell ref="I9:I11"/>
    <mergeCell ref="C9:C11"/>
    <mergeCell ref="D9:D11"/>
    <mergeCell ref="E9:E11"/>
    <mergeCell ref="F9:F11"/>
    <mergeCell ref="G9:G11"/>
    <mergeCell ref="H9:H11"/>
    <mergeCell ref="F40:F42"/>
    <mergeCell ref="G40:G42"/>
    <mergeCell ref="H40:H42"/>
    <mergeCell ref="B40:B42"/>
    <mergeCell ref="I40:I42"/>
    <mergeCell ref="C40:C42"/>
    <mergeCell ref="D40:D42"/>
    <mergeCell ref="E40:E42"/>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4" t="s">
        <v>1884</v>
      </c>
      <c r="C3" s="1775"/>
      <c r="D3" s="1775"/>
      <c r="E3" s="1775"/>
      <c r="F3" s="1775"/>
      <c r="G3" s="1775"/>
      <c r="H3" s="1775"/>
      <c r="I3" s="1775"/>
    </row>
    <row r="4" spans="2:22" s="5" customFormat="1" ht="9.75" customHeight="1" x14ac:dyDescent="0.85">
      <c r="B4" s="1572"/>
      <c r="C4" s="1572"/>
      <c r="D4" s="1572"/>
      <c r="E4" s="1572"/>
      <c r="F4" s="1572"/>
      <c r="G4" s="1572"/>
      <c r="H4" s="1572"/>
      <c r="I4" s="1572"/>
      <c r="J4" s="2"/>
    </row>
    <row r="5" spans="2:22" ht="36.75" x14ac:dyDescent="0.85">
      <c r="B5" s="1774" t="s">
        <v>1885</v>
      </c>
      <c r="C5" s="1775"/>
      <c r="D5" s="1775"/>
      <c r="E5" s="1775"/>
      <c r="F5" s="1775"/>
      <c r="G5" s="1775"/>
      <c r="H5" s="1775"/>
      <c r="I5" s="1775"/>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698" t="s">
        <v>1748</v>
      </c>
      <c r="C7" s="417"/>
      <c r="D7" s="417"/>
      <c r="E7" s="417"/>
      <c r="F7" s="417"/>
      <c r="G7" s="417"/>
      <c r="H7" s="417"/>
      <c r="I7" s="699" t="s">
        <v>1752</v>
      </c>
      <c r="J7" s="417"/>
      <c r="K7" s="417"/>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9" customFormat="1" ht="23.1" customHeight="1" thickTop="1" x14ac:dyDescent="0.7">
      <c r="B9" s="1944" t="s">
        <v>887</v>
      </c>
      <c r="C9" s="1761">
        <v>2011</v>
      </c>
      <c r="D9" s="1761">
        <v>2012</v>
      </c>
      <c r="E9" s="1761">
        <v>2013</v>
      </c>
      <c r="F9" s="1761">
        <v>2014</v>
      </c>
      <c r="G9" s="1761" t="s">
        <v>1928</v>
      </c>
      <c r="H9" s="1761" t="s">
        <v>1935</v>
      </c>
      <c r="I9" s="1947" t="s">
        <v>886</v>
      </c>
      <c r="J9" s="519"/>
      <c r="M9" s="519"/>
    </row>
    <row r="10" spans="2:22" s="359" customFormat="1" ht="23.1" customHeight="1" x14ac:dyDescent="0.7">
      <c r="B10" s="1945"/>
      <c r="C10" s="1762"/>
      <c r="D10" s="1762"/>
      <c r="E10" s="1762"/>
      <c r="F10" s="1762"/>
      <c r="G10" s="1762"/>
      <c r="H10" s="1762"/>
      <c r="I10" s="1948"/>
    </row>
    <row r="11" spans="2:22" s="359" customFormat="1" ht="23.1" customHeight="1" x14ac:dyDescent="0.7">
      <c r="B11" s="1946"/>
      <c r="C11" s="1763"/>
      <c r="D11" s="1763"/>
      <c r="E11" s="1763"/>
      <c r="F11" s="1763"/>
      <c r="G11" s="1763"/>
      <c r="H11" s="1763"/>
      <c r="I11" s="1949"/>
    </row>
    <row r="12" spans="2:22" s="644" customFormat="1" ht="9.9499999999999993" customHeight="1" x14ac:dyDescent="0.7">
      <c r="B12" s="688"/>
      <c r="C12" s="463"/>
      <c r="D12" s="463"/>
      <c r="E12" s="463"/>
      <c r="F12" s="463"/>
      <c r="G12" s="463"/>
      <c r="H12" s="463"/>
      <c r="I12" s="689"/>
    </row>
    <row r="13" spans="2:22" s="856" customFormat="1" ht="30.75" x14ac:dyDescent="0.2">
      <c r="B13" s="724" t="s">
        <v>422</v>
      </c>
      <c r="C13" s="855"/>
      <c r="D13" s="855"/>
      <c r="E13" s="855"/>
      <c r="F13" s="855"/>
      <c r="G13" s="855"/>
      <c r="H13" s="855"/>
      <c r="I13" s="860" t="s">
        <v>521</v>
      </c>
    </row>
    <row r="14" spans="2:22" s="601" customFormat="1" ht="9.9499999999999993" customHeight="1" x14ac:dyDescent="0.2">
      <c r="B14" s="724"/>
      <c r="C14" s="599"/>
      <c r="D14" s="599"/>
      <c r="E14" s="599"/>
      <c r="F14" s="599"/>
      <c r="G14" s="599"/>
      <c r="H14" s="599"/>
      <c r="I14" s="860"/>
    </row>
    <row r="15" spans="2:22" s="557" customFormat="1" ht="23.1" customHeight="1" x14ac:dyDescent="0.2">
      <c r="B15" s="857" t="s">
        <v>420</v>
      </c>
      <c r="C15" s="865">
        <v>505106.91254537803</v>
      </c>
      <c r="D15" s="865">
        <v>196452.33140692691</v>
      </c>
      <c r="E15" s="865">
        <v>174933.46958166998</v>
      </c>
      <c r="F15" s="865">
        <v>175794.84619393427</v>
      </c>
      <c r="G15" s="865">
        <v>210064.92042098072</v>
      </c>
      <c r="H15" s="865">
        <v>328518.90574619983</v>
      </c>
      <c r="I15" s="861" t="s">
        <v>421</v>
      </c>
    </row>
    <row r="16" spans="2:22" s="601" customFormat="1" ht="23.1" customHeight="1" x14ac:dyDescent="0.2">
      <c r="B16" s="858" t="s">
        <v>113</v>
      </c>
      <c r="C16" s="866">
        <v>76012.651503000001</v>
      </c>
      <c r="D16" s="866">
        <v>54290.191012348434</v>
      </c>
      <c r="E16" s="866">
        <v>60817.665253550033</v>
      </c>
      <c r="F16" s="866">
        <v>67050.786434270005</v>
      </c>
      <c r="G16" s="866">
        <v>86808.557139399985</v>
      </c>
      <c r="H16" s="866">
        <v>145733.8685607198</v>
      </c>
      <c r="I16" s="862" t="s">
        <v>522</v>
      </c>
      <c r="J16" s="557"/>
    </row>
    <row r="17" spans="2:10" s="601" customFormat="1" ht="23.1" customHeight="1" x14ac:dyDescent="0.2">
      <c r="B17" s="858" t="s">
        <v>911</v>
      </c>
      <c r="C17" s="866">
        <v>635.8038590000001</v>
      </c>
      <c r="D17" s="866">
        <v>112.69606900000001</v>
      </c>
      <c r="E17" s="866">
        <v>118.82071947999999</v>
      </c>
      <c r="F17" s="866">
        <v>71.969504309999991</v>
      </c>
      <c r="G17" s="866">
        <v>64.53818407</v>
      </c>
      <c r="H17" s="866">
        <v>591.47062502999972</v>
      </c>
      <c r="I17" s="862" t="s">
        <v>912</v>
      </c>
      <c r="J17" s="557"/>
    </row>
    <row r="18" spans="2:10" s="601" customFormat="1" ht="23.1" customHeight="1" x14ac:dyDescent="0.2">
      <c r="B18" s="858" t="s">
        <v>1780</v>
      </c>
      <c r="C18" s="866">
        <v>17621.510517732</v>
      </c>
      <c r="D18" s="866">
        <v>12652.110598298499</v>
      </c>
      <c r="E18" s="866">
        <v>35062.595585799987</v>
      </c>
      <c r="F18" s="866">
        <v>45647.920229215117</v>
      </c>
      <c r="G18" s="866">
        <v>53119.733492775769</v>
      </c>
      <c r="H18" s="866">
        <v>21084.805791149993</v>
      </c>
      <c r="I18" s="862" t="s">
        <v>228</v>
      </c>
      <c r="J18" s="557"/>
    </row>
    <row r="19" spans="2:10" s="601" customFormat="1" ht="23.1" customHeight="1" x14ac:dyDescent="0.2">
      <c r="B19" s="858" t="s">
        <v>591</v>
      </c>
      <c r="C19" s="866">
        <v>243107.49331164599</v>
      </c>
      <c r="D19" s="866">
        <v>42640.445498279994</v>
      </c>
      <c r="E19" s="866">
        <v>9760.355711199998</v>
      </c>
      <c r="F19" s="866">
        <v>6413.5946020600004</v>
      </c>
      <c r="G19" s="866">
        <v>9610.9543149599995</v>
      </c>
      <c r="H19" s="866">
        <v>12449.316563910003</v>
      </c>
      <c r="I19" s="862" t="s">
        <v>114</v>
      </c>
      <c r="J19" s="557"/>
    </row>
    <row r="20" spans="2:10" s="601" customFormat="1" ht="23.1" customHeight="1" x14ac:dyDescent="0.2">
      <c r="B20" s="858" t="s">
        <v>115</v>
      </c>
      <c r="C20" s="866">
        <v>4459.9145630000003</v>
      </c>
      <c r="D20" s="866">
        <v>2507.821688</v>
      </c>
      <c r="E20" s="866">
        <v>4905.9877626699981</v>
      </c>
      <c r="F20" s="866">
        <v>5633.5135208199972</v>
      </c>
      <c r="G20" s="866">
        <v>13699.658552800003</v>
      </c>
      <c r="H20" s="866">
        <v>52638.194960900008</v>
      </c>
      <c r="I20" s="862" t="s">
        <v>523</v>
      </c>
      <c r="J20" s="557"/>
    </row>
    <row r="21" spans="2:10" s="601" customFormat="1" ht="23.1" customHeight="1" x14ac:dyDescent="0.2">
      <c r="B21" s="858" t="s">
        <v>116</v>
      </c>
      <c r="C21" s="866">
        <v>36571.299940999997</v>
      </c>
      <c r="D21" s="866">
        <v>16967.657787</v>
      </c>
      <c r="E21" s="866">
        <v>15400.800827420004</v>
      </c>
      <c r="F21" s="866">
        <v>20379.460988820003</v>
      </c>
      <c r="G21" s="866">
        <v>15895.165067525999</v>
      </c>
      <c r="H21" s="866">
        <v>23134.465932879993</v>
      </c>
      <c r="I21" s="862" t="s">
        <v>524</v>
      </c>
      <c r="J21" s="557"/>
    </row>
    <row r="22" spans="2:10" s="601" customFormat="1" ht="23.1" customHeight="1" x14ac:dyDescent="0.2">
      <c r="B22" s="858" t="s">
        <v>117</v>
      </c>
      <c r="C22" s="866">
        <v>46176.025999999998</v>
      </c>
      <c r="D22" s="866">
        <v>35140.965260999998</v>
      </c>
      <c r="E22" s="866">
        <v>29362.199741329954</v>
      </c>
      <c r="F22" s="866">
        <v>14903.706174189152</v>
      </c>
      <c r="G22" s="866">
        <v>14469.818971337236</v>
      </c>
      <c r="H22" s="866">
        <v>37095.81512276001</v>
      </c>
      <c r="I22" s="862" t="s">
        <v>118</v>
      </c>
      <c r="J22" s="557"/>
    </row>
    <row r="23" spans="2:10" s="601" customFormat="1" ht="23.1" customHeight="1" x14ac:dyDescent="0.2">
      <c r="B23" s="858" t="s">
        <v>119</v>
      </c>
      <c r="C23" s="866">
        <v>7787.771850000001</v>
      </c>
      <c r="D23" s="866">
        <v>9120.401382</v>
      </c>
      <c r="E23" s="866">
        <v>7085.1104791700018</v>
      </c>
      <c r="F23" s="866">
        <v>4217.4050163800011</v>
      </c>
      <c r="G23" s="866">
        <v>2808.5287411703434</v>
      </c>
      <c r="H23" s="866">
        <v>2952.2195536600002</v>
      </c>
      <c r="I23" s="862" t="s">
        <v>229</v>
      </c>
      <c r="J23" s="557"/>
    </row>
    <row r="24" spans="2:10" s="601" customFormat="1" ht="23.1" customHeight="1" x14ac:dyDescent="0.2">
      <c r="B24" s="858" t="s">
        <v>592</v>
      </c>
      <c r="C24" s="866">
        <v>44734.440999999999</v>
      </c>
      <c r="D24" s="866">
        <v>23020.042111000002</v>
      </c>
      <c r="E24" s="866">
        <v>12419.933501050016</v>
      </c>
      <c r="F24" s="866">
        <v>11476.489723869998</v>
      </c>
      <c r="G24" s="866">
        <v>13587.965956941422</v>
      </c>
      <c r="H24" s="866">
        <v>32838.748635190001</v>
      </c>
      <c r="I24" s="862" t="s">
        <v>226</v>
      </c>
      <c r="J24" s="557"/>
    </row>
    <row r="25" spans="2:10" s="601" customFormat="1" ht="23.1" customHeight="1" x14ac:dyDescent="0.2">
      <c r="B25" s="858" t="s">
        <v>593</v>
      </c>
      <c r="C25" s="866">
        <v>28000</v>
      </c>
      <c r="D25" s="866">
        <v>0</v>
      </c>
      <c r="E25" s="866">
        <v>0</v>
      </c>
      <c r="F25" s="866">
        <v>0</v>
      </c>
      <c r="G25" s="866">
        <v>0</v>
      </c>
      <c r="H25" s="866">
        <v>0</v>
      </c>
      <c r="I25" s="862" t="s">
        <v>227</v>
      </c>
      <c r="J25" s="557"/>
    </row>
    <row r="26" spans="2:10" s="601" customFormat="1" ht="9.9499999999999993" customHeight="1" x14ac:dyDescent="0.2">
      <c r="B26" s="724"/>
      <c r="C26" s="867"/>
      <c r="D26" s="867"/>
      <c r="E26" s="867"/>
      <c r="F26" s="867"/>
      <c r="G26" s="867"/>
      <c r="H26" s="867"/>
      <c r="I26" s="860"/>
    </row>
    <row r="27" spans="2:10" s="557" customFormat="1" ht="23.1" customHeight="1" x14ac:dyDescent="0.2">
      <c r="B27" s="857" t="s">
        <v>843</v>
      </c>
      <c r="C27" s="865">
        <v>964928.3083880971</v>
      </c>
      <c r="D27" s="865">
        <v>794277.43102509412</v>
      </c>
      <c r="E27" s="865">
        <v>944926.23297848238</v>
      </c>
      <c r="F27" s="865">
        <v>1562845.5748846903</v>
      </c>
      <c r="G27" s="865">
        <v>1497340.4330494003</v>
      </c>
      <c r="H27" s="865">
        <v>2238472.3511169599</v>
      </c>
      <c r="I27" s="861" t="s">
        <v>594</v>
      </c>
    </row>
    <row r="28" spans="2:10" s="601" customFormat="1" ht="23.1" customHeight="1" x14ac:dyDescent="0.2">
      <c r="B28" s="858" t="s">
        <v>113</v>
      </c>
      <c r="C28" s="866">
        <v>143731.385381</v>
      </c>
      <c r="D28" s="866">
        <v>138579.99031299999</v>
      </c>
      <c r="E28" s="866">
        <v>245878.15460237011</v>
      </c>
      <c r="F28" s="866">
        <v>393023.65758295008</v>
      </c>
      <c r="G28" s="866">
        <v>322908.32800346997</v>
      </c>
      <c r="H28" s="866">
        <v>424658.64547855005</v>
      </c>
      <c r="I28" s="862" t="s">
        <v>522</v>
      </c>
      <c r="J28" s="557"/>
    </row>
    <row r="29" spans="2:10" s="601" customFormat="1" ht="23.1" customHeight="1" x14ac:dyDescent="0.2">
      <c r="B29" s="858" t="s">
        <v>911</v>
      </c>
      <c r="C29" s="866">
        <v>15726.174999999999</v>
      </c>
      <c r="D29" s="866">
        <v>6309.2424950000004</v>
      </c>
      <c r="E29" s="866">
        <v>8440.7565331799942</v>
      </c>
      <c r="F29" s="866">
        <v>12849.168378509999</v>
      </c>
      <c r="G29" s="866">
        <v>7685.9744284400003</v>
      </c>
      <c r="H29" s="866">
        <v>12132.395542719998</v>
      </c>
      <c r="I29" s="862" t="s">
        <v>912</v>
      </c>
      <c r="J29" s="557"/>
    </row>
    <row r="30" spans="2:10" s="601" customFormat="1" ht="23.1" customHeight="1" x14ac:dyDescent="0.2">
      <c r="B30" s="858" t="s">
        <v>1780</v>
      </c>
      <c r="C30" s="866">
        <v>36238.490562999999</v>
      </c>
      <c r="D30" s="866">
        <v>24319.387993</v>
      </c>
      <c r="E30" s="866">
        <v>19855.026918029995</v>
      </c>
      <c r="F30" s="866">
        <v>35149.291974899999</v>
      </c>
      <c r="G30" s="866">
        <v>63290.707436730008</v>
      </c>
      <c r="H30" s="866">
        <v>96944.112849119992</v>
      </c>
      <c r="I30" s="862" t="s">
        <v>228</v>
      </c>
      <c r="J30" s="557"/>
    </row>
    <row r="31" spans="2:10" s="601" customFormat="1" ht="23.1" customHeight="1" x14ac:dyDescent="0.2">
      <c r="B31" s="858" t="s">
        <v>591</v>
      </c>
      <c r="C31" s="866">
        <v>187068.86364940787</v>
      </c>
      <c r="D31" s="866">
        <v>326175.00727809407</v>
      </c>
      <c r="E31" s="866">
        <v>443719.77067387244</v>
      </c>
      <c r="F31" s="866">
        <v>608049.98146724002</v>
      </c>
      <c r="G31" s="866">
        <v>631713.64826459019</v>
      </c>
      <c r="H31" s="866">
        <v>902480.84995769965</v>
      </c>
      <c r="I31" s="862" t="s">
        <v>114</v>
      </c>
      <c r="J31" s="557"/>
    </row>
    <row r="32" spans="2:10" s="601" customFormat="1" ht="23.1" customHeight="1" x14ac:dyDescent="0.2">
      <c r="B32" s="858" t="s">
        <v>115</v>
      </c>
      <c r="C32" s="866">
        <v>16702.847072</v>
      </c>
      <c r="D32" s="866">
        <v>14739.495054999999</v>
      </c>
      <c r="E32" s="866">
        <v>18376.202941559986</v>
      </c>
      <c r="F32" s="866">
        <v>42153.967417279993</v>
      </c>
      <c r="G32" s="866">
        <v>30317.301109340002</v>
      </c>
      <c r="H32" s="866">
        <v>30074.667310730001</v>
      </c>
      <c r="I32" s="862" t="s">
        <v>523</v>
      </c>
      <c r="J32" s="557"/>
    </row>
    <row r="33" spans="2:10" s="601" customFormat="1" ht="23.1" customHeight="1" x14ac:dyDescent="0.2">
      <c r="B33" s="858" t="s">
        <v>116</v>
      </c>
      <c r="C33" s="866">
        <v>124782.40087100001</v>
      </c>
      <c r="D33" s="866">
        <v>91510.344887999992</v>
      </c>
      <c r="E33" s="866">
        <v>83412.50680582998</v>
      </c>
      <c r="F33" s="866">
        <v>133285.65763169</v>
      </c>
      <c r="G33" s="866">
        <v>156811.74106692002</v>
      </c>
      <c r="H33" s="866">
        <v>256108.7490171</v>
      </c>
      <c r="I33" s="862" t="s">
        <v>524</v>
      </c>
      <c r="J33" s="557"/>
    </row>
    <row r="34" spans="2:10" s="601" customFormat="1" ht="23.1" customHeight="1" x14ac:dyDescent="0.2">
      <c r="B34" s="858" t="s">
        <v>117</v>
      </c>
      <c r="C34" s="866">
        <v>221776.26797099999</v>
      </c>
      <c r="D34" s="866">
        <v>112628.529463</v>
      </c>
      <c r="E34" s="866">
        <v>77965.285799339981</v>
      </c>
      <c r="F34" s="866">
        <v>183642.03359669997</v>
      </c>
      <c r="G34" s="866">
        <v>146757.46351444334</v>
      </c>
      <c r="H34" s="866">
        <v>267535.25995998015</v>
      </c>
      <c r="I34" s="862" t="s">
        <v>118</v>
      </c>
      <c r="J34" s="557"/>
    </row>
    <row r="35" spans="2:10" s="601" customFormat="1" ht="23.1" customHeight="1" x14ac:dyDescent="0.2">
      <c r="B35" s="858" t="s">
        <v>119</v>
      </c>
      <c r="C35" s="866">
        <v>203900.90168668926</v>
      </c>
      <c r="D35" s="866">
        <v>73099.14596899999</v>
      </c>
      <c r="E35" s="866">
        <v>38338.447041229971</v>
      </c>
      <c r="F35" s="866">
        <v>130881.39241082003</v>
      </c>
      <c r="G35" s="866">
        <v>117457.54082517</v>
      </c>
      <c r="H35" s="866">
        <v>213228.74164557</v>
      </c>
      <c r="I35" s="862" t="s">
        <v>229</v>
      </c>
      <c r="J35" s="557"/>
    </row>
    <row r="36" spans="2:10" s="601" customFormat="1" ht="23.1" customHeight="1" x14ac:dyDescent="0.2">
      <c r="B36" s="858" t="s">
        <v>592</v>
      </c>
      <c r="C36" s="866">
        <v>15000.976194000001</v>
      </c>
      <c r="D36" s="866">
        <v>6916.0744570000006</v>
      </c>
      <c r="E36" s="866">
        <v>8940.0816630699956</v>
      </c>
      <c r="F36" s="866">
        <v>23810.424424600002</v>
      </c>
      <c r="G36" s="866">
        <v>20397.72840029667</v>
      </c>
      <c r="H36" s="866">
        <v>35308.929355490021</v>
      </c>
      <c r="I36" s="862" t="s">
        <v>226</v>
      </c>
      <c r="J36" s="557"/>
    </row>
    <row r="37" spans="2:10" s="601" customFormat="1" ht="23.1" customHeight="1" x14ac:dyDescent="0.2">
      <c r="B37" s="858" t="s">
        <v>593</v>
      </c>
      <c r="C37" s="866">
        <v>0</v>
      </c>
      <c r="D37" s="866">
        <v>0.213114</v>
      </c>
      <c r="E37" s="866">
        <v>0</v>
      </c>
      <c r="F37" s="866">
        <v>0</v>
      </c>
      <c r="G37" s="866">
        <v>0</v>
      </c>
      <c r="H37" s="866">
        <v>0</v>
      </c>
      <c r="I37" s="862" t="s">
        <v>227</v>
      </c>
    </row>
    <row r="38" spans="2:10" s="601" customFormat="1" ht="9.9499999999999993" customHeight="1" thickBot="1" x14ac:dyDescent="0.25">
      <c r="B38" s="848"/>
      <c r="C38" s="1543"/>
      <c r="D38" s="1543"/>
      <c r="E38" s="1543"/>
      <c r="F38" s="1543"/>
      <c r="G38" s="1543"/>
      <c r="H38" s="1543"/>
      <c r="I38" s="863"/>
    </row>
    <row r="39" spans="2:10" s="601" customFormat="1" ht="9.9499999999999993" customHeight="1" thickTop="1" x14ac:dyDescent="0.2">
      <c r="B39" s="849"/>
      <c r="C39" s="866"/>
      <c r="D39" s="866"/>
      <c r="E39" s="866"/>
      <c r="F39" s="866"/>
      <c r="G39" s="866"/>
      <c r="H39" s="866"/>
      <c r="I39" s="862"/>
    </row>
    <row r="40" spans="2:10" s="856" customFormat="1" ht="23.1" customHeight="1" x14ac:dyDescent="0.2">
      <c r="B40" s="847" t="s">
        <v>0</v>
      </c>
      <c r="C40" s="868"/>
      <c r="D40" s="868"/>
      <c r="E40" s="868"/>
      <c r="F40" s="868"/>
      <c r="G40" s="868"/>
      <c r="H40" s="868"/>
      <c r="I40" s="860" t="s">
        <v>741</v>
      </c>
    </row>
    <row r="41" spans="2:10" s="601" customFormat="1" ht="9.9499999999999993" customHeight="1" x14ac:dyDescent="0.2">
      <c r="B41" s="724"/>
      <c r="C41" s="867"/>
      <c r="D41" s="867"/>
      <c r="E41" s="867"/>
      <c r="F41" s="867"/>
      <c r="G41" s="867"/>
      <c r="H41" s="867"/>
      <c r="I41" s="860"/>
    </row>
    <row r="42" spans="2:10" s="557" customFormat="1" ht="23.1" customHeight="1" x14ac:dyDescent="0.2">
      <c r="B42" s="857" t="s">
        <v>420</v>
      </c>
      <c r="C42" s="865">
        <v>505106.91338355985</v>
      </c>
      <c r="D42" s="865">
        <v>196452.33140692694</v>
      </c>
      <c r="E42" s="865">
        <v>174933.46958167027</v>
      </c>
      <c r="F42" s="865">
        <v>175794.746193934</v>
      </c>
      <c r="G42" s="865">
        <v>210064.9204209809</v>
      </c>
      <c r="H42" s="865">
        <v>328518.90574619919</v>
      </c>
      <c r="I42" s="861" t="s">
        <v>421</v>
      </c>
    </row>
    <row r="43" spans="2:10" s="601" customFormat="1" ht="23.1" customHeight="1" x14ac:dyDescent="0.2">
      <c r="B43" s="849" t="s">
        <v>638</v>
      </c>
      <c r="C43" s="866">
        <v>171551.17131618183</v>
      </c>
      <c r="D43" s="866">
        <v>87581.361845348438</v>
      </c>
      <c r="E43" s="866">
        <v>78215.362484500365</v>
      </c>
      <c r="F43" s="866">
        <v>85009.685264880085</v>
      </c>
      <c r="G43" s="866">
        <v>108682.77672996941</v>
      </c>
      <c r="H43" s="866">
        <v>254401.10020206936</v>
      </c>
      <c r="I43" s="862" t="s">
        <v>296</v>
      </c>
    </row>
    <row r="44" spans="2:10" s="601" customFormat="1" ht="23.1" customHeight="1" x14ac:dyDescent="0.2">
      <c r="B44" s="849" t="s">
        <v>769</v>
      </c>
      <c r="C44" s="866">
        <v>328006.93832137802</v>
      </c>
      <c r="D44" s="866">
        <v>102331.2328695785</v>
      </c>
      <c r="E44" s="866">
        <v>90739.877161319891</v>
      </c>
      <c r="F44" s="866">
        <v>87722.573637464317</v>
      </c>
      <c r="G44" s="866">
        <v>98322.622526213221</v>
      </c>
      <c r="H44" s="866">
        <v>71036.568644999861</v>
      </c>
      <c r="I44" s="864" t="s">
        <v>770</v>
      </c>
    </row>
    <row r="45" spans="2:10" s="601" customFormat="1" ht="23.1" customHeight="1" x14ac:dyDescent="0.2">
      <c r="B45" s="849" t="s">
        <v>567</v>
      </c>
      <c r="C45" s="866">
        <v>5548.8037459999996</v>
      </c>
      <c r="D45" s="866">
        <v>6539.7366920000004</v>
      </c>
      <c r="E45" s="866">
        <v>5978.2299358500049</v>
      </c>
      <c r="F45" s="866">
        <v>3062.4872915896199</v>
      </c>
      <c r="G45" s="866">
        <v>3059.5211647982537</v>
      </c>
      <c r="H45" s="866">
        <v>3081.2368991299982</v>
      </c>
      <c r="I45" s="862" t="s">
        <v>297</v>
      </c>
    </row>
    <row r="46" spans="2:10" s="601" customFormat="1" ht="9.9499999999999993" customHeight="1" x14ac:dyDescent="0.2">
      <c r="B46" s="724"/>
      <c r="C46" s="867"/>
      <c r="D46" s="867"/>
      <c r="E46" s="867"/>
      <c r="F46" s="867"/>
      <c r="G46" s="867"/>
      <c r="H46" s="867"/>
      <c r="I46" s="860"/>
    </row>
    <row r="47" spans="2:10" s="557" customFormat="1" ht="23.1" customHeight="1" x14ac:dyDescent="0.2">
      <c r="B47" s="857" t="s">
        <v>843</v>
      </c>
      <c r="C47" s="865">
        <v>964927.99888049858</v>
      </c>
      <c r="D47" s="865">
        <v>794277.43102509412</v>
      </c>
      <c r="E47" s="865">
        <v>944925.56128227455</v>
      </c>
      <c r="F47" s="865">
        <v>1562845.5748846889</v>
      </c>
      <c r="G47" s="865">
        <v>1497339.569655857</v>
      </c>
      <c r="H47" s="865">
        <v>2238472.3511169632</v>
      </c>
      <c r="I47" s="861" t="s">
        <v>594</v>
      </c>
    </row>
    <row r="48" spans="2:10" s="601" customFormat="1" ht="23.1" customHeight="1" x14ac:dyDescent="0.2">
      <c r="B48" s="849" t="s">
        <v>638</v>
      </c>
      <c r="C48" s="866">
        <v>118826.4</v>
      </c>
      <c r="D48" s="866">
        <v>103220.661721</v>
      </c>
      <c r="E48" s="866">
        <v>137534</v>
      </c>
      <c r="F48" s="866">
        <v>275245.99415308994</v>
      </c>
      <c r="G48" s="866">
        <v>186311.58108062073</v>
      </c>
      <c r="H48" s="866">
        <v>245504.15553241034</v>
      </c>
      <c r="I48" s="862" t="s">
        <v>296</v>
      </c>
    </row>
    <row r="49" spans="2:9" s="601" customFormat="1" ht="23.1" customHeight="1" x14ac:dyDescent="0.2">
      <c r="B49" s="849" t="s">
        <v>769</v>
      </c>
      <c r="C49" s="866">
        <v>643559.63199740788</v>
      </c>
      <c r="D49" s="866">
        <v>616627.40964809409</v>
      </c>
      <c r="E49" s="866">
        <v>760793.63681391452</v>
      </c>
      <c r="F49" s="866">
        <v>1147438.7114645594</v>
      </c>
      <c r="G49" s="866">
        <v>1184231</v>
      </c>
      <c r="H49" s="866">
        <v>1780365.6363879927</v>
      </c>
      <c r="I49" s="864" t="s">
        <v>770</v>
      </c>
    </row>
    <row r="50" spans="2:9" s="601" customFormat="1" ht="23.1" customHeight="1" x14ac:dyDescent="0.2">
      <c r="B50" s="849" t="s">
        <v>567</v>
      </c>
      <c r="C50" s="866">
        <v>202541.96688309064</v>
      </c>
      <c r="D50" s="866">
        <v>74429.359656000001</v>
      </c>
      <c r="E50" s="866">
        <v>46597.924468360019</v>
      </c>
      <c r="F50" s="866">
        <v>140160.86926703952</v>
      </c>
      <c r="G50" s="866">
        <v>126796.98857523641</v>
      </c>
      <c r="H50" s="866">
        <v>212602.55919656</v>
      </c>
      <c r="I50" s="862" t="s">
        <v>297</v>
      </c>
    </row>
    <row r="51" spans="2:9" s="601" customFormat="1" ht="9.9499999999999993" customHeight="1" thickBot="1" x14ac:dyDescent="0.25">
      <c r="B51" s="848"/>
      <c r="C51" s="1543"/>
      <c r="D51" s="1543"/>
      <c r="E51" s="1543"/>
      <c r="F51" s="1543"/>
      <c r="G51" s="1543"/>
      <c r="H51" s="1543"/>
      <c r="I51" s="863"/>
    </row>
    <row r="52" spans="2:9" s="601" customFormat="1" ht="9.9499999999999993" customHeight="1" thickTop="1" x14ac:dyDescent="0.2">
      <c r="B52" s="849"/>
      <c r="C52" s="866"/>
      <c r="D52" s="866"/>
      <c r="E52" s="866"/>
      <c r="F52" s="866"/>
      <c r="G52" s="866"/>
      <c r="H52" s="866"/>
      <c r="I52" s="862"/>
    </row>
    <row r="53" spans="2:9" s="856" customFormat="1" ht="23.1" customHeight="1" x14ac:dyDescent="0.2">
      <c r="B53" s="847" t="s">
        <v>595</v>
      </c>
      <c r="C53" s="868"/>
      <c r="D53" s="868"/>
      <c r="E53" s="868"/>
      <c r="F53" s="868"/>
      <c r="G53" s="868"/>
      <c r="H53" s="868"/>
      <c r="I53" s="860" t="s">
        <v>405</v>
      </c>
    </row>
    <row r="54" spans="2:9" s="601" customFormat="1" ht="9.9499999999999993" customHeight="1" x14ac:dyDescent="0.2">
      <c r="B54" s="724"/>
      <c r="C54" s="867"/>
      <c r="D54" s="867"/>
      <c r="E54" s="867"/>
      <c r="F54" s="867"/>
      <c r="G54" s="867"/>
      <c r="H54" s="867"/>
      <c r="I54" s="860"/>
    </row>
    <row r="55" spans="2:9" s="557" customFormat="1" ht="23.1" customHeight="1" x14ac:dyDescent="0.2">
      <c r="B55" s="857" t="s">
        <v>420</v>
      </c>
      <c r="C55" s="865">
        <v>505106.91338355985</v>
      </c>
      <c r="D55" s="865">
        <v>196452.33140692694</v>
      </c>
      <c r="E55" s="865">
        <v>174933.4695816703</v>
      </c>
      <c r="F55" s="865">
        <v>175794.8461939343</v>
      </c>
      <c r="G55" s="865">
        <v>210064.92042098043</v>
      </c>
      <c r="H55" s="865">
        <v>328518.97511246032</v>
      </c>
      <c r="I55" s="861" t="s">
        <v>421</v>
      </c>
    </row>
    <row r="56" spans="2:9" s="601" customFormat="1" ht="23.1" customHeight="1" x14ac:dyDescent="0.2">
      <c r="B56" s="849" t="s">
        <v>60</v>
      </c>
      <c r="C56" s="866">
        <v>250402.84499342</v>
      </c>
      <c r="D56" s="866">
        <v>82147.101642462439</v>
      </c>
      <c r="E56" s="866">
        <v>84956.312348110048</v>
      </c>
      <c r="F56" s="866">
        <v>96015.814700085146</v>
      </c>
      <c r="G56" s="866">
        <v>125267.62194626797</v>
      </c>
      <c r="H56" s="866">
        <v>145697</v>
      </c>
      <c r="I56" s="862" t="s">
        <v>838</v>
      </c>
    </row>
    <row r="57" spans="2:9" s="601" customFormat="1" ht="23.1" customHeight="1" x14ac:dyDescent="0.2">
      <c r="B57" s="859" t="s">
        <v>604</v>
      </c>
      <c r="C57" s="866">
        <v>193394.45621357783</v>
      </c>
      <c r="D57" s="866">
        <v>75428.282920280006</v>
      </c>
      <c r="E57" s="866">
        <v>52298.131371650226</v>
      </c>
      <c r="F57" s="866">
        <v>56723.116692720003</v>
      </c>
      <c r="G57" s="866">
        <v>61396.367969130399</v>
      </c>
      <c r="H57" s="866">
        <v>146968.97511246029</v>
      </c>
      <c r="I57" s="862" t="s">
        <v>799</v>
      </c>
    </row>
    <row r="58" spans="2:9" s="601" customFormat="1" ht="23.1" customHeight="1" x14ac:dyDescent="0.2">
      <c r="B58" s="849" t="s">
        <v>800</v>
      </c>
      <c r="C58" s="866">
        <v>61309.612176561997</v>
      </c>
      <c r="D58" s="866">
        <v>38876.946844184502</v>
      </c>
      <c r="E58" s="866">
        <v>37679.025861910035</v>
      </c>
      <c r="F58" s="866">
        <v>23055.914801129151</v>
      </c>
      <c r="G58" s="866">
        <v>23400.930505582084</v>
      </c>
      <c r="H58" s="866">
        <v>35853</v>
      </c>
      <c r="I58" s="862" t="s">
        <v>801</v>
      </c>
    </row>
    <row r="59" spans="2:9" s="601" customFormat="1" ht="9.9499999999999993" customHeight="1" x14ac:dyDescent="0.2">
      <c r="B59" s="724"/>
      <c r="C59" s="867"/>
      <c r="D59" s="867"/>
      <c r="E59" s="867"/>
      <c r="F59" s="867"/>
      <c r="G59" s="867"/>
      <c r="H59" s="867"/>
      <c r="I59" s="860"/>
    </row>
    <row r="60" spans="2:9" s="557" customFormat="1" ht="23.1" customHeight="1" x14ac:dyDescent="0.2">
      <c r="B60" s="857" t="s">
        <v>843</v>
      </c>
      <c r="C60" s="865">
        <v>964928.30906409712</v>
      </c>
      <c r="D60" s="865">
        <v>794277.43102509412</v>
      </c>
      <c r="E60" s="865">
        <v>944926.23297848413</v>
      </c>
      <c r="F60" s="865">
        <v>1562846.3654382993</v>
      </c>
      <c r="G60" s="865">
        <v>1497340.4330493999</v>
      </c>
      <c r="H60" s="865">
        <v>2238472.3511169604</v>
      </c>
      <c r="I60" s="861" t="s">
        <v>594</v>
      </c>
    </row>
    <row r="61" spans="2:9" s="601" customFormat="1" ht="23.1" customHeight="1" x14ac:dyDescent="0.2">
      <c r="B61" s="849" t="s">
        <v>60</v>
      </c>
      <c r="C61" s="866">
        <v>88365.094586000007</v>
      </c>
      <c r="D61" s="866">
        <v>84764.071447999973</v>
      </c>
      <c r="E61" s="866">
        <v>411730.85679456324</v>
      </c>
      <c r="F61" s="866">
        <v>633689.04617523972</v>
      </c>
      <c r="G61" s="866">
        <v>622062.78444591013</v>
      </c>
      <c r="H61" s="866">
        <v>850644.82880086987</v>
      </c>
      <c r="I61" s="862" t="s">
        <v>838</v>
      </c>
    </row>
    <row r="62" spans="2:9" s="601" customFormat="1" ht="23.1" customHeight="1" x14ac:dyDescent="0.2">
      <c r="B62" s="859" t="s">
        <v>604</v>
      </c>
      <c r="C62" s="866">
        <v>485645.33161909709</v>
      </c>
      <c r="D62" s="866">
        <v>476590.55579109414</v>
      </c>
      <c r="E62" s="866">
        <v>336725.54970236041</v>
      </c>
      <c r="F62" s="866">
        <v>530523</v>
      </c>
      <c r="G62" s="866">
        <v>485046.12910804659</v>
      </c>
      <c r="H62" s="866">
        <v>771291.27795192064</v>
      </c>
      <c r="I62" s="862" t="s">
        <v>799</v>
      </c>
    </row>
    <row r="63" spans="2:9" s="601" customFormat="1" ht="23.1" customHeight="1" x14ac:dyDescent="0.2">
      <c r="B63" s="849" t="s">
        <v>800</v>
      </c>
      <c r="C63" s="866">
        <v>390917.882859</v>
      </c>
      <c r="D63" s="866">
        <v>232922.803786</v>
      </c>
      <c r="E63" s="866">
        <v>196469.82648156042</v>
      </c>
      <c r="F63" s="866">
        <v>398634.31926305953</v>
      </c>
      <c r="G63" s="866">
        <v>390231.51949544315</v>
      </c>
      <c r="H63" s="866">
        <v>616536.24436417001</v>
      </c>
      <c r="I63" s="862" t="s">
        <v>801</v>
      </c>
    </row>
    <row r="64" spans="2:9" s="601" customFormat="1" ht="9.9499999999999993" customHeight="1" thickBot="1" x14ac:dyDescent="0.25">
      <c r="B64" s="848"/>
      <c r="C64" s="1543"/>
      <c r="D64" s="1543"/>
      <c r="E64" s="1543"/>
      <c r="F64" s="1543"/>
      <c r="G64" s="1543"/>
      <c r="H64" s="1543"/>
      <c r="I64" s="863"/>
    </row>
    <row r="65" spans="2:9" s="601" customFormat="1" ht="9.9499999999999993" customHeight="1" thickTop="1" x14ac:dyDescent="0.2">
      <c r="B65" s="849"/>
      <c r="C65" s="866"/>
      <c r="D65" s="866"/>
      <c r="E65" s="866"/>
      <c r="F65" s="866"/>
      <c r="G65" s="866"/>
      <c r="H65" s="866"/>
      <c r="I65" s="862"/>
    </row>
    <row r="66" spans="2:9" s="856" customFormat="1" ht="23.1" customHeight="1" x14ac:dyDescent="0.2">
      <c r="B66" s="847" t="s">
        <v>596</v>
      </c>
      <c r="C66" s="868"/>
      <c r="D66" s="868"/>
      <c r="E66" s="868"/>
      <c r="F66" s="868"/>
      <c r="G66" s="868"/>
      <c r="H66" s="868"/>
      <c r="I66" s="860" t="s">
        <v>742</v>
      </c>
    </row>
    <row r="67" spans="2:9" s="601" customFormat="1" ht="9.9499999999999993" customHeight="1" x14ac:dyDescent="0.2">
      <c r="B67" s="724"/>
      <c r="C67" s="867"/>
      <c r="D67" s="867"/>
      <c r="E67" s="867"/>
      <c r="F67" s="867"/>
      <c r="G67" s="867"/>
      <c r="H67" s="867"/>
      <c r="I67" s="860"/>
    </row>
    <row r="68" spans="2:9" s="557" customFormat="1" ht="23.1" customHeight="1" x14ac:dyDescent="0.2">
      <c r="B68" s="857" t="s">
        <v>420</v>
      </c>
      <c r="C68" s="865">
        <v>505106.91338355979</v>
      </c>
      <c r="D68" s="865">
        <v>196452.33140692694</v>
      </c>
      <c r="E68" s="865">
        <v>174933.46958166995</v>
      </c>
      <c r="F68" s="865">
        <v>175794.84619393427</v>
      </c>
      <c r="G68" s="865">
        <v>210064.92042098084</v>
      </c>
      <c r="H68" s="865">
        <v>328518.90574620001</v>
      </c>
      <c r="I68" s="861" t="s">
        <v>421</v>
      </c>
    </row>
    <row r="69" spans="2:9" s="601" customFormat="1" ht="23.1" customHeight="1" x14ac:dyDescent="0.2">
      <c r="B69" s="849" t="s">
        <v>802</v>
      </c>
      <c r="C69" s="866">
        <v>262587.59545037796</v>
      </c>
      <c r="D69" s="866">
        <v>55110.576665578497</v>
      </c>
      <c r="E69" s="866">
        <v>44964.989012579994</v>
      </c>
      <c r="F69" s="866">
        <v>52281.679547325111</v>
      </c>
      <c r="G69" s="866">
        <v>55628.725253415781</v>
      </c>
      <c r="H69" s="866">
        <v>14292.964097839998</v>
      </c>
      <c r="I69" s="862" t="s">
        <v>181</v>
      </c>
    </row>
    <row r="70" spans="2:9" s="601" customFormat="1" ht="23.1" customHeight="1" x14ac:dyDescent="0.2">
      <c r="B70" s="849" t="s">
        <v>873</v>
      </c>
      <c r="C70" s="866">
        <v>242519.31793318182</v>
      </c>
      <c r="D70" s="866">
        <v>141341.75474134844</v>
      </c>
      <c r="E70" s="866">
        <v>129968.48056908997</v>
      </c>
      <c r="F70" s="866">
        <v>123513.16664660917</v>
      </c>
      <c r="G70" s="866">
        <v>154436.19516756505</v>
      </c>
      <c r="H70" s="866">
        <v>314225.94164835999</v>
      </c>
      <c r="I70" s="862" t="s">
        <v>295</v>
      </c>
    </row>
    <row r="71" spans="2:9" s="601" customFormat="1" ht="9.9499999999999993" customHeight="1" x14ac:dyDescent="0.2">
      <c r="B71" s="724"/>
      <c r="C71" s="867"/>
      <c r="D71" s="867"/>
      <c r="E71" s="867"/>
      <c r="F71" s="867"/>
      <c r="G71" s="867"/>
      <c r="H71" s="867"/>
      <c r="I71" s="860"/>
    </row>
    <row r="72" spans="2:9" s="557" customFormat="1" ht="24" customHeight="1" x14ac:dyDescent="0.2">
      <c r="B72" s="857" t="s">
        <v>843</v>
      </c>
      <c r="C72" s="865">
        <v>964928.309064097</v>
      </c>
      <c r="D72" s="865">
        <v>794277.43102509412</v>
      </c>
      <c r="E72" s="865">
        <v>944926.23297848227</v>
      </c>
      <c r="F72" s="865">
        <v>1562845.5748846903</v>
      </c>
      <c r="G72" s="865">
        <v>1497340.4330493994</v>
      </c>
      <c r="H72" s="865">
        <v>2238472.3511169599</v>
      </c>
      <c r="I72" s="861" t="s">
        <v>594</v>
      </c>
    </row>
    <row r="73" spans="2:9" s="601" customFormat="1" ht="23.1" customHeight="1" x14ac:dyDescent="0.2">
      <c r="B73" s="849" t="s">
        <v>802</v>
      </c>
      <c r="C73" s="866">
        <v>257479.89621270518</v>
      </c>
      <c r="D73" s="866">
        <v>399215.94334709411</v>
      </c>
      <c r="E73" s="866">
        <v>601475.73148821271</v>
      </c>
      <c r="F73" s="866">
        <v>627273.03717380995</v>
      </c>
      <c r="G73" s="866">
        <v>782707.77597543993</v>
      </c>
      <c r="H73" s="866">
        <v>1095341.8901578002</v>
      </c>
      <c r="I73" s="862" t="s">
        <v>181</v>
      </c>
    </row>
    <row r="74" spans="2:9" s="601" customFormat="1" ht="23.1" customHeight="1" x14ac:dyDescent="0.2">
      <c r="B74" s="849" t="s">
        <v>873</v>
      </c>
      <c r="C74" s="866">
        <v>707448.41285139183</v>
      </c>
      <c r="D74" s="866">
        <v>395061.487678</v>
      </c>
      <c r="E74" s="866">
        <v>343450.50149026961</v>
      </c>
      <c r="F74" s="866">
        <v>935572.5377108804</v>
      </c>
      <c r="G74" s="866">
        <v>714632.65707395959</v>
      </c>
      <c r="H74" s="866">
        <v>1143130.46095916</v>
      </c>
      <c r="I74" s="862" t="s">
        <v>295</v>
      </c>
    </row>
    <row r="75" spans="2:9" s="359" customFormat="1" ht="15" customHeight="1" thickBot="1" x14ac:dyDescent="0.75">
      <c r="B75" s="693"/>
      <c r="C75" s="692"/>
      <c r="D75" s="692"/>
      <c r="E75" s="691"/>
      <c r="F75" s="691"/>
      <c r="G75" s="691"/>
      <c r="H75" s="1544"/>
      <c r="I75" s="696"/>
    </row>
    <row r="76" spans="2:9" ht="9" customHeight="1" thickTop="1" x14ac:dyDescent="0.5">
      <c r="B76" s="694"/>
      <c r="C76" s="56"/>
      <c r="D76" s="56"/>
      <c r="E76" s="56"/>
      <c r="F76" s="56"/>
      <c r="G76" s="56"/>
      <c r="H76" s="56"/>
      <c r="I76" s="697"/>
    </row>
    <row r="77" spans="2:9" s="53" customFormat="1" ht="18.75" customHeight="1" x14ac:dyDescent="0.5">
      <c r="B77" s="521" t="s">
        <v>1552</v>
      </c>
      <c r="I77" s="521" t="s">
        <v>1779</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80"/>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4" t="s">
        <v>1886</v>
      </c>
      <c r="C3" s="1775"/>
      <c r="D3" s="1775"/>
      <c r="E3" s="1775"/>
      <c r="F3" s="1775"/>
      <c r="G3" s="1775"/>
      <c r="H3" s="1775"/>
      <c r="I3" s="1775"/>
    </row>
    <row r="4" spans="2:23" s="5" customFormat="1" ht="12.75" customHeight="1" x14ac:dyDescent="0.85">
      <c r="B4" s="1572"/>
      <c r="C4" s="1572"/>
      <c r="D4" s="1572"/>
      <c r="E4" s="1572"/>
      <c r="F4" s="1572"/>
      <c r="G4" s="1572"/>
      <c r="H4" s="1572"/>
      <c r="I4" s="1572"/>
      <c r="J4" s="2"/>
    </row>
    <row r="5" spans="2:23" ht="36.75" x14ac:dyDescent="0.85">
      <c r="B5" s="1774" t="s">
        <v>1887</v>
      </c>
      <c r="C5" s="1775"/>
      <c r="D5" s="1775"/>
      <c r="E5" s="1775"/>
      <c r="F5" s="1775"/>
      <c r="G5" s="1775"/>
      <c r="H5" s="1775"/>
      <c r="I5" s="1775"/>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44" t="s">
        <v>887</v>
      </c>
      <c r="C9" s="1761">
        <v>2011</v>
      </c>
      <c r="D9" s="1761">
        <v>2012</v>
      </c>
      <c r="E9" s="1761">
        <v>2013</v>
      </c>
      <c r="F9" s="1761">
        <v>2014</v>
      </c>
      <c r="G9" s="1761" t="s">
        <v>1928</v>
      </c>
      <c r="H9" s="1761" t="s">
        <v>1935</v>
      </c>
      <c r="I9" s="1947" t="s">
        <v>886</v>
      </c>
      <c r="J9" s="704"/>
      <c r="N9" s="43"/>
    </row>
    <row r="10" spans="2:23" s="42" customFormat="1" ht="24.95" customHeight="1" x14ac:dyDescent="0.65">
      <c r="B10" s="1945"/>
      <c r="C10" s="1762"/>
      <c r="D10" s="1762"/>
      <c r="E10" s="1762"/>
      <c r="F10" s="1762"/>
      <c r="G10" s="1762"/>
      <c r="H10" s="1762"/>
      <c r="I10" s="1948"/>
      <c r="J10" s="705"/>
    </row>
    <row r="11" spans="2:23" s="42" customFormat="1" ht="24.95" customHeight="1" x14ac:dyDescent="0.65">
      <c r="B11" s="1946"/>
      <c r="C11" s="1763"/>
      <c r="D11" s="1763"/>
      <c r="E11" s="1763"/>
      <c r="F11" s="1763"/>
      <c r="G11" s="1763"/>
      <c r="H11" s="1763"/>
      <c r="I11" s="1949"/>
      <c r="J11" s="705"/>
    </row>
    <row r="12" spans="2:23" s="82" customFormat="1" ht="15" customHeight="1" x14ac:dyDescent="0.7">
      <c r="B12" s="703"/>
      <c r="C12" s="700"/>
      <c r="D12" s="700"/>
      <c r="E12" s="700"/>
      <c r="F12" s="700"/>
      <c r="G12" s="700"/>
      <c r="H12" s="700"/>
      <c r="I12" s="706"/>
    </row>
    <row r="13" spans="2:23" s="912" customFormat="1" ht="23.1" customHeight="1" x14ac:dyDescent="0.2">
      <c r="B13" s="847" t="s">
        <v>660</v>
      </c>
      <c r="C13" s="1364"/>
      <c r="D13" s="1364"/>
      <c r="E13" s="1364"/>
      <c r="F13" s="1364"/>
      <c r="G13" s="1369"/>
      <c r="H13" s="1364"/>
      <c r="I13" s="860" t="s">
        <v>702</v>
      </c>
    </row>
    <row r="14" spans="2:23" s="158" customFormat="1" ht="9.9499999999999993" customHeight="1" x14ac:dyDescent="0.2">
      <c r="B14" s="606"/>
      <c r="C14" s="1365"/>
      <c r="D14" s="1365"/>
      <c r="E14" s="1365"/>
      <c r="F14" s="1365"/>
      <c r="G14" s="1370"/>
      <c r="H14" s="1365"/>
      <c r="I14" s="862"/>
    </row>
    <row r="15" spans="2:23" s="158" customFormat="1" ht="23.1" customHeight="1" x14ac:dyDescent="0.2">
      <c r="B15" s="604" t="s">
        <v>154</v>
      </c>
      <c r="C15" s="1366">
        <v>80241.498657000004</v>
      </c>
      <c r="D15" s="1366">
        <v>56063.87661834844</v>
      </c>
      <c r="E15" s="1366">
        <v>60374.309706600019</v>
      </c>
      <c r="F15" s="1366">
        <v>71189.810330399981</v>
      </c>
      <c r="G15" s="1341">
        <v>97007</v>
      </c>
      <c r="H15" s="1366">
        <v>198502.61367146994</v>
      </c>
      <c r="I15" s="861" t="s">
        <v>661</v>
      </c>
    </row>
    <row r="16" spans="2:23" s="158" customFormat="1" ht="23.1" customHeight="1" x14ac:dyDescent="0.2">
      <c r="B16" s="606" t="s">
        <v>837</v>
      </c>
      <c r="C16" s="1367">
        <v>50495.946581000004</v>
      </c>
      <c r="D16" s="1367">
        <v>41755.976938348438</v>
      </c>
      <c r="E16" s="1367">
        <v>44626.748213740051</v>
      </c>
      <c r="F16" s="1367">
        <v>50601.900839719994</v>
      </c>
      <c r="G16" s="1342">
        <v>72203</v>
      </c>
      <c r="H16" s="1367">
        <v>124647.35170701986</v>
      </c>
      <c r="I16" s="862" t="s">
        <v>838</v>
      </c>
    </row>
    <row r="17" spans="2:9" s="158" customFormat="1" ht="23.1" customHeight="1" x14ac:dyDescent="0.2">
      <c r="B17" s="1045" t="s">
        <v>664</v>
      </c>
      <c r="C17" s="1367">
        <v>6591.353728</v>
      </c>
      <c r="D17" s="1367">
        <v>8577.5672410000006</v>
      </c>
      <c r="E17" s="1367">
        <v>8580.6193846599963</v>
      </c>
      <c r="F17" s="1367">
        <v>12756.074242569997</v>
      </c>
      <c r="G17" s="1342">
        <v>12374</v>
      </c>
      <c r="H17" s="1367">
        <v>1691.07747829</v>
      </c>
      <c r="I17" s="1553" t="s">
        <v>839</v>
      </c>
    </row>
    <row r="18" spans="2:9" s="158" customFormat="1" ht="23.1" customHeight="1" x14ac:dyDescent="0.2">
      <c r="B18" s="1045" t="s">
        <v>663</v>
      </c>
      <c r="C18" s="1367">
        <v>43904.592853000002</v>
      </c>
      <c r="D18" s="1367">
        <v>33178.409697348434</v>
      </c>
      <c r="E18" s="1367">
        <v>36046.128829080051</v>
      </c>
      <c r="F18" s="1367">
        <v>37845.82659715</v>
      </c>
      <c r="G18" s="1342">
        <v>59829</v>
      </c>
      <c r="H18" s="1367">
        <v>122956.27422872986</v>
      </c>
      <c r="I18" s="1553" t="s">
        <v>840</v>
      </c>
    </row>
    <row r="19" spans="2:9" s="158" customFormat="1" ht="23.1" customHeight="1" x14ac:dyDescent="0.2">
      <c r="B19" s="606" t="s">
        <v>832</v>
      </c>
      <c r="C19" s="1367">
        <v>29745.552076</v>
      </c>
      <c r="D19" s="1367">
        <v>14307.89968</v>
      </c>
      <c r="E19" s="1367">
        <v>15747.561492859972</v>
      </c>
      <c r="F19" s="1367">
        <v>20587.909490679991</v>
      </c>
      <c r="G19" s="1342">
        <v>24804</v>
      </c>
      <c r="H19" s="1367">
        <v>73855.261964450081</v>
      </c>
      <c r="I19" s="862" t="s">
        <v>833</v>
      </c>
    </row>
    <row r="20" spans="2:9" s="158" customFormat="1" ht="23.1" customHeight="1" x14ac:dyDescent="0.2">
      <c r="B20" s="1045" t="s">
        <v>664</v>
      </c>
      <c r="C20" s="1367">
        <v>4014.5544829999999</v>
      </c>
      <c r="D20" s="1367">
        <v>513.71681999999998</v>
      </c>
      <c r="E20" s="1367">
        <v>933.95133898000006</v>
      </c>
      <c r="F20" s="1367">
        <v>638.74726288999989</v>
      </c>
      <c r="G20" s="1342">
        <v>887</v>
      </c>
      <c r="H20" s="1367">
        <v>1397.7632266899993</v>
      </c>
      <c r="I20" s="1553" t="s">
        <v>839</v>
      </c>
    </row>
    <row r="21" spans="2:9" s="158" customFormat="1" ht="23.1" customHeight="1" x14ac:dyDescent="0.2">
      <c r="B21" s="1045" t="s">
        <v>663</v>
      </c>
      <c r="C21" s="1367">
        <v>25730.997593</v>
      </c>
      <c r="D21" s="1367">
        <v>13794.182860000001</v>
      </c>
      <c r="E21" s="1367">
        <v>14813.610153879972</v>
      </c>
      <c r="F21" s="1367">
        <v>19949.162227789991</v>
      </c>
      <c r="G21" s="1342">
        <v>23917</v>
      </c>
      <c r="H21" s="1367">
        <v>72457.498737760077</v>
      </c>
      <c r="I21" s="1553" t="s">
        <v>840</v>
      </c>
    </row>
    <row r="22" spans="2:9" s="158" customFormat="1" ht="9.9499999999999993" customHeight="1" x14ac:dyDescent="0.2">
      <c r="B22" s="606"/>
      <c r="C22" s="1368"/>
      <c r="D22" s="1368"/>
      <c r="E22" s="1368"/>
      <c r="F22" s="1368"/>
      <c r="G22" s="1371"/>
      <c r="H22" s="1368"/>
      <c r="I22" s="862"/>
    </row>
    <row r="23" spans="2:9" s="158" customFormat="1" ht="23.1" customHeight="1" x14ac:dyDescent="0.2">
      <c r="B23" s="604" t="s">
        <v>665</v>
      </c>
      <c r="C23" s="1366">
        <v>317401.03011037799</v>
      </c>
      <c r="D23" s="1366">
        <v>93239.948808578498</v>
      </c>
      <c r="E23" s="1366">
        <v>81225.306437680061</v>
      </c>
      <c r="F23" s="1366">
        <v>74327.752132004258</v>
      </c>
      <c r="G23" s="1341">
        <v>85061</v>
      </c>
      <c r="H23" s="1366">
        <v>67947.318692020024</v>
      </c>
      <c r="I23" s="861" t="s">
        <v>1266</v>
      </c>
    </row>
    <row r="24" spans="2:9" s="158" customFormat="1" ht="23.1" customHeight="1" x14ac:dyDescent="0.2">
      <c r="B24" s="606" t="s">
        <v>1781</v>
      </c>
      <c r="C24" s="1367">
        <v>74407.227449482001</v>
      </c>
      <c r="D24" s="1367">
        <v>50523.065559298499</v>
      </c>
      <c r="E24" s="1367">
        <v>71479.412089700054</v>
      </c>
      <c r="F24" s="1367">
        <v>67831.06155160426</v>
      </c>
      <c r="G24" s="1342">
        <v>75578</v>
      </c>
      <c r="H24" s="1367">
        <v>55504.406452030031</v>
      </c>
      <c r="I24" s="862" t="s">
        <v>270</v>
      </c>
    </row>
    <row r="25" spans="2:9" s="158" customFormat="1" ht="23.1" customHeight="1" x14ac:dyDescent="0.2">
      <c r="B25" s="1045" t="s">
        <v>837</v>
      </c>
      <c r="C25" s="1367">
        <v>17112.16975592</v>
      </c>
      <c r="D25" s="1367">
        <v>12159.835535114</v>
      </c>
      <c r="E25" s="1367">
        <v>34734.337566769995</v>
      </c>
      <c r="F25" s="1367">
        <v>45413.894013365119</v>
      </c>
      <c r="G25" s="1342">
        <v>53065</v>
      </c>
      <c r="H25" s="1367">
        <v>21049.777725989996</v>
      </c>
      <c r="I25" s="1553" t="s">
        <v>838</v>
      </c>
    </row>
    <row r="26" spans="2:9" s="158" customFormat="1" ht="23.1" customHeight="1" x14ac:dyDescent="0.2">
      <c r="B26" s="1045" t="s">
        <v>832</v>
      </c>
      <c r="C26" s="1367">
        <v>57295.057693561997</v>
      </c>
      <c r="D26" s="1367">
        <v>38363.230024184501</v>
      </c>
      <c r="E26" s="1367">
        <v>36745.074522930052</v>
      </c>
      <c r="F26" s="1367">
        <v>22417.167538239137</v>
      </c>
      <c r="G26" s="1342">
        <v>22513</v>
      </c>
      <c r="H26" s="1367">
        <v>34454.628726040035</v>
      </c>
      <c r="I26" s="1553" t="s">
        <v>833</v>
      </c>
    </row>
    <row r="27" spans="2:9" s="158" customFormat="1" ht="23.1" customHeight="1" x14ac:dyDescent="0.2">
      <c r="B27" s="606" t="s">
        <v>584</v>
      </c>
      <c r="C27" s="1367">
        <v>242993.80266089601</v>
      </c>
      <c r="D27" s="1367">
        <v>42716.883249279999</v>
      </c>
      <c r="E27" s="1367">
        <v>9745.89434798</v>
      </c>
      <c r="F27" s="1367">
        <v>6496.6905803999998</v>
      </c>
      <c r="G27" s="1342">
        <v>9483</v>
      </c>
      <c r="H27" s="1367">
        <v>12442.912239989999</v>
      </c>
      <c r="I27" s="862" t="s">
        <v>271</v>
      </c>
    </row>
    <row r="28" spans="2:9" s="158" customFormat="1" ht="23.1" customHeight="1" x14ac:dyDescent="0.2">
      <c r="B28" s="1045" t="s">
        <v>837</v>
      </c>
      <c r="C28" s="1367">
        <v>182794.7286565</v>
      </c>
      <c r="D28" s="1367">
        <v>28231.289169</v>
      </c>
      <c r="E28" s="1367">
        <v>5595.2265676000006</v>
      </c>
      <c r="F28" s="1367">
        <v>1.9847E-2</v>
      </c>
      <c r="G28" s="1342">
        <v>0</v>
      </c>
      <c r="H28" s="1367">
        <v>0</v>
      </c>
      <c r="I28" s="1553" t="s">
        <v>838</v>
      </c>
    </row>
    <row r="29" spans="2:9" s="158" customFormat="1" ht="23.1" customHeight="1" x14ac:dyDescent="0.2">
      <c r="B29" s="1045" t="s">
        <v>832</v>
      </c>
      <c r="C29" s="1367">
        <v>60199.07400439601</v>
      </c>
      <c r="D29" s="1367">
        <v>14485.59408028</v>
      </c>
      <c r="E29" s="1367">
        <v>4150.6677803800003</v>
      </c>
      <c r="F29" s="1367">
        <v>6496.6707334000002</v>
      </c>
      <c r="G29" s="1342">
        <v>9483</v>
      </c>
      <c r="H29" s="1367">
        <v>12442.912239989999</v>
      </c>
      <c r="I29" s="1553" t="s">
        <v>833</v>
      </c>
    </row>
    <row r="30" spans="2:9" s="158" customFormat="1" ht="9.9499999999999993" customHeight="1" x14ac:dyDescent="0.2">
      <c r="B30" s="606"/>
      <c r="C30" s="1368"/>
      <c r="D30" s="1368"/>
      <c r="E30" s="1368"/>
      <c r="F30" s="1368"/>
      <c r="G30" s="1371"/>
      <c r="H30" s="1368"/>
      <c r="I30" s="862"/>
    </row>
    <row r="31" spans="2:9" s="158" customFormat="1" ht="23.1" customHeight="1" x14ac:dyDescent="0.2">
      <c r="B31" s="604" t="s">
        <v>585</v>
      </c>
      <c r="C31" s="1366">
        <v>1696.609007</v>
      </c>
      <c r="D31" s="1366">
        <v>1496.714183</v>
      </c>
      <c r="E31" s="1366">
        <v>692.62241447000019</v>
      </c>
      <c r="F31" s="1366">
        <v>507.67869962000009</v>
      </c>
      <c r="G31" s="1341">
        <v>911.4</v>
      </c>
      <c r="H31" s="1366">
        <v>971.04572800999983</v>
      </c>
      <c r="I31" s="861" t="s">
        <v>563</v>
      </c>
    </row>
    <row r="32" spans="2:9" s="158" customFormat="1" ht="9.9499999999999993" customHeight="1" x14ac:dyDescent="0.2">
      <c r="B32" s="606"/>
      <c r="C32" s="1368"/>
      <c r="D32" s="1368"/>
      <c r="E32" s="1368"/>
      <c r="F32" s="1368"/>
      <c r="G32" s="1371"/>
      <c r="H32" s="1368"/>
      <c r="I32" s="862"/>
    </row>
    <row r="33" spans="2:9" s="158" customFormat="1" ht="23.1" customHeight="1" x14ac:dyDescent="0.2">
      <c r="B33" s="604" t="s">
        <v>273</v>
      </c>
      <c r="C33" s="1366">
        <v>3896.9290719999999</v>
      </c>
      <c r="D33" s="1366">
        <v>5065.9001740000003</v>
      </c>
      <c r="E33" s="1366">
        <v>5306.4974251799986</v>
      </c>
      <c r="F33" s="1366">
        <v>2563.8899109999993</v>
      </c>
      <c r="G33" s="1341">
        <v>2165</v>
      </c>
      <c r="H33" s="1366">
        <v>2125.4330383799997</v>
      </c>
      <c r="I33" s="861" t="s">
        <v>717</v>
      </c>
    </row>
    <row r="34" spans="2:9" s="158" customFormat="1" ht="9.9499999999999993" customHeight="1" x14ac:dyDescent="0.2">
      <c r="B34" s="606"/>
      <c r="C34" s="1368"/>
      <c r="D34" s="1368"/>
      <c r="E34" s="1368"/>
      <c r="F34" s="1368"/>
      <c r="G34" s="1371"/>
      <c r="H34" s="1368"/>
      <c r="I34" s="862"/>
    </row>
    <row r="35" spans="2:9" s="158" customFormat="1" ht="23.1" customHeight="1" x14ac:dyDescent="0.2">
      <c r="B35" s="604" t="s">
        <v>75</v>
      </c>
      <c r="C35" s="1366">
        <v>73869.702070181811</v>
      </c>
      <c r="D35" s="1366">
        <v>40583.780594000003</v>
      </c>
      <c r="E35" s="1366">
        <v>27334.721597739979</v>
      </c>
      <c r="F35" s="1366">
        <v>27205.222347910007</v>
      </c>
      <c r="G35" s="1341">
        <v>24920</v>
      </c>
      <c r="H35" s="1366">
        <v>58971.056730140059</v>
      </c>
      <c r="I35" s="861" t="s">
        <v>1265</v>
      </c>
    </row>
    <row r="36" spans="2:9" s="158" customFormat="1" ht="23.1" customHeight="1" x14ac:dyDescent="0.2">
      <c r="B36" s="1045" t="s">
        <v>76</v>
      </c>
      <c r="C36" s="1367">
        <v>6556.5792769999998</v>
      </c>
      <c r="D36" s="1367">
        <v>7329.3318660000004</v>
      </c>
      <c r="E36" s="1367">
        <v>4181.3180173600094</v>
      </c>
      <c r="F36" s="1367">
        <v>3120.3713811999992</v>
      </c>
      <c r="G36" s="1342">
        <v>1103</v>
      </c>
      <c r="H36" s="1367">
        <v>1945.7600762699985</v>
      </c>
      <c r="I36" s="1553" t="s">
        <v>77</v>
      </c>
    </row>
    <row r="37" spans="2:9" s="158" customFormat="1" ht="23.1" customHeight="1" x14ac:dyDescent="0.2">
      <c r="B37" s="1045" t="s">
        <v>78</v>
      </c>
      <c r="C37" s="1367">
        <v>33105.41315218182</v>
      </c>
      <c r="D37" s="1367">
        <v>15133.682854000001</v>
      </c>
      <c r="E37" s="1367">
        <v>8403.857743799992</v>
      </c>
      <c r="F37" s="1367">
        <v>8183.27085919001</v>
      </c>
      <c r="G37" s="1342">
        <v>10174</v>
      </c>
      <c r="H37" s="1367">
        <v>27216.013696030062</v>
      </c>
      <c r="I37" s="1553" t="s">
        <v>1263</v>
      </c>
    </row>
    <row r="38" spans="2:9" s="158" customFormat="1" ht="23.1" customHeight="1" x14ac:dyDescent="0.2">
      <c r="B38" s="1045" t="s">
        <v>418</v>
      </c>
      <c r="C38" s="1367">
        <v>34207.709641000001</v>
      </c>
      <c r="D38" s="1367">
        <v>18120.765874000001</v>
      </c>
      <c r="E38" s="1367">
        <v>14749.545836579979</v>
      </c>
      <c r="F38" s="1367">
        <v>15901.580107519994</v>
      </c>
      <c r="G38" s="1342">
        <v>13643</v>
      </c>
      <c r="H38" s="1367">
        <v>29809.282957839994</v>
      </c>
      <c r="I38" s="1553" t="s">
        <v>1264</v>
      </c>
    </row>
    <row r="39" spans="2:9" s="158" customFormat="1" ht="9.9499999999999993" customHeight="1" x14ac:dyDescent="0.2">
      <c r="B39" s="606"/>
      <c r="C39" s="1368"/>
      <c r="D39" s="1368"/>
      <c r="E39" s="1368"/>
      <c r="F39" s="1368"/>
      <c r="G39" s="1371"/>
      <c r="H39" s="1368"/>
      <c r="I39" s="862"/>
    </row>
    <row r="40" spans="2:9" s="158" customFormat="1" ht="23.1" customHeight="1" x14ac:dyDescent="0.2">
      <c r="B40" s="604" t="s">
        <v>419</v>
      </c>
      <c r="C40" s="366">
        <v>28001.244467</v>
      </c>
      <c r="D40" s="366">
        <v>2.1110289999999998</v>
      </c>
      <c r="E40" s="366">
        <v>0</v>
      </c>
      <c r="F40" s="366">
        <v>0.49277300000000002</v>
      </c>
      <c r="G40" s="630">
        <v>0.4</v>
      </c>
      <c r="H40" s="366">
        <v>1.02863818</v>
      </c>
      <c r="I40" s="861" t="s">
        <v>662</v>
      </c>
    </row>
    <row r="41" spans="2:9" s="158" customFormat="1" ht="9.9499999999999993" customHeight="1" x14ac:dyDescent="0.2">
      <c r="B41" s="606"/>
      <c r="C41" s="1368"/>
      <c r="D41" s="1368"/>
      <c r="E41" s="1368"/>
      <c r="F41" s="1368"/>
      <c r="G41" s="1371"/>
      <c r="H41" s="1368"/>
      <c r="I41" s="862"/>
    </row>
    <row r="42" spans="2:9" s="158" customFormat="1" ht="23.1" customHeight="1" x14ac:dyDescent="0.2">
      <c r="B42" s="604" t="s">
        <v>854</v>
      </c>
      <c r="C42" s="1366">
        <v>505107.01338355982</v>
      </c>
      <c r="D42" s="1366">
        <v>196452.33140692694</v>
      </c>
      <c r="E42" s="1366">
        <v>174933.45758167008</v>
      </c>
      <c r="F42" s="1366">
        <v>175794.84619393424</v>
      </c>
      <c r="G42" s="1341">
        <v>210064.8</v>
      </c>
      <c r="H42" s="1366">
        <v>328518.49649819999</v>
      </c>
      <c r="I42" s="861" t="s">
        <v>332</v>
      </c>
    </row>
    <row r="43" spans="2:9" s="769" customFormat="1" ht="15" customHeight="1" thickBot="1" x14ac:dyDescent="0.25">
      <c r="B43" s="848"/>
      <c r="C43" s="1555"/>
      <c r="D43" s="1555"/>
      <c r="E43" s="1555"/>
      <c r="F43" s="1555"/>
      <c r="G43" s="1683"/>
      <c r="H43" s="1555"/>
      <c r="I43" s="863"/>
    </row>
    <row r="44" spans="2:9" s="769" customFormat="1" ht="15" customHeight="1" thickTop="1" x14ac:dyDescent="0.2">
      <c r="B44" s="849"/>
      <c r="C44" s="1367"/>
      <c r="D44" s="1367"/>
      <c r="E44" s="1367"/>
      <c r="F44" s="1367"/>
      <c r="G44" s="1342"/>
      <c r="H44" s="1367"/>
      <c r="I44" s="862"/>
    </row>
    <row r="45" spans="2:9" s="158" customFormat="1" ht="23.1" customHeight="1" x14ac:dyDescent="0.2">
      <c r="B45" s="847" t="s">
        <v>566</v>
      </c>
      <c r="C45" s="1367"/>
      <c r="D45" s="1367"/>
      <c r="E45" s="1367"/>
      <c r="F45" s="1367"/>
      <c r="G45" s="1342"/>
      <c r="H45" s="1367"/>
      <c r="I45" s="860" t="s">
        <v>272</v>
      </c>
    </row>
    <row r="46" spans="2:9" s="158" customFormat="1" ht="9.9499999999999993" customHeight="1" x14ac:dyDescent="0.2">
      <c r="B46" s="606"/>
      <c r="C46" s="1368"/>
      <c r="D46" s="1368"/>
      <c r="E46" s="1368"/>
      <c r="F46" s="1368"/>
      <c r="G46" s="1371"/>
      <c r="H46" s="1368"/>
      <c r="I46" s="862"/>
    </row>
    <row r="47" spans="2:9" s="158" customFormat="1" ht="23.1" customHeight="1" x14ac:dyDescent="0.2">
      <c r="B47" s="604" t="s">
        <v>154</v>
      </c>
      <c r="C47" s="1366">
        <v>1859.4867288010278</v>
      </c>
      <c r="D47" s="1366">
        <v>1249.8365343042824</v>
      </c>
      <c r="E47" s="1366">
        <v>906.29566607811887</v>
      </c>
      <c r="F47" s="1366">
        <v>691.71256883838578</v>
      </c>
      <c r="G47" s="1341">
        <v>520.4</v>
      </c>
      <c r="H47" s="1366">
        <v>519.81662269133335</v>
      </c>
      <c r="I47" s="861" t="s">
        <v>661</v>
      </c>
    </row>
    <row r="48" spans="2:9" s="158" customFormat="1" ht="23.1" customHeight="1" x14ac:dyDescent="0.2">
      <c r="B48" s="606" t="s">
        <v>837</v>
      </c>
      <c r="C48" s="1367">
        <v>1363.0340902871815</v>
      </c>
      <c r="D48" s="1367">
        <v>1007.7570658462631</v>
      </c>
      <c r="E48" s="1367">
        <v>740.68642667511881</v>
      </c>
      <c r="F48" s="1367">
        <v>579.1208902916668</v>
      </c>
      <c r="G48" s="1342">
        <v>433.7</v>
      </c>
      <c r="H48" s="1367">
        <v>392.00005933933335</v>
      </c>
      <c r="I48" s="862" t="s">
        <v>838</v>
      </c>
    </row>
    <row r="49" spans="2:9" s="158" customFormat="1" ht="23.1" customHeight="1" x14ac:dyDescent="0.2">
      <c r="B49" s="1045" t="s">
        <v>664</v>
      </c>
      <c r="C49" s="1367">
        <v>36.601573633333331</v>
      </c>
      <c r="D49" s="1367">
        <v>21.313189999999999</v>
      </c>
      <c r="E49" s="1367">
        <v>13.221659119047619</v>
      </c>
      <c r="F49" s="1367">
        <v>8.9160556</v>
      </c>
      <c r="G49" s="1342">
        <v>31</v>
      </c>
      <c r="H49" s="1367">
        <v>3.9503740000000001</v>
      </c>
      <c r="I49" s="1553" t="s">
        <v>839</v>
      </c>
    </row>
    <row r="50" spans="2:9" s="158" customFormat="1" ht="23.1" customHeight="1" x14ac:dyDescent="0.2">
      <c r="B50" s="1045" t="s">
        <v>663</v>
      </c>
      <c r="C50" s="1367">
        <v>1326.4325166538481</v>
      </c>
      <c r="D50" s="1367">
        <v>986.44387584626315</v>
      </c>
      <c r="E50" s="1367">
        <v>727.46476755607114</v>
      </c>
      <c r="F50" s="1367">
        <v>570.20483469166675</v>
      </c>
      <c r="G50" s="1342">
        <v>402.7</v>
      </c>
      <c r="H50" s="1367">
        <v>388.04968533933334</v>
      </c>
      <c r="I50" s="1553" t="s">
        <v>840</v>
      </c>
    </row>
    <row r="51" spans="2:9" s="158" customFormat="1" ht="23.1" customHeight="1" x14ac:dyDescent="0.2">
      <c r="B51" s="606" t="s">
        <v>832</v>
      </c>
      <c r="C51" s="1367">
        <v>496.45263851384618</v>
      </c>
      <c r="D51" s="1367">
        <v>242.07946845801931</v>
      </c>
      <c r="E51" s="1367">
        <v>165.60923940300006</v>
      </c>
      <c r="F51" s="1367">
        <v>112.59167854671902</v>
      </c>
      <c r="G51" s="1342">
        <v>86.7</v>
      </c>
      <c r="H51" s="1367">
        <v>127.816563352</v>
      </c>
      <c r="I51" s="862" t="s">
        <v>833</v>
      </c>
    </row>
    <row r="52" spans="2:9" s="158" customFormat="1" ht="23.1" customHeight="1" x14ac:dyDescent="0.2">
      <c r="B52" s="1045" t="s">
        <v>664</v>
      </c>
      <c r="C52" s="1367">
        <v>81.646567000000005</v>
      </c>
      <c r="D52" s="1367">
        <v>15.493313000000001</v>
      </c>
      <c r="E52" s="1367">
        <v>3.5689039999999999</v>
      </c>
      <c r="F52" s="1367">
        <v>4.5619216366666668</v>
      </c>
      <c r="G52" s="1342">
        <v>5</v>
      </c>
      <c r="H52" s="1367">
        <v>6.6445597999999997</v>
      </c>
      <c r="I52" s="1553" t="s">
        <v>839</v>
      </c>
    </row>
    <row r="53" spans="2:9" s="158" customFormat="1" ht="23.1" customHeight="1" x14ac:dyDescent="0.2">
      <c r="B53" s="1045" t="s">
        <v>663</v>
      </c>
      <c r="C53" s="1367">
        <v>414.80607151384618</v>
      </c>
      <c r="D53" s="1367">
        <v>226.58615545801931</v>
      </c>
      <c r="E53" s="1367">
        <v>162.04033540300006</v>
      </c>
      <c r="F53" s="1367">
        <v>108.02975691005236</v>
      </c>
      <c r="G53" s="1342">
        <v>81.7</v>
      </c>
      <c r="H53" s="1367">
        <v>121.17200355200001</v>
      </c>
      <c r="I53" s="1553" t="s">
        <v>840</v>
      </c>
    </row>
    <row r="54" spans="2:9" s="158" customFormat="1" ht="9.9499999999999993" customHeight="1" x14ac:dyDescent="0.2">
      <c r="B54" s="606"/>
      <c r="C54" s="1368"/>
      <c r="D54" s="1368"/>
      <c r="E54" s="1368"/>
      <c r="F54" s="1368"/>
      <c r="G54" s="1371"/>
      <c r="H54" s="1368"/>
      <c r="I54" s="862"/>
    </row>
    <row r="55" spans="2:9" s="158" customFormat="1" ht="23.1" customHeight="1" x14ac:dyDescent="0.2">
      <c r="B55" s="604" t="s">
        <v>665</v>
      </c>
      <c r="C55" s="1366">
        <v>10890.814070605307</v>
      </c>
      <c r="D55" s="1366">
        <v>3967.8204366392324</v>
      </c>
      <c r="E55" s="1366">
        <v>7374.7221643205994</v>
      </c>
      <c r="F55" s="1366">
        <v>4149.4177069893904</v>
      </c>
      <c r="G55" s="1341">
        <v>3317</v>
      </c>
      <c r="H55" s="1366">
        <v>525.31327235200001</v>
      </c>
      <c r="I55" s="861" t="s">
        <v>1266</v>
      </c>
    </row>
    <row r="56" spans="2:9" s="158" customFormat="1" ht="23.1" customHeight="1" x14ac:dyDescent="0.2">
      <c r="B56" s="606" t="s">
        <v>506</v>
      </c>
      <c r="C56" s="1367">
        <v>4477.8402863670854</v>
      </c>
      <c r="D56" s="1367">
        <v>2457.4573116392326</v>
      </c>
      <c r="E56" s="1367">
        <v>7231.9541553205991</v>
      </c>
      <c r="F56" s="1367">
        <v>4131.58417298939</v>
      </c>
      <c r="G56" s="1342">
        <v>3306</v>
      </c>
      <c r="H56" s="1367">
        <v>504.30018035199998</v>
      </c>
      <c r="I56" s="862" t="s">
        <v>270</v>
      </c>
    </row>
    <row r="57" spans="2:9" s="158" customFormat="1" ht="23.1" customHeight="1" x14ac:dyDescent="0.2">
      <c r="B57" s="1045" t="s">
        <v>837</v>
      </c>
      <c r="C57" s="1367">
        <v>3044.2862124444446</v>
      </c>
      <c r="D57" s="1367">
        <v>1487.6039049833335</v>
      </c>
      <c r="E57" s="1367">
        <v>6490.7794140095993</v>
      </c>
      <c r="F57" s="1367">
        <v>3599.0268251000002</v>
      </c>
      <c r="G57" s="1342">
        <v>2836</v>
      </c>
      <c r="H57" s="1367">
        <v>68.49629161</v>
      </c>
      <c r="I57" s="1553" t="s">
        <v>838</v>
      </c>
    </row>
    <row r="58" spans="2:9" s="158" customFormat="1" ht="23.1" customHeight="1" x14ac:dyDescent="0.2">
      <c r="B58" s="1045" t="s">
        <v>832</v>
      </c>
      <c r="C58" s="1367">
        <v>1433.5540739226408</v>
      </c>
      <c r="D58" s="1367">
        <v>969.85340665589922</v>
      </c>
      <c r="E58" s="1367">
        <v>741.17474131099993</v>
      </c>
      <c r="F58" s="1367">
        <v>532.55734788938958</v>
      </c>
      <c r="G58" s="1342">
        <v>470</v>
      </c>
      <c r="H58" s="1367">
        <v>435.80388874199997</v>
      </c>
      <c r="I58" s="1553" t="s">
        <v>833</v>
      </c>
    </row>
    <row r="59" spans="2:9" s="158" customFormat="1" ht="23.1" customHeight="1" x14ac:dyDescent="0.2">
      <c r="B59" s="606" t="s">
        <v>584</v>
      </c>
      <c r="C59" s="1367">
        <v>6412.9737842382219</v>
      </c>
      <c r="D59" s="1367">
        <v>1510.3631249999999</v>
      </c>
      <c r="E59" s="1367">
        <v>142.76800900000001</v>
      </c>
      <c r="F59" s="1367">
        <v>17.833533999999997</v>
      </c>
      <c r="G59" s="1342">
        <v>11</v>
      </c>
      <c r="H59" s="1367">
        <v>21.013092</v>
      </c>
      <c r="I59" s="862" t="s">
        <v>271</v>
      </c>
    </row>
    <row r="60" spans="2:9" s="158" customFormat="1" ht="23.1" customHeight="1" x14ac:dyDescent="0.2">
      <c r="B60" s="1045" t="s">
        <v>837</v>
      </c>
      <c r="C60" s="1367">
        <v>5162.4888680000004</v>
      </c>
      <c r="D60" s="1367">
        <v>1351.8088829999999</v>
      </c>
      <c r="E60" s="1367">
        <v>90.556799999999996</v>
      </c>
      <c r="F60" s="1367">
        <v>6.9999999999999999E-4</v>
      </c>
      <c r="G60" s="1342">
        <v>0</v>
      </c>
      <c r="H60" s="1367">
        <v>0</v>
      </c>
      <c r="I60" s="1553" t="s">
        <v>838</v>
      </c>
    </row>
    <row r="61" spans="2:9" s="158" customFormat="1" ht="23.1" customHeight="1" x14ac:dyDescent="0.2">
      <c r="B61" s="1045" t="s">
        <v>832</v>
      </c>
      <c r="C61" s="1367">
        <v>1250.4849162382216</v>
      </c>
      <c r="D61" s="1367">
        <v>158.55424200000002</v>
      </c>
      <c r="E61" s="1367">
        <v>52.211209000000004</v>
      </c>
      <c r="F61" s="1367">
        <v>17.832833999999998</v>
      </c>
      <c r="G61" s="1342">
        <v>11</v>
      </c>
      <c r="H61" s="1367">
        <v>21.013092</v>
      </c>
      <c r="I61" s="1553" t="s">
        <v>833</v>
      </c>
    </row>
    <row r="62" spans="2:9" s="158" customFormat="1" ht="9.9499999999999993" customHeight="1" x14ac:dyDescent="0.2">
      <c r="B62" s="606"/>
      <c r="C62" s="1368"/>
      <c r="D62" s="1368"/>
      <c r="E62" s="1368"/>
      <c r="F62" s="1368"/>
      <c r="G62" s="1371"/>
      <c r="H62" s="1368"/>
      <c r="I62" s="862"/>
    </row>
    <row r="63" spans="2:9" s="158" customFormat="1" ht="23.1" customHeight="1" x14ac:dyDescent="0.2">
      <c r="B63" s="604" t="s">
        <v>585</v>
      </c>
      <c r="C63" s="1366">
        <v>21.835383</v>
      </c>
      <c r="D63" s="1366">
        <v>14.657238</v>
      </c>
      <c r="E63" s="1366">
        <v>6.6455339999999996</v>
      </c>
      <c r="F63" s="1366">
        <v>2.9982640000000003</v>
      </c>
      <c r="G63" s="1341">
        <v>2</v>
      </c>
      <c r="H63" s="1366">
        <v>1.9913940000000001</v>
      </c>
      <c r="I63" s="861" t="s">
        <v>563</v>
      </c>
    </row>
    <row r="64" spans="2:9" s="158" customFormat="1" ht="9.9499999999999993" customHeight="1" x14ac:dyDescent="0.2">
      <c r="B64" s="606"/>
      <c r="C64" s="1368"/>
      <c r="D64" s="1368"/>
      <c r="E64" s="1368"/>
      <c r="F64" s="1368"/>
      <c r="G64" s="1371"/>
      <c r="H64" s="1368"/>
      <c r="I64" s="862"/>
    </row>
    <row r="65" spans="2:9" s="158" customFormat="1" ht="23.1" customHeight="1" x14ac:dyDescent="0.2">
      <c r="B65" s="604" t="s">
        <v>273</v>
      </c>
      <c r="C65" s="1366">
        <v>41.341113</v>
      </c>
      <c r="D65" s="1366">
        <v>38.650448611304341</v>
      </c>
      <c r="E65" s="1366">
        <v>31.089531140000002</v>
      </c>
      <c r="F65" s="1366">
        <v>9.976673383333333</v>
      </c>
      <c r="G65" s="1341">
        <v>5</v>
      </c>
      <c r="H65" s="1366">
        <v>3.7528513999999995</v>
      </c>
      <c r="I65" s="861" t="s">
        <v>717</v>
      </c>
    </row>
    <row r="66" spans="2:9" s="158" customFormat="1" ht="9.9499999999999993" customHeight="1" x14ac:dyDescent="0.2">
      <c r="B66" s="606"/>
      <c r="C66" s="1368"/>
      <c r="D66" s="1368"/>
      <c r="E66" s="1368"/>
      <c r="F66" s="1368"/>
      <c r="G66" s="1371"/>
      <c r="H66" s="1368"/>
      <c r="I66" s="862"/>
    </row>
    <row r="67" spans="2:9" s="158" customFormat="1" ht="23.1" customHeight="1" x14ac:dyDescent="0.2">
      <c r="B67" s="604" t="s">
        <v>75</v>
      </c>
      <c r="C67" s="1366">
        <v>720.51494104157132</v>
      </c>
      <c r="D67" s="1366">
        <v>414.2234685336856</v>
      </c>
      <c r="E67" s="1366">
        <v>293.09734741900002</v>
      </c>
      <c r="F67" s="1366">
        <v>165.06654559199998</v>
      </c>
      <c r="G67" s="1341">
        <v>84</v>
      </c>
      <c r="H67" s="1366">
        <v>82.831213128999991</v>
      </c>
      <c r="I67" s="861" t="s">
        <v>1265</v>
      </c>
    </row>
    <row r="68" spans="2:9" s="158" customFormat="1" ht="23.1" customHeight="1" x14ac:dyDescent="0.2">
      <c r="B68" s="1045" t="s">
        <v>76</v>
      </c>
      <c r="C68" s="1367">
        <v>69.761284000000003</v>
      </c>
      <c r="D68" s="1367">
        <v>57.219977366423251</v>
      </c>
      <c r="E68" s="1367">
        <v>33.831244159999997</v>
      </c>
      <c r="F68" s="1367">
        <v>14.885603999999999</v>
      </c>
      <c r="G68" s="1342">
        <v>4</v>
      </c>
      <c r="H68" s="1367">
        <v>3.4017766300000005</v>
      </c>
      <c r="I68" s="1553" t="s">
        <v>77</v>
      </c>
    </row>
    <row r="69" spans="2:9" s="158" customFormat="1" ht="23.1" customHeight="1" x14ac:dyDescent="0.2">
      <c r="B69" s="1045" t="s">
        <v>78</v>
      </c>
      <c r="C69" s="1367">
        <v>208.93171801670528</v>
      </c>
      <c r="D69" s="1367">
        <v>127.86826524081097</v>
      </c>
      <c r="E69" s="1367">
        <v>81.921819599999992</v>
      </c>
      <c r="F69" s="1367">
        <v>50.136632374999998</v>
      </c>
      <c r="G69" s="1342">
        <v>29</v>
      </c>
      <c r="H69" s="1367">
        <v>24.776943949999996</v>
      </c>
      <c r="I69" s="1553" t="s">
        <v>1263</v>
      </c>
    </row>
    <row r="70" spans="2:9" s="158" customFormat="1" ht="23.1" customHeight="1" x14ac:dyDescent="0.2">
      <c r="B70" s="1045" t="s">
        <v>418</v>
      </c>
      <c r="C70" s="1367">
        <v>441.82193902486597</v>
      </c>
      <c r="D70" s="1367">
        <v>229.13522592645137</v>
      </c>
      <c r="E70" s="1367">
        <v>177.34428365900001</v>
      </c>
      <c r="F70" s="1367">
        <v>100.04430921699999</v>
      </c>
      <c r="G70" s="1342">
        <v>51</v>
      </c>
      <c r="H70" s="1367">
        <v>54.652492549000002</v>
      </c>
      <c r="I70" s="1553" t="s">
        <v>1264</v>
      </c>
    </row>
    <row r="71" spans="2:9" s="158" customFormat="1" ht="10.5" customHeight="1" x14ac:dyDescent="0.2">
      <c r="B71" s="1045"/>
      <c r="C71" s="1367"/>
      <c r="D71" s="1367"/>
      <c r="E71" s="1367"/>
      <c r="F71" s="1367"/>
      <c r="G71" s="1342"/>
      <c r="H71" s="1367"/>
      <c r="I71" s="1553"/>
    </row>
    <row r="72" spans="2:9" s="158" customFormat="1" ht="23.1" customHeight="1" x14ac:dyDescent="0.2">
      <c r="B72" s="604" t="s">
        <v>419</v>
      </c>
      <c r="C72" s="1366" t="s">
        <v>1934</v>
      </c>
      <c r="D72" s="1366">
        <v>2.1557E-2</v>
      </c>
      <c r="E72" s="1366">
        <v>2.0000000000000001E-4</v>
      </c>
      <c r="F72" s="1366">
        <v>4.8500000000000001E-3</v>
      </c>
      <c r="G72" s="1341">
        <v>2.1699999999999999E-4</v>
      </c>
      <c r="H72" s="1366">
        <v>8.9999999999999998E-4</v>
      </c>
      <c r="I72" s="861" t="s">
        <v>662</v>
      </c>
    </row>
    <row r="73" spans="2:9" s="158" customFormat="1" ht="9.9499999999999993" customHeight="1" x14ac:dyDescent="0.2">
      <c r="B73" s="606"/>
      <c r="C73" s="1368"/>
      <c r="D73" s="1368"/>
      <c r="E73" s="1368"/>
      <c r="F73" s="1368"/>
      <c r="G73" s="1371"/>
      <c r="H73" s="1368"/>
      <c r="I73" s="862"/>
    </row>
    <row r="74" spans="2:9" s="158" customFormat="1" ht="23.1" customHeight="1" x14ac:dyDescent="0.2">
      <c r="B74" s="604" t="s">
        <v>854</v>
      </c>
      <c r="C74" s="1366">
        <v>13533.992236447906</v>
      </c>
      <c r="D74" s="1366">
        <v>5685.2096830885048</v>
      </c>
      <c r="E74" s="1366">
        <v>8611.8504429577188</v>
      </c>
      <c r="F74" s="1366">
        <v>5019.17660880311</v>
      </c>
      <c r="G74" s="1341">
        <v>3928.4002169999999</v>
      </c>
      <c r="H74" s="1366">
        <v>1133.7062535723335</v>
      </c>
      <c r="I74" s="861" t="s">
        <v>332</v>
      </c>
    </row>
    <row r="75" spans="2:9" s="42" customFormat="1" ht="15" customHeight="1" thickBot="1" x14ac:dyDescent="0.75">
      <c r="B75" s="674"/>
      <c r="C75" s="702"/>
      <c r="D75" s="702"/>
      <c r="E75" s="702"/>
      <c r="F75" s="701"/>
      <c r="G75" s="701"/>
      <c r="H75" s="1556"/>
      <c r="I75" s="707"/>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334" t="s">
        <v>1778</v>
      </c>
      <c r="C78" s="334"/>
      <c r="D78" s="334"/>
      <c r="E78" s="334"/>
      <c r="F78" s="334"/>
      <c r="G78" s="334"/>
      <c r="H78" s="334"/>
      <c r="I78" s="334" t="s">
        <v>1779</v>
      </c>
    </row>
    <row r="79" spans="2:9" ht="21.75" x14ac:dyDescent="0.5">
      <c r="B79" s="139"/>
      <c r="C79" s="55"/>
      <c r="D79" s="55"/>
      <c r="E79" s="55"/>
      <c r="F79" s="55"/>
      <c r="G79" s="55"/>
      <c r="H79" s="55"/>
    </row>
    <row r="80" spans="2:9" ht="21.75" x14ac:dyDescent="0.5">
      <c r="B80" s="44"/>
      <c r="C80" s="55"/>
      <c r="D80" s="55"/>
      <c r="E80" s="55"/>
      <c r="F80" s="55"/>
      <c r="G80" s="55"/>
      <c r="H80" s="55"/>
      <c r="I80"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894" t="s">
        <v>1888</v>
      </c>
      <c r="C3" s="1950"/>
      <c r="D3" s="1950"/>
      <c r="E3" s="1950"/>
      <c r="F3" s="1950"/>
      <c r="G3" s="1950"/>
      <c r="H3" s="1950"/>
      <c r="I3" s="1950"/>
    </row>
    <row r="4" spans="2:23" s="5" customFormat="1" ht="12.75" customHeight="1" x14ac:dyDescent="0.65">
      <c r="B4" s="2"/>
      <c r="C4" s="2"/>
      <c r="D4" s="2"/>
      <c r="E4" s="2"/>
      <c r="F4" s="2"/>
      <c r="G4" s="2"/>
      <c r="H4" s="2"/>
      <c r="I4" s="2"/>
      <c r="J4" s="2"/>
    </row>
    <row r="5" spans="2:23" ht="32.25" x14ac:dyDescent="0.7">
      <c r="B5" s="1894" t="s">
        <v>1889</v>
      </c>
      <c r="C5" s="1950"/>
      <c r="D5" s="1950"/>
      <c r="E5" s="1950"/>
      <c r="F5" s="1950"/>
      <c r="G5" s="1950"/>
      <c r="H5" s="1950"/>
      <c r="I5" s="1950"/>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51" t="s">
        <v>887</v>
      </c>
      <c r="C9" s="1761">
        <v>2011</v>
      </c>
      <c r="D9" s="1761">
        <v>2012</v>
      </c>
      <c r="E9" s="1761">
        <v>2013</v>
      </c>
      <c r="F9" s="1761">
        <v>2014</v>
      </c>
      <c r="G9" s="1761" t="s">
        <v>1928</v>
      </c>
      <c r="H9" s="1761" t="s">
        <v>1935</v>
      </c>
      <c r="I9" s="1954" t="s">
        <v>886</v>
      </c>
      <c r="J9" s="80"/>
      <c r="N9" s="80"/>
    </row>
    <row r="10" spans="2:23" s="42" customFormat="1" ht="23.1" customHeight="1" x14ac:dyDescent="0.65">
      <c r="B10" s="1952"/>
      <c r="C10" s="1762"/>
      <c r="D10" s="1762"/>
      <c r="E10" s="1762"/>
      <c r="F10" s="1762"/>
      <c r="G10" s="1762"/>
      <c r="H10" s="1762"/>
      <c r="I10" s="1955"/>
    </row>
    <row r="11" spans="2:23" s="42" customFormat="1" ht="23.1" customHeight="1" x14ac:dyDescent="0.65">
      <c r="B11" s="1953"/>
      <c r="C11" s="1763"/>
      <c r="D11" s="1763"/>
      <c r="E11" s="1763"/>
      <c r="F11" s="1763"/>
      <c r="G11" s="1763"/>
      <c r="H11" s="1763"/>
      <c r="I11" s="1956"/>
    </row>
    <row r="12" spans="2:23" s="82" customFormat="1" ht="15" customHeight="1" x14ac:dyDescent="0.65">
      <c r="B12" s="131"/>
      <c r="C12" s="81"/>
      <c r="D12" s="81"/>
      <c r="E12" s="81"/>
      <c r="F12" s="81"/>
      <c r="G12" s="81"/>
      <c r="H12" s="81"/>
      <c r="I12" s="132"/>
    </row>
    <row r="13" spans="2:23" s="1373" customFormat="1" ht="23.1" customHeight="1" x14ac:dyDescent="0.2">
      <c r="B13" s="847" t="s">
        <v>660</v>
      </c>
      <c r="C13" s="1372"/>
      <c r="D13" s="1372"/>
      <c r="E13" s="1372"/>
      <c r="F13" s="1372"/>
      <c r="G13" s="1372"/>
      <c r="H13" s="1372"/>
      <c r="I13" s="860" t="s">
        <v>702</v>
      </c>
    </row>
    <row r="14" spans="2:23" s="1375" customFormat="1" ht="9.9499999999999993" customHeight="1" x14ac:dyDescent="0.2">
      <c r="B14" s="606"/>
      <c r="C14" s="1374"/>
      <c r="D14" s="1374"/>
      <c r="E14" s="1374"/>
      <c r="F14" s="1374"/>
      <c r="G14" s="1374"/>
      <c r="H14" s="1374"/>
      <c r="I14" s="862"/>
    </row>
    <row r="15" spans="2:23" s="1375" customFormat="1" ht="23.1" customHeight="1" x14ac:dyDescent="0.2">
      <c r="B15" s="604" t="s">
        <v>154</v>
      </c>
      <c r="C15" s="865">
        <v>131864.7126</v>
      </c>
      <c r="D15" s="865">
        <v>121550.50367000001</v>
      </c>
      <c r="E15" s="865">
        <v>217813.94018299994</v>
      </c>
      <c r="F15" s="865">
        <v>363410.73625001998</v>
      </c>
      <c r="G15" s="865">
        <v>319800</v>
      </c>
      <c r="H15" s="865">
        <v>433534.99698509002</v>
      </c>
      <c r="I15" s="861" t="s">
        <v>661</v>
      </c>
    </row>
    <row r="16" spans="2:23" s="1375" customFormat="1" ht="23.1" customHeight="1" x14ac:dyDescent="0.2">
      <c r="B16" s="606" t="s">
        <v>837</v>
      </c>
      <c r="C16" s="866">
        <v>51151.285793999996</v>
      </c>
      <c r="D16" s="866">
        <v>51354.803717000003</v>
      </c>
      <c r="E16" s="866">
        <v>110816.40375409991</v>
      </c>
      <c r="F16" s="866">
        <v>144984.81036100999</v>
      </c>
      <c r="G16" s="866">
        <v>157702</v>
      </c>
      <c r="H16" s="866">
        <v>235307.88323946</v>
      </c>
      <c r="I16" s="862" t="s">
        <v>838</v>
      </c>
    </row>
    <row r="17" spans="2:9" s="1375" customFormat="1" ht="23.1" customHeight="1" x14ac:dyDescent="0.2">
      <c r="B17" s="1045" t="s">
        <v>664</v>
      </c>
      <c r="C17" s="866">
        <v>32054.139044</v>
      </c>
      <c r="D17" s="866">
        <v>32554.148625000002</v>
      </c>
      <c r="E17" s="866">
        <v>88290.987079190003</v>
      </c>
      <c r="F17" s="866">
        <v>96168.944872060019</v>
      </c>
      <c r="G17" s="866">
        <v>113154</v>
      </c>
      <c r="H17" s="866">
        <v>184994.08606721999</v>
      </c>
      <c r="I17" s="1553" t="s">
        <v>839</v>
      </c>
    </row>
    <row r="18" spans="2:9" s="1375" customFormat="1" ht="23.1" customHeight="1" x14ac:dyDescent="0.2">
      <c r="B18" s="1045" t="s">
        <v>663</v>
      </c>
      <c r="C18" s="866">
        <v>19097.14675</v>
      </c>
      <c r="D18" s="866">
        <v>18800.655092000001</v>
      </c>
      <c r="E18" s="866">
        <v>22525.416674909902</v>
      </c>
      <c r="F18" s="866">
        <v>48815.865488949981</v>
      </c>
      <c r="G18" s="866">
        <v>44548</v>
      </c>
      <c r="H18" s="866">
        <v>50313.797172240018</v>
      </c>
      <c r="I18" s="1553" t="s">
        <v>840</v>
      </c>
    </row>
    <row r="19" spans="2:9" s="1375" customFormat="1" ht="23.1" customHeight="1" x14ac:dyDescent="0.2">
      <c r="B19" s="606" t="s">
        <v>832</v>
      </c>
      <c r="C19" s="866">
        <v>80713.426806000003</v>
      </c>
      <c r="D19" s="866">
        <v>70195.699953000003</v>
      </c>
      <c r="E19" s="866">
        <v>106997.53642890001</v>
      </c>
      <c r="F19" s="866">
        <v>218425.92588901002</v>
      </c>
      <c r="G19" s="866">
        <v>162098</v>
      </c>
      <c r="H19" s="866">
        <v>198227.11374563002</v>
      </c>
      <c r="I19" s="862" t="s">
        <v>833</v>
      </c>
    </row>
    <row r="20" spans="2:9" s="1375" customFormat="1" ht="23.1" customHeight="1" x14ac:dyDescent="0.2">
      <c r="B20" s="1045" t="s">
        <v>664</v>
      </c>
      <c r="C20" s="866">
        <v>29490.211422</v>
      </c>
      <c r="D20" s="866">
        <v>11453.759258</v>
      </c>
      <c r="E20" s="866">
        <v>19892.453480220011</v>
      </c>
      <c r="F20" s="866">
        <v>45809.792913440004</v>
      </c>
      <c r="G20" s="866">
        <v>62045</v>
      </c>
      <c r="H20" s="866">
        <v>88330.117352430039</v>
      </c>
      <c r="I20" s="1553" t="s">
        <v>839</v>
      </c>
    </row>
    <row r="21" spans="2:9" s="1375" customFormat="1" ht="23.1" customHeight="1" x14ac:dyDescent="0.2">
      <c r="B21" s="1045" t="s">
        <v>663</v>
      </c>
      <c r="C21" s="866">
        <v>51223.215384000003</v>
      </c>
      <c r="D21" s="866">
        <v>58741.940694999998</v>
      </c>
      <c r="E21" s="866">
        <v>87105.082948680007</v>
      </c>
      <c r="F21" s="866">
        <v>172616.13297557001</v>
      </c>
      <c r="G21" s="866">
        <v>100053</v>
      </c>
      <c r="H21" s="866">
        <v>109896.99639319997</v>
      </c>
      <c r="I21" s="1553" t="s">
        <v>840</v>
      </c>
    </row>
    <row r="22" spans="2:9" s="1375" customFormat="1" ht="9.9499999999999993" customHeight="1" x14ac:dyDescent="0.2">
      <c r="B22" s="606"/>
      <c r="C22" s="867"/>
      <c r="D22" s="867"/>
      <c r="E22" s="867"/>
      <c r="F22" s="867"/>
      <c r="G22" s="867"/>
      <c r="H22" s="867"/>
      <c r="I22" s="862"/>
    </row>
    <row r="23" spans="2:9" s="1375" customFormat="1" ht="23.1" customHeight="1" x14ac:dyDescent="0.2">
      <c r="B23" s="604" t="s">
        <v>665</v>
      </c>
      <c r="C23" s="865">
        <v>582015.28153140785</v>
      </c>
      <c r="D23" s="865">
        <v>572619.501765094</v>
      </c>
      <c r="E23" s="865">
        <v>652610.19625450298</v>
      </c>
      <c r="F23" s="865">
        <v>1005459.9736790584</v>
      </c>
      <c r="G23" s="865">
        <v>1009033</v>
      </c>
      <c r="H23" s="865">
        <v>1507041.4329683396</v>
      </c>
      <c r="I23" s="861" t="s">
        <v>1266</v>
      </c>
    </row>
    <row r="24" spans="2:9" s="1375" customFormat="1" ht="23.1" customHeight="1" x14ac:dyDescent="0.2">
      <c r="B24" s="606" t="s">
        <v>1781</v>
      </c>
      <c r="C24" s="866">
        <v>394905.070045</v>
      </c>
      <c r="D24" s="866">
        <v>246944.96703199999</v>
      </c>
      <c r="E24" s="866">
        <v>209249.26739994041</v>
      </c>
      <c r="F24" s="866">
        <v>397711.28488411859</v>
      </c>
      <c r="G24" s="866">
        <v>378179</v>
      </c>
      <c r="H24" s="866">
        <v>605389.82940822956</v>
      </c>
      <c r="I24" s="862" t="s">
        <v>270</v>
      </c>
    </row>
    <row r="25" spans="2:9" s="1375" customFormat="1" ht="23.1" customHeight="1" x14ac:dyDescent="0.2">
      <c r="B25" s="1045" t="s">
        <v>837</v>
      </c>
      <c r="C25" s="866">
        <v>33477.398608000003</v>
      </c>
      <c r="D25" s="866">
        <v>25475.922503999998</v>
      </c>
      <c r="E25" s="866">
        <v>32671.894398599983</v>
      </c>
      <c r="F25" s="866">
        <v>44886.758534500026</v>
      </c>
      <c r="G25" s="866">
        <v>49992</v>
      </c>
      <c r="H25" s="866">
        <v>77183.702396489956</v>
      </c>
      <c r="I25" s="1553" t="s">
        <v>838</v>
      </c>
    </row>
    <row r="26" spans="2:9" s="1375" customFormat="1" ht="23.1" customHeight="1" x14ac:dyDescent="0.2">
      <c r="B26" s="1045" t="s">
        <v>832</v>
      </c>
      <c r="C26" s="866">
        <v>361427.67143699998</v>
      </c>
      <c r="D26" s="866">
        <v>221469.044528</v>
      </c>
      <c r="E26" s="866">
        <v>176577.37300134043</v>
      </c>
      <c r="F26" s="866">
        <v>352824.52634961857</v>
      </c>
      <c r="G26" s="866">
        <v>328187</v>
      </c>
      <c r="H26" s="866">
        <v>528206.12701173965</v>
      </c>
      <c r="I26" s="1553" t="s">
        <v>833</v>
      </c>
    </row>
    <row r="27" spans="2:9" s="1375" customFormat="1" ht="23.1" customHeight="1" x14ac:dyDescent="0.2">
      <c r="B27" s="606" t="s">
        <v>584</v>
      </c>
      <c r="C27" s="866">
        <v>187110.21148640788</v>
      </c>
      <c r="D27" s="866">
        <v>325674.53473309404</v>
      </c>
      <c r="E27" s="866">
        <v>443360.92885456263</v>
      </c>
      <c r="F27" s="866">
        <v>607748.68879493978</v>
      </c>
      <c r="G27" s="866">
        <v>630854</v>
      </c>
      <c r="H27" s="866">
        <v>901651.60356011009</v>
      </c>
      <c r="I27" s="862" t="s">
        <v>271</v>
      </c>
    </row>
    <row r="28" spans="2:9" s="1375" customFormat="1" ht="23.1" customHeight="1" x14ac:dyDescent="0.2">
      <c r="B28" s="1045" t="s">
        <v>837</v>
      </c>
      <c r="C28" s="866">
        <v>3736.4101839999998</v>
      </c>
      <c r="D28" s="866">
        <v>7933.3452269999998</v>
      </c>
      <c r="E28" s="866">
        <v>268242.55864186242</v>
      </c>
      <c r="F28" s="866">
        <v>443817.47727972985</v>
      </c>
      <c r="G28" s="866">
        <v>414369</v>
      </c>
      <c r="H28" s="866">
        <v>538153.24316492002</v>
      </c>
      <c r="I28" s="1553" t="s">
        <v>838</v>
      </c>
    </row>
    <row r="29" spans="2:9" s="1375" customFormat="1" ht="23.1" customHeight="1" x14ac:dyDescent="0.2">
      <c r="B29" s="1045" t="s">
        <v>832</v>
      </c>
      <c r="C29" s="866">
        <v>183373.80130240787</v>
      </c>
      <c r="D29" s="866">
        <v>317741.18950609403</v>
      </c>
      <c r="E29" s="866">
        <v>175118.37021270022</v>
      </c>
      <c r="F29" s="866">
        <v>163931.21151520999</v>
      </c>
      <c r="G29" s="866">
        <v>216485</v>
      </c>
      <c r="H29" s="866">
        <v>363498.36039519001</v>
      </c>
      <c r="I29" s="1553" t="s">
        <v>833</v>
      </c>
    </row>
    <row r="30" spans="2:9" s="1375" customFormat="1" ht="9.9499999999999993" customHeight="1" x14ac:dyDescent="0.2">
      <c r="B30" s="606"/>
      <c r="C30" s="867"/>
      <c r="D30" s="867"/>
      <c r="E30" s="867"/>
      <c r="F30" s="867"/>
      <c r="G30" s="867"/>
      <c r="H30" s="867"/>
      <c r="I30" s="862"/>
    </row>
    <row r="31" spans="2:9" s="1375" customFormat="1" ht="23.1" customHeight="1" x14ac:dyDescent="0.2">
      <c r="B31" s="604" t="s">
        <v>585</v>
      </c>
      <c r="C31" s="865">
        <v>66217.770718999993</v>
      </c>
      <c r="D31" s="865">
        <v>17068.629104</v>
      </c>
      <c r="E31" s="865">
        <v>11950.714551780011</v>
      </c>
      <c r="F31" s="865">
        <v>43290.666868069951</v>
      </c>
      <c r="G31" s="865">
        <v>34871</v>
      </c>
      <c r="H31" s="865">
        <v>75865.739198300013</v>
      </c>
      <c r="I31" s="861" t="s">
        <v>563</v>
      </c>
    </row>
    <row r="32" spans="2:9" s="1375" customFormat="1" ht="9.9499999999999993" customHeight="1" x14ac:dyDescent="0.2">
      <c r="B32" s="606"/>
      <c r="C32" s="867"/>
      <c r="D32" s="867"/>
      <c r="E32" s="867"/>
      <c r="F32" s="867"/>
      <c r="G32" s="867"/>
      <c r="H32" s="867"/>
      <c r="I32" s="862"/>
    </row>
    <row r="33" spans="2:9" s="1375" customFormat="1" ht="23.1" customHeight="1" x14ac:dyDescent="0.2">
      <c r="B33" s="604" t="s">
        <v>273</v>
      </c>
      <c r="C33" s="865">
        <v>136389.31134709064</v>
      </c>
      <c r="D33" s="865">
        <v>57378.148867000004</v>
      </c>
      <c r="E33" s="865">
        <v>34659.966894840036</v>
      </c>
      <c r="F33" s="865">
        <v>97001.139523450023</v>
      </c>
      <c r="G33" s="865">
        <v>92041</v>
      </c>
      <c r="H33" s="865">
        <v>136986.55834059999</v>
      </c>
      <c r="I33" s="861" t="s">
        <v>717</v>
      </c>
    </row>
    <row r="34" spans="2:9" s="1375" customFormat="1" ht="9.9499999999999993" customHeight="1" x14ac:dyDescent="0.2">
      <c r="B34" s="606"/>
      <c r="C34" s="867"/>
      <c r="D34" s="867"/>
      <c r="E34" s="867"/>
      <c r="F34" s="867"/>
      <c r="G34" s="867"/>
      <c r="H34" s="867"/>
      <c r="I34" s="862"/>
    </row>
    <row r="35" spans="2:9" s="1375" customFormat="1" ht="23.1" customHeight="1" x14ac:dyDescent="0.2">
      <c r="B35" s="604" t="s">
        <v>75</v>
      </c>
      <c r="C35" s="865">
        <v>48426.40687959861</v>
      </c>
      <c r="D35" s="865">
        <v>25657.433585000002</v>
      </c>
      <c r="E35" s="865">
        <v>27891.41509436004</v>
      </c>
      <c r="F35" s="865">
        <v>53683.058564089981</v>
      </c>
      <c r="G35" s="865">
        <v>41594</v>
      </c>
      <c r="H35" s="865">
        <v>84948.716224630014</v>
      </c>
      <c r="I35" s="861" t="s">
        <v>1266</v>
      </c>
    </row>
    <row r="36" spans="2:9" s="1375" customFormat="1" ht="23.1" customHeight="1" x14ac:dyDescent="0.2">
      <c r="B36" s="1045" t="s">
        <v>76</v>
      </c>
      <c r="C36" s="866">
        <v>5236.1332245986068</v>
      </c>
      <c r="D36" s="866">
        <v>1237.9609599999999</v>
      </c>
      <c r="E36" s="866">
        <v>793.9025742099991</v>
      </c>
      <c r="F36" s="866">
        <v>3389.4511650399941</v>
      </c>
      <c r="G36" s="866">
        <v>2687</v>
      </c>
      <c r="H36" s="866">
        <v>6376.2688387300032</v>
      </c>
      <c r="I36" s="1553" t="s">
        <v>77</v>
      </c>
    </row>
    <row r="37" spans="2:9" s="1375" customFormat="1" ht="23.1" customHeight="1" x14ac:dyDescent="0.2">
      <c r="B37" s="1045" t="s">
        <v>78</v>
      </c>
      <c r="C37" s="866">
        <v>4717.6390179999999</v>
      </c>
      <c r="D37" s="866">
        <v>2460.2333880000001</v>
      </c>
      <c r="E37" s="866">
        <v>2928.975495369993</v>
      </c>
      <c r="F37" s="866">
        <v>9589.9899119700021</v>
      </c>
      <c r="G37" s="866">
        <v>7665</v>
      </c>
      <c r="H37" s="866">
        <v>16920.248359879999</v>
      </c>
      <c r="I37" s="1553" t="s">
        <v>1263</v>
      </c>
    </row>
    <row r="38" spans="2:9" s="1375" customFormat="1" ht="23.1" customHeight="1" x14ac:dyDescent="0.2">
      <c r="B38" s="1045" t="s">
        <v>418</v>
      </c>
      <c r="C38" s="866">
        <v>38472.634637000003</v>
      </c>
      <c r="D38" s="866">
        <v>21959.239237000002</v>
      </c>
      <c r="E38" s="866">
        <v>24168.537024780049</v>
      </c>
      <c r="F38" s="866">
        <v>40703.617487079988</v>
      </c>
      <c r="G38" s="866">
        <v>31242</v>
      </c>
      <c r="H38" s="866">
        <v>61652.199026020004</v>
      </c>
      <c r="I38" s="1553" t="s">
        <v>1264</v>
      </c>
    </row>
    <row r="39" spans="2:9" s="1375" customFormat="1" ht="9.9499999999999993" customHeight="1" x14ac:dyDescent="0.2">
      <c r="B39" s="606"/>
      <c r="C39" s="1605"/>
      <c r="D39" s="1605"/>
      <c r="E39" s="1605"/>
      <c r="F39" s="1605"/>
      <c r="G39" s="1605"/>
      <c r="H39" s="1605"/>
      <c r="I39" s="862"/>
    </row>
    <row r="40" spans="2:9" s="1375" customFormat="1" ht="23.1" customHeight="1" x14ac:dyDescent="0.2">
      <c r="B40" s="604" t="s">
        <v>419</v>
      </c>
      <c r="C40" s="865">
        <v>14.825987</v>
      </c>
      <c r="D40" s="865">
        <v>3.2140339999999998</v>
      </c>
      <c r="E40" s="865">
        <v>0</v>
      </c>
      <c r="F40" s="865">
        <v>0</v>
      </c>
      <c r="G40" s="865">
        <v>1</v>
      </c>
      <c r="H40" s="865">
        <v>94.907399999999996</v>
      </c>
      <c r="I40" s="861" t="s">
        <v>662</v>
      </c>
    </row>
    <row r="41" spans="2:9" s="1375" customFormat="1" ht="9.9499999999999993" customHeight="1" x14ac:dyDescent="0.2">
      <c r="B41" s="606"/>
      <c r="C41" s="867"/>
      <c r="D41" s="867"/>
      <c r="E41" s="867"/>
      <c r="F41" s="867"/>
      <c r="G41" s="867"/>
      <c r="H41" s="867"/>
      <c r="I41" s="862"/>
    </row>
    <row r="42" spans="2:9" s="1375" customFormat="1" ht="23.1" customHeight="1" x14ac:dyDescent="0.2">
      <c r="B42" s="604" t="s">
        <v>854</v>
      </c>
      <c r="C42" s="865">
        <v>964928.309064097</v>
      </c>
      <c r="D42" s="865">
        <v>794277.431025094</v>
      </c>
      <c r="E42" s="865">
        <v>944926.23297848296</v>
      </c>
      <c r="F42" s="865">
        <v>1562845.5748846885</v>
      </c>
      <c r="G42" s="865">
        <v>1497340</v>
      </c>
      <c r="H42" s="865">
        <v>2238472.3511169599</v>
      </c>
      <c r="I42" s="861" t="s">
        <v>332</v>
      </c>
    </row>
    <row r="43" spans="2:9" s="1375" customFormat="1" ht="15" customHeight="1" thickBot="1" x14ac:dyDescent="0.25">
      <c r="B43" s="1376"/>
      <c r="C43" s="1543"/>
      <c r="D43" s="1543"/>
      <c r="E43" s="1543"/>
      <c r="F43" s="1543"/>
      <c r="G43" s="1543"/>
      <c r="H43" s="1543"/>
      <c r="I43" s="1379"/>
    </row>
    <row r="44" spans="2:9" s="1375" customFormat="1" ht="15" customHeight="1" thickTop="1" x14ac:dyDescent="0.2">
      <c r="B44" s="1377"/>
      <c r="C44" s="866"/>
      <c r="D44" s="866"/>
      <c r="E44" s="866"/>
      <c r="F44" s="866"/>
      <c r="G44" s="866"/>
      <c r="H44" s="866"/>
      <c r="I44" s="1380"/>
    </row>
    <row r="45" spans="2:9" s="1375" customFormat="1" ht="23.1" customHeight="1" x14ac:dyDescent="0.2">
      <c r="B45" s="847" t="s">
        <v>566</v>
      </c>
      <c r="C45" s="866"/>
      <c r="D45" s="866"/>
      <c r="E45" s="866"/>
      <c r="F45" s="866"/>
      <c r="G45" s="866"/>
      <c r="H45" s="866"/>
      <c r="I45" s="860" t="s">
        <v>272</v>
      </c>
    </row>
    <row r="46" spans="2:9" s="1375" customFormat="1" ht="9.9499999999999993" customHeight="1" x14ac:dyDescent="0.2">
      <c r="B46" s="606"/>
      <c r="C46" s="867"/>
      <c r="D46" s="867"/>
      <c r="E46" s="867"/>
      <c r="F46" s="867"/>
      <c r="G46" s="867"/>
      <c r="H46" s="867"/>
      <c r="I46" s="862"/>
    </row>
    <row r="47" spans="2:9" s="1375" customFormat="1" ht="23.1" customHeight="1" x14ac:dyDescent="0.2">
      <c r="B47" s="604" t="s">
        <v>154</v>
      </c>
      <c r="C47" s="865">
        <v>3931.7825173932538</v>
      </c>
      <c r="D47" s="865">
        <v>2783.0726061111113</v>
      </c>
      <c r="E47" s="865">
        <v>3654.5364097324773</v>
      </c>
      <c r="F47" s="865">
        <v>3160.2719012458692</v>
      </c>
      <c r="G47" s="865">
        <v>2052.4</v>
      </c>
      <c r="H47" s="865">
        <v>1951.8804260889997</v>
      </c>
      <c r="I47" s="861" t="s">
        <v>661</v>
      </c>
    </row>
    <row r="48" spans="2:9" s="1375" customFormat="1" ht="23.1" customHeight="1" x14ac:dyDescent="0.2">
      <c r="B48" s="606" t="s">
        <v>837</v>
      </c>
      <c r="C48" s="866">
        <v>2204.4422261571426</v>
      </c>
      <c r="D48" s="866">
        <v>1641.2946791111112</v>
      </c>
      <c r="E48" s="866">
        <v>2321.3160489633256</v>
      </c>
      <c r="F48" s="866">
        <v>1631.5283088253</v>
      </c>
      <c r="G48" s="866">
        <v>1232.4000000000001</v>
      </c>
      <c r="H48" s="866">
        <v>1377.7504775499999</v>
      </c>
      <c r="I48" s="862" t="s">
        <v>838</v>
      </c>
    </row>
    <row r="49" spans="2:9" s="1375" customFormat="1" ht="23.1" customHeight="1" x14ac:dyDescent="0.2">
      <c r="B49" s="1045" t="s">
        <v>664</v>
      </c>
      <c r="C49" s="866">
        <v>1480.3700799999999</v>
      </c>
      <c r="D49" s="866">
        <v>1082.3366109999999</v>
      </c>
      <c r="E49" s="866">
        <v>1991.1165136479999</v>
      </c>
      <c r="F49" s="866">
        <v>1184.1274186000001</v>
      </c>
      <c r="G49" s="866">
        <v>975.4</v>
      </c>
      <c r="H49" s="866">
        <v>1255.5390649999999</v>
      </c>
      <c r="I49" s="1553" t="s">
        <v>839</v>
      </c>
    </row>
    <row r="50" spans="2:9" s="1375" customFormat="1" ht="23.1" customHeight="1" x14ac:dyDescent="0.2">
      <c r="B50" s="1045" t="s">
        <v>663</v>
      </c>
      <c r="C50" s="866">
        <v>724.07214615714292</v>
      </c>
      <c r="D50" s="866">
        <v>558.95806811111117</v>
      </c>
      <c r="E50" s="866">
        <v>330.19953531532548</v>
      </c>
      <c r="F50" s="866">
        <v>447.40089022530003</v>
      </c>
      <c r="G50" s="866">
        <v>257</v>
      </c>
      <c r="H50" s="866">
        <v>122.21141254999996</v>
      </c>
      <c r="I50" s="1553" t="s">
        <v>840</v>
      </c>
    </row>
    <row r="51" spans="2:9" s="1375" customFormat="1" ht="23.1" customHeight="1" x14ac:dyDescent="0.2">
      <c r="B51" s="606" t="s">
        <v>832</v>
      </c>
      <c r="C51" s="866">
        <v>1727.3402912361112</v>
      </c>
      <c r="D51" s="866">
        <v>1141.7779270000001</v>
      </c>
      <c r="E51" s="866">
        <v>1333.2203607691517</v>
      </c>
      <c r="F51" s="866">
        <v>1528.7435924205695</v>
      </c>
      <c r="G51" s="866">
        <v>820</v>
      </c>
      <c r="H51" s="866">
        <v>574.12994853899988</v>
      </c>
      <c r="I51" s="862" t="s">
        <v>833</v>
      </c>
    </row>
    <row r="52" spans="2:9" s="1375" customFormat="1" ht="23.1" customHeight="1" x14ac:dyDescent="0.2">
      <c r="B52" s="1045" t="s">
        <v>664</v>
      </c>
      <c r="C52" s="866">
        <v>814.83770400000003</v>
      </c>
      <c r="D52" s="866">
        <v>228.85703899999999</v>
      </c>
      <c r="E52" s="866">
        <v>280.39504261737227</v>
      </c>
      <c r="F52" s="866">
        <v>445.97849441</v>
      </c>
      <c r="G52" s="866">
        <v>404</v>
      </c>
      <c r="H52" s="866">
        <v>324.71804937999997</v>
      </c>
      <c r="I52" s="1553" t="s">
        <v>839</v>
      </c>
    </row>
    <row r="53" spans="2:9" s="1375" customFormat="1" ht="23.1" customHeight="1" x14ac:dyDescent="0.2">
      <c r="B53" s="1045" t="s">
        <v>663</v>
      </c>
      <c r="C53" s="866">
        <v>912.50258723611114</v>
      </c>
      <c r="D53" s="866">
        <v>912.92088799999999</v>
      </c>
      <c r="E53" s="866">
        <v>1052.8253181517796</v>
      </c>
      <c r="F53" s="866">
        <v>1082.7650980105695</v>
      </c>
      <c r="G53" s="866">
        <v>416</v>
      </c>
      <c r="H53" s="866">
        <v>249.41189915899989</v>
      </c>
      <c r="I53" s="1553" t="s">
        <v>840</v>
      </c>
    </row>
    <row r="54" spans="2:9" s="1375" customFormat="1" ht="9.9499999999999993" customHeight="1" x14ac:dyDescent="0.2">
      <c r="B54" s="606"/>
      <c r="C54" s="867"/>
      <c r="D54" s="867"/>
      <c r="E54" s="867"/>
      <c r="F54" s="867"/>
      <c r="G54" s="867"/>
      <c r="H54" s="867"/>
      <c r="I54" s="862"/>
    </row>
    <row r="55" spans="2:9" s="1375" customFormat="1" ht="23.1" customHeight="1" x14ac:dyDescent="0.2">
      <c r="B55" s="604" t="s">
        <v>665</v>
      </c>
      <c r="C55" s="865">
        <v>19905.941956911567</v>
      </c>
      <c r="D55" s="865">
        <v>13725.424346572523</v>
      </c>
      <c r="E55" s="865">
        <v>8118.6551753890881</v>
      </c>
      <c r="F55" s="865">
        <v>8676.1485253566316</v>
      </c>
      <c r="G55" s="865">
        <v>7687.4</v>
      </c>
      <c r="H55" s="865">
        <v>7129.8225193770013</v>
      </c>
      <c r="I55" s="861" t="s">
        <v>1266</v>
      </c>
    </row>
    <row r="56" spans="2:9" s="1375" customFormat="1" ht="23.1" customHeight="1" x14ac:dyDescent="0.2">
      <c r="B56" s="606" t="s">
        <v>1781</v>
      </c>
      <c r="C56" s="867">
        <v>15391.256666136363</v>
      </c>
      <c r="D56" s="867">
        <v>6317.9729425725236</v>
      </c>
      <c r="E56" s="867">
        <v>3126.2838765090883</v>
      </c>
      <c r="F56" s="867">
        <v>3483.8665861016325</v>
      </c>
      <c r="G56" s="867">
        <v>2353</v>
      </c>
      <c r="H56" s="867">
        <v>2316.8747736570008</v>
      </c>
      <c r="I56" s="862" t="s">
        <v>270</v>
      </c>
    </row>
    <row r="57" spans="2:9" s="1375" customFormat="1" ht="23.1" customHeight="1" x14ac:dyDescent="0.2">
      <c r="B57" s="1045" t="s">
        <v>837</v>
      </c>
      <c r="C57" s="866">
        <v>5615.5566661363637</v>
      </c>
      <c r="D57" s="866">
        <v>1719.159253</v>
      </c>
      <c r="E57" s="866">
        <v>1111.0345643899993</v>
      </c>
      <c r="F57" s="866">
        <v>1056.4970997950006</v>
      </c>
      <c r="G57" s="866">
        <v>875</v>
      </c>
      <c r="H57" s="866">
        <v>929.84189899799958</v>
      </c>
      <c r="I57" s="1553" t="s">
        <v>838</v>
      </c>
    </row>
    <row r="58" spans="2:9" s="1375" customFormat="1" ht="23.1" customHeight="1" x14ac:dyDescent="0.2">
      <c r="B58" s="1045" t="s">
        <v>832</v>
      </c>
      <c r="C58" s="866">
        <v>9775.7000000000007</v>
      </c>
      <c r="D58" s="866">
        <v>4598.8136895725238</v>
      </c>
      <c r="E58" s="866">
        <v>2015.2493121190889</v>
      </c>
      <c r="F58" s="866">
        <v>2427.3694863066321</v>
      </c>
      <c r="G58" s="866">
        <v>1478</v>
      </c>
      <c r="H58" s="866">
        <v>1387.0328746590012</v>
      </c>
      <c r="I58" s="1553" t="s">
        <v>833</v>
      </c>
    </row>
    <row r="59" spans="2:9" s="1375" customFormat="1" ht="23.1" customHeight="1" x14ac:dyDescent="0.2">
      <c r="B59" s="606" t="s">
        <v>584</v>
      </c>
      <c r="C59" s="867">
        <v>4514.6852907752036</v>
      </c>
      <c r="D59" s="867">
        <v>7407.4514039999995</v>
      </c>
      <c r="E59" s="867">
        <v>4992.3712988799998</v>
      </c>
      <c r="F59" s="867">
        <v>5192.281939255</v>
      </c>
      <c r="G59" s="867">
        <v>5334.4</v>
      </c>
      <c r="H59" s="867">
        <v>4812.9477457200001</v>
      </c>
      <c r="I59" s="862" t="s">
        <v>271</v>
      </c>
    </row>
    <row r="60" spans="2:9" s="1375" customFormat="1" ht="23.1" customHeight="1" x14ac:dyDescent="0.2">
      <c r="B60" s="1045" t="s">
        <v>837</v>
      </c>
      <c r="C60" s="866">
        <v>460.26923749999997</v>
      </c>
      <c r="D60" s="866">
        <v>432.69971199999998</v>
      </c>
      <c r="E60" s="866">
        <v>3217.2850899999999</v>
      </c>
      <c r="F60" s="866">
        <v>4132.9841980000001</v>
      </c>
      <c r="G60" s="866">
        <v>4031.4</v>
      </c>
      <c r="H60" s="866">
        <v>3308.1394495</v>
      </c>
      <c r="I60" s="1553" t="s">
        <v>838</v>
      </c>
    </row>
    <row r="61" spans="2:9" s="1375" customFormat="1" ht="23.1" customHeight="1" x14ac:dyDescent="0.2">
      <c r="B61" s="1045" t="s">
        <v>832</v>
      </c>
      <c r="C61" s="866">
        <v>4054.4160532752035</v>
      </c>
      <c r="D61" s="866">
        <v>6974.7516919999998</v>
      </c>
      <c r="E61" s="866">
        <v>1775.0862088800002</v>
      </c>
      <c r="F61" s="866">
        <v>1059.2977412549999</v>
      </c>
      <c r="G61" s="866">
        <v>1303</v>
      </c>
      <c r="H61" s="866">
        <v>1504.8082962200001</v>
      </c>
      <c r="I61" s="1553" t="s">
        <v>833</v>
      </c>
    </row>
    <row r="62" spans="2:9" s="1375" customFormat="1" ht="9.9499999999999993" customHeight="1" x14ac:dyDescent="0.2">
      <c r="B62" s="606"/>
      <c r="C62" s="1605"/>
      <c r="D62" s="1605"/>
      <c r="E62" s="1605"/>
      <c r="F62" s="1605"/>
      <c r="G62" s="1605"/>
      <c r="H62" s="1605"/>
      <c r="I62" s="862"/>
    </row>
    <row r="63" spans="2:9" s="1375" customFormat="1" ht="22.5" customHeight="1" x14ac:dyDescent="0.2">
      <c r="B63" s="604" t="s">
        <v>585</v>
      </c>
      <c r="C63" s="865">
        <v>291.74694490264812</v>
      </c>
      <c r="D63" s="865">
        <v>87.31936641357143</v>
      </c>
      <c r="E63" s="865">
        <v>47.869274411692288</v>
      </c>
      <c r="F63" s="865">
        <v>73.898859011999988</v>
      </c>
      <c r="G63" s="865">
        <v>49</v>
      </c>
      <c r="H63" s="865">
        <v>86.96962353699999</v>
      </c>
      <c r="I63" s="861" t="s">
        <v>563</v>
      </c>
    </row>
    <row r="64" spans="2:9" s="1375" customFormat="1" ht="9.9499999999999993" customHeight="1" x14ac:dyDescent="0.2">
      <c r="B64" s="606"/>
      <c r="C64" s="1605"/>
      <c r="D64" s="1605"/>
      <c r="E64" s="1605"/>
      <c r="F64" s="1605"/>
      <c r="G64" s="1605"/>
      <c r="H64" s="1605"/>
      <c r="I64" s="862"/>
    </row>
    <row r="65" spans="2:9" s="1375" customFormat="1" ht="23.1" customHeight="1" x14ac:dyDescent="0.2">
      <c r="B65" s="604" t="s">
        <v>273</v>
      </c>
      <c r="C65" s="865">
        <v>338.3605305080971</v>
      </c>
      <c r="D65" s="865">
        <v>217.26634666026669</v>
      </c>
      <c r="E65" s="865">
        <v>100.78697327774459</v>
      </c>
      <c r="F65" s="865">
        <v>144.03538893957142</v>
      </c>
      <c r="G65" s="865">
        <v>107</v>
      </c>
      <c r="H65" s="865">
        <v>70.344157720000027</v>
      </c>
      <c r="I65" s="861" t="s">
        <v>717</v>
      </c>
    </row>
    <row r="66" spans="2:9" s="1375" customFormat="1" ht="9.9499999999999993" customHeight="1" x14ac:dyDescent="0.2">
      <c r="B66" s="606"/>
      <c r="C66" s="867"/>
      <c r="D66" s="867"/>
      <c r="E66" s="867"/>
      <c r="F66" s="867"/>
      <c r="G66" s="867"/>
      <c r="H66" s="867"/>
      <c r="I66" s="862"/>
    </row>
    <row r="67" spans="2:9" s="1375" customFormat="1" ht="23.1" customHeight="1" x14ac:dyDescent="0.2">
      <c r="B67" s="604" t="s">
        <v>75</v>
      </c>
      <c r="C67" s="865">
        <v>233.70196880144644</v>
      </c>
      <c r="D67" s="865">
        <v>121.48377604210526</v>
      </c>
      <c r="E67" s="865">
        <v>95.144960263181147</v>
      </c>
      <c r="F67" s="865">
        <v>129.46679986626663</v>
      </c>
      <c r="G67" s="865">
        <v>72</v>
      </c>
      <c r="H67" s="865">
        <v>74.118623282999977</v>
      </c>
      <c r="I67" s="861" t="s">
        <v>1266</v>
      </c>
    </row>
    <row r="68" spans="2:9" s="1375" customFormat="1" ht="23.1" customHeight="1" x14ac:dyDescent="0.2">
      <c r="B68" s="1045" t="s">
        <v>76</v>
      </c>
      <c r="C68" s="866">
        <v>27.148120811871379</v>
      </c>
      <c r="D68" s="866">
        <v>5.077496</v>
      </c>
      <c r="E68" s="866">
        <v>2.4083810172060298</v>
      </c>
      <c r="F68" s="866">
        <v>7.1850409000000006</v>
      </c>
      <c r="G68" s="866">
        <v>5</v>
      </c>
      <c r="H68" s="866">
        <v>3.8814744099999987</v>
      </c>
      <c r="I68" s="1553" t="s">
        <v>77</v>
      </c>
    </row>
    <row r="69" spans="2:9" s="1375" customFormat="1" ht="23.1" customHeight="1" x14ac:dyDescent="0.2">
      <c r="B69" s="1045" t="s">
        <v>78</v>
      </c>
      <c r="C69" s="866">
        <v>61.512434235788291</v>
      </c>
      <c r="D69" s="866">
        <v>26.224682042105265</v>
      </c>
      <c r="E69" s="866">
        <v>21.556763847975116</v>
      </c>
      <c r="F69" s="866">
        <v>38.047315953999991</v>
      </c>
      <c r="G69" s="866">
        <v>23</v>
      </c>
      <c r="H69" s="866">
        <v>21.481604364999999</v>
      </c>
      <c r="I69" s="1553" t="s">
        <v>1263</v>
      </c>
    </row>
    <row r="70" spans="2:9" s="1375" customFormat="1" ht="23.1" customHeight="1" x14ac:dyDescent="0.2">
      <c r="B70" s="1045" t="s">
        <v>418</v>
      </c>
      <c r="C70" s="866">
        <v>145.04141375378677</v>
      </c>
      <c r="D70" s="866">
        <v>90.181597999999994</v>
      </c>
      <c r="E70" s="866">
        <v>71.179815398000002</v>
      </c>
      <c r="F70" s="866">
        <v>84.234443012266652</v>
      </c>
      <c r="G70" s="866">
        <v>44</v>
      </c>
      <c r="H70" s="866">
        <v>48.755544507999979</v>
      </c>
      <c r="I70" s="1553" t="s">
        <v>1264</v>
      </c>
    </row>
    <row r="71" spans="2:9" s="1375" customFormat="1" ht="9.9499999999999993" customHeight="1" x14ac:dyDescent="0.2">
      <c r="B71" s="606"/>
      <c r="C71" s="867"/>
      <c r="D71" s="867"/>
      <c r="E71" s="867"/>
      <c r="F71" s="867"/>
      <c r="G71" s="867"/>
      <c r="H71" s="867"/>
      <c r="I71" s="862"/>
    </row>
    <row r="72" spans="2:9" s="1375" customFormat="1" ht="21.75" customHeight="1" x14ac:dyDescent="0.2">
      <c r="B72" s="604" t="s">
        <v>419</v>
      </c>
      <c r="C72" s="865">
        <v>0</v>
      </c>
      <c r="D72" s="865">
        <v>7.9899999999999999E-2</v>
      </c>
      <c r="E72" s="865">
        <v>0</v>
      </c>
      <c r="F72" s="865">
        <v>0</v>
      </c>
      <c r="G72" s="865">
        <v>0.04</v>
      </c>
      <c r="H72" s="865">
        <v>0.04</v>
      </c>
      <c r="I72" s="861" t="s">
        <v>662</v>
      </c>
    </row>
    <row r="73" spans="2:9" s="1375" customFormat="1" ht="9.9499999999999993" customHeight="1" x14ac:dyDescent="0.2">
      <c r="B73" s="606"/>
      <c r="C73" s="867"/>
      <c r="D73" s="867"/>
      <c r="E73" s="867"/>
      <c r="F73" s="867"/>
      <c r="G73" s="867"/>
      <c r="H73" s="867"/>
      <c r="I73" s="862"/>
    </row>
    <row r="74" spans="2:9" s="1375" customFormat="1" ht="23.1" customHeight="1" x14ac:dyDescent="0.2">
      <c r="B74" s="604" t="s">
        <v>854</v>
      </c>
      <c r="C74" s="865">
        <v>24701.533918517012</v>
      </c>
      <c r="D74" s="865">
        <v>16934.64634179958</v>
      </c>
      <c r="E74" s="865">
        <v>12016.992793074183</v>
      </c>
      <c r="F74" s="865">
        <v>12183.82147442034</v>
      </c>
      <c r="G74" s="865">
        <v>9967.84</v>
      </c>
      <c r="H74" s="865">
        <v>9313.1753500060022</v>
      </c>
      <c r="I74" s="861" t="s">
        <v>332</v>
      </c>
    </row>
    <row r="75" spans="2:9" s="42" customFormat="1" ht="15" customHeight="1" thickBot="1" x14ac:dyDescent="0.7">
      <c r="B75" s="1378"/>
      <c r="C75" s="135"/>
      <c r="D75" s="135"/>
      <c r="E75" s="135"/>
      <c r="F75" s="134"/>
      <c r="G75" s="134"/>
      <c r="H75" s="1554"/>
      <c r="I75" s="1381"/>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1778</v>
      </c>
      <c r="I78" s="53" t="s">
        <v>1779</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2"/>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92" customFormat="1" ht="29.25" customHeight="1" x14ac:dyDescent="0.2">
      <c r="B4" s="1957" t="s">
        <v>1890</v>
      </c>
      <c r="C4" s="1957"/>
      <c r="D4" s="1957"/>
      <c r="E4" s="1957"/>
      <c r="F4" s="1957"/>
      <c r="G4" s="1957"/>
      <c r="H4" s="1957"/>
      <c r="I4" s="1957"/>
      <c r="J4" s="1957"/>
      <c r="K4" s="1957"/>
      <c r="L4" s="1957" t="s">
        <v>1891</v>
      </c>
      <c r="M4" s="1957"/>
      <c r="N4" s="1957"/>
      <c r="O4" s="1957"/>
      <c r="P4" s="1957"/>
      <c r="Q4" s="1957"/>
      <c r="R4" s="1957"/>
      <c r="S4" s="1957"/>
      <c r="T4" s="1957"/>
      <c r="U4" s="1957"/>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7" customFormat="1" ht="22.5" x14ac:dyDescent="0.5">
      <c r="B7" s="355" t="s">
        <v>1748</v>
      </c>
      <c r="C7" s="472"/>
      <c r="D7" s="472"/>
      <c r="E7" s="472"/>
      <c r="F7" s="472"/>
      <c r="G7" s="472"/>
      <c r="H7" s="472"/>
      <c r="I7" s="472"/>
      <c r="J7" s="472"/>
      <c r="K7" s="472"/>
      <c r="L7" s="472"/>
      <c r="M7" s="472"/>
      <c r="N7" s="472"/>
      <c r="O7" s="472"/>
      <c r="P7" s="472"/>
      <c r="Q7" s="472"/>
      <c r="R7" s="472"/>
      <c r="S7" s="472"/>
      <c r="T7" s="472"/>
      <c r="U7" s="229" t="s">
        <v>1752</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515" customFormat="1" ht="24.95" customHeight="1" thickTop="1" x14ac:dyDescent="0.7">
      <c r="A9" s="258"/>
      <c r="B9" s="1938" t="s">
        <v>887</v>
      </c>
      <c r="C9" s="1761">
        <v>2011</v>
      </c>
      <c r="D9" s="1761">
        <v>2012</v>
      </c>
      <c r="E9" s="1761">
        <v>2013</v>
      </c>
      <c r="F9" s="1761">
        <v>2014</v>
      </c>
      <c r="G9" s="1761" t="s">
        <v>1928</v>
      </c>
      <c r="H9" s="1761" t="s">
        <v>1935</v>
      </c>
      <c r="I9" s="1782" t="s">
        <v>1935</v>
      </c>
      <c r="J9" s="1783"/>
      <c r="K9" s="1783"/>
      <c r="L9" s="1780" t="s">
        <v>1935</v>
      </c>
      <c r="M9" s="1780"/>
      <c r="N9" s="1780"/>
      <c r="O9" s="1780"/>
      <c r="P9" s="1780"/>
      <c r="Q9" s="1780"/>
      <c r="R9" s="1780"/>
      <c r="S9" s="1780"/>
      <c r="T9" s="1781"/>
      <c r="U9" s="1755" t="s">
        <v>886</v>
      </c>
    </row>
    <row r="10" spans="1:22" s="42" customFormat="1" ht="23.25" customHeight="1" x14ac:dyDescent="0.65">
      <c r="B10" s="1939"/>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56"/>
    </row>
    <row r="11" spans="1:22" s="1383" customFormat="1" ht="23.25" customHeight="1" x14ac:dyDescent="0.65">
      <c r="A11" s="42"/>
      <c r="B11" s="1940"/>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57"/>
    </row>
    <row r="12" spans="1:22" s="258" customFormat="1" ht="10.5" customHeight="1" x14ac:dyDescent="0.7">
      <c r="B12" s="345"/>
      <c r="C12" s="449"/>
      <c r="D12" s="449"/>
      <c r="E12" s="449"/>
      <c r="F12" s="449"/>
      <c r="G12" s="449"/>
      <c r="H12" s="449"/>
      <c r="I12" s="451"/>
      <c r="J12" s="450"/>
      <c r="K12" s="450"/>
      <c r="L12" s="450"/>
      <c r="M12" s="450"/>
      <c r="N12" s="450"/>
      <c r="O12" s="450"/>
      <c r="P12" s="450"/>
      <c r="Q12" s="450"/>
      <c r="R12" s="450"/>
      <c r="S12" s="450"/>
      <c r="T12" s="452"/>
      <c r="U12" s="333"/>
    </row>
    <row r="13" spans="1:22" s="1382" customFormat="1" ht="24.95" customHeight="1" x14ac:dyDescent="0.2">
      <c r="B13" s="1391" t="s">
        <v>263</v>
      </c>
      <c r="C13" s="1305"/>
      <c r="D13" s="1305"/>
      <c r="E13" s="1305"/>
      <c r="F13" s="1305"/>
      <c r="G13" s="1305"/>
      <c r="H13" s="1305"/>
      <c r="I13" s="1308"/>
      <c r="J13" s="1307"/>
      <c r="K13" s="1307"/>
      <c r="L13" s="1307"/>
      <c r="M13" s="1307"/>
      <c r="N13" s="1307"/>
      <c r="O13" s="1307"/>
      <c r="P13" s="1307"/>
      <c r="Q13" s="1307"/>
      <c r="R13" s="1307"/>
      <c r="S13" s="1307"/>
      <c r="T13" s="1309"/>
      <c r="U13" s="379" t="s">
        <v>22</v>
      </c>
    </row>
    <row r="14" spans="1:22" s="365" customFormat="1" ht="10.5" customHeight="1" x14ac:dyDescent="0.2">
      <c r="B14" s="606"/>
      <c r="C14" s="1079"/>
      <c r="D14" s="1079"/>
      <c r="E14" s="1079"/>
      <c r="F14" s="1079"/>
      <c r="G14" s="1079"/>
      <c r="H14" s="1079"/>
      <c r="I14" s="1080"/>
      <c r="J14" s="1081"/>
      <c r="K14" s="1081"/>
      <c r="L14" s="1081"/>
      <c r="M14" s="1081"/>
      <c r="N14" s="1081"/>
      <c r="O14" s="1081"/>
      <c r="P14" s="1081"/>
      <c r="Q14" s="1081"/>
      <c r="R14" s="1081"/>
      <c r="S14" s="1081"/>
      <c r="T14" s="1082"/>
      <c r="U14" s="618"/>
    </row>
    <row r="15" spans="1:22" s="365" customFormat="1" ht="24.95" customHeight="1" x14ac:dyDescent="0.2">
      <c r="B15" s="606" t="s">
        <v>191</v>
      </c>
      <c r="C15" s="866">
        <v>199844.45002939078</v>
      </c>
      <c r="D15" s="866">
        <v>131968.97373064692</v>
      </c>
      <c r="E15" s="866">
        <v>124153.02564947006</v>
      </c>
      <c r="F15" s="866">
        <v>120708.8846629855</v>
      </c>
      <c r="G15" s="866">
        <v>139665.49433595093</v>
      </c>
      <c r="H15" s="866">
        <v>239548.16523872002</v>
      </c>
      <c r="I15" s="1051">
        <v>18395.228541230001</v>
      </c>
      <c r="J15" s="1052">
        <v>17112.704363870009</v>
      </c>
      <c r="K15" s="1052">
        <v>18931.107177780006</v>
      </c>
      <c r="L15" s="1052">
        <v>15090.114518350003</v>
      </c>
      <c r="M15" s="1052">
        <v>29252.392495529992</v>
      </c>
      <c r="N15" s="1052">
        <v>22497.095760930009</v>
      </c>
      <c r="O15" s="1052">
        <v>15442.280107669989</v>
      </c>
      <c r="P15" s="1052">
        <v>24481.010696320005</v>
      </c>
      <c r="Q15" s="1052">
        <v>15583.791832329998</v>
      </c>
      <c r="R15" s="1052">
        <v>20951.088113599977</v>
      </c>
      <c r="S15" s="1052">
        <v>21628.880557910001</v>
      </c>
      <c r="T15" s="1118">
        <v>20182.471073199999</v>
      </c>
      <c r="U15" s="618" t="s">
        <v>1212</v>
      </c>
      <c r="V15" s="844"/>
    </row>
    <row r="16" spans="1:22" s="365" customFormat="1" ht="24.95" customHeight="1" x14ac:dyDescent="0.2">
      <c r="B16" s="606" t="s">
        <v>791</v>
      </c>
      <c r="C16" s="866">
        <v>201423.95290588506</v>
      </c>
      <c r="D16" s="866">
        <v>12400.691715999999</v>
      </c>
      <c r="E16" s="866">
        <v>23095.906379700002</v>
      </c>
      <c r="F16" s="866">
        <v>31473.772604483955</v>
      </c>
      <c r="G16" s="866">
        <v>34850.239142210128</v>
      </c>
      <c r="H16" s="866">
        <v>29167.638793580001</v>
      </c>
      <c r="I16" s="1051">
        <v>844.46667290000005</v>
      </c>
      <c r="J16" s="1052">
        <v>1172.3493345500001</v>
      </c>
      <c r="K16" s="1052">
        <v>1580.4298564099997</v>
      </c>
      <c r="L16" s="1052">
        <v>2303.14312561</v>
      </c>
      <c r="M16" s="1052">
        <v>3145.8374241999995</v>
      </c>
      <c r="N16" s="1052">
        <v>1414.7697709099996</v>
      </c>
      <c r="O16" s="1052">
        <v>1739.7327802500001</v>
      </c>
      <c r="P16" s="1052">
        <v>2799.5209194500007</v>
      </c>
      <c r="Q16" s="1052">
        <v>3463.4461952600004</v>
      </c>
      <c r="R16" s="1052">
        <v>5035.4710251499992</v>
      </c>
      <c r="S16" s="1052">
        <v>2991.9173753200002</v>
      </c>
      <c r="T16" s="1118">
        <v>2676.5543135700004</v>
      </c>
      <c r="U16" s="618" t="s">
        <v>829</v>
      </c>
      <c r="V16" s="844"/>
    </row>
    <row r="17" spans="2:32" s="365" customFormat="1" ht="24.95" customHeight="1" x14ac:dyDescent="0.2">
      <c r="B17" s="606" t="s">
        <v>727</v>
      </c>
      <c r="C17" s="866">
        <v>6009.3893509999998</v>
      </c>
      <c r="D17" s="866">
        <v>4018.3750520000003</v>
      </c>
      <c r="E17" s="866">
        <v>5802.7933026400005</v>
      </c>
      <c r="F17" s="866">
        <v>7399.0230905125991</v>
      </c>
      <c r="G17" s="866">
        <v>9133.4828327435116</v>
      </c>
      <c r="H17" s="866">
        <v>2350.3814013800002</v>
      </c>
      <c r="I17" s="1051">
        <v>134.69100241999996</v>
      </c>
      <c r="J17" s="1052">
        <v>291.01043270999998</v>
      </c>
      <c r="K17" s="1052">
        <v>476.02779211000018</v>
      </c>
      <c r="L17" s="1052">
        <v>111.80041763999996</v>
      </c>
      <c r="M17" s="1052">
        <v>534.97531090999996</v>
      </c>
      <c r="N17" s="1052">
        <v>374.18013790999993</v>
      </c>
      <c r="O17" s="1052">
        <v>94.671998579999993</v>
      </c>
      <c r="P17" s="1052">
        <v>60.049674439999997</v>
      </c>
      <c r="Q17" s="1052">
        <v>35.084037180000003</v>
      </c>
      <c r="R17" s="1052">
        <v>54.544584399999998</v>
      </c>
      <c r="S17" s="1052">
        <v>126.83302714000003</v>
      </c>
      <c r="T17" s="1118">
        <v>56.51298594</v>
      </c>
      <c r="U17" s="618" t="s">
        <v>679</v>
      </c>
      <c r="V17" s="844"/>
    </row>
    <row r="18" spans="2:32" s="365" customFormat="1" ht="24.95" customHeight="1" x14ac:dyDescent="0.2">
      <c r="B18" s="606" t="s">
        <v>680</v>
      </c>
      <c r="C18" s="866">
        <v>13916.161816176002</v>
      </c>
      <c r="D18" s="866">
        <v>492.94467000000003</v>
      </c>
      <c r="E18" s="866">
        <v>226.80825278</v>
      </c>
      <c r="F18" s="866">
        <v>199.80669573</v>
      </c>
      <c r="G18" s="866">
        <v>446.37457797999991</v>
      </c>
      <c r="H18" s="866">
        <v>867.02974540000002</v>
      </c>
      <c r="I18" s="1051">
        <v>39.240101000000003</v>
      </c>
      <c r="J18" s="1052">
        <v>67.296933320000008</v>
      </c>
      <c r="K18" s="1052">
        <v>49.058199890000004</v>
      </c>
      <c r="L18" s="1052">
        <v>121.80060873000001</v>
      </c>
      <c r="M18" s="1052">
        <v>53.933982720000003</v>
      </c>
      <c r="N18" s="1052">
        <v>72.132929480000016</v>
      </c>
      <c r="O18" s="1052">
        <v>33.580444920000005</v>
      </c>
      <c r="P18" s="1052">
        <v>124.18906317000001</v>
      </c>
      <c r="Q18" s="1052">
        <v>56.007118939999991</v>
      </c>
      <c r="R18" s="1052">
        <v>88.780184940000012</v>
      </c>
      <c r="S18" s="1052">
        <v>75.097273399999992</v>
      </c>
      <c r="T18" s="1118">
        <v>85.912904890000007</v>
      </c>
      <c r="U18" s="618" t="s">
        <v>792</v>
      </c>
      <c r="V18" s="844"/>
    </row>
    <row r="19" spans="2:32" s="365" customFormat="1" ht="24.95" customHeight="1" x14ac:dyDescent="0.2">
      <c r="B19" s="606" t="s">
        <v>876</v>
      </c>
      <c r="C19" s="866">
        <v>83913.529288584978</v>
      </c>
      <c r="D19" s="866">
        <v>47571.346238280021</v>
      </c>
      <c r="E19" s="866">
        <v>21654.93599708</v>
      </c>
      <c r="F19" s="866">
        <v>16013.359140222246</v>
      </c>
      <c r="G19" s="866">
        <v>25969.329532096228</v>
      </c>
      <c r="H19" s="866">
        <v>56585.690567119993</v>
      </c>
      <c r="I19" s="1051">
        <v>3132.0396628299995</v>
      </c>
      <c r="J19" s="1052">
        <v>2854.1608705600001</v>
      </c>
      <c r="K19" s="1052">
        <v>2387.5063963899997</v>
      </c>
      <c r="L19" s="1052">
        <v>2777.4163624699995</v>
      </c>
      <c r="M19" s="1052">
        <v>4903.0766210000011</v>
      </c>
      <c r="N19" s="1052">
        <v>3660.61203725</v>
      </c>
      <c r="O19" s="1052">
        <v>5193.4822949399986</v>
      </c>
      <c r="P19" s="1052">
        <v>7607.7067719300012</v>
      </c>
      <c r="Q19" s="1052">
        <v>6037.4003942599984</v>
      </c>
      <c r="R19" s="1052">
        <v>7232.1850241900011</v>
      </c>
      <c r="S19" s="1052">
        <v>6250.9081807700013</v>
      </c>
      <c r="T19" s="1118">
        <v>4549.1959505300001</v>
      </c>
      <c r="U19" s="618" t="s">
        <v>681</v>
      </c>
      <c r="V19" s="844"/>
    </row>
    <row r="20" spans="2:32" s="360" customFormat="1" ht="24.95" customHeight="1" x14ac:dyDescent="0.2">
      <c r="B20" s="604" t="s">
        <v>854</v>
      </c>
      <c r="C20" s="865">
        <v>505107.48339103686</v>
      </c>
      <c r="D20" s="865">
        <v>196452.33140692691</v>
      </c>
      <c r="E20" s="865">
        <v>174933.46958167007</v>
      </c>
      <c r="F20" s="865">
        <v>175794.8461939343</v>
      </c>
      <c r="G20" s="865">
        <v>210064.92042098081</v>
      </c>
      <c r="H20" s="865">
        <v>328518.90574620001</v>
      </c>
      <c r="I20" s="976">
        <v>22545.665980379999</v>
      </c>
      <c r="J20" s="977">
        <v>21497.521935010012</v>
      </c>
      <c r="K20" s="977">
        <v>23424.129422580005</v>
      </c>
      <c r="L20" s="977">
        <v>20404.275032799997</v>
      </c>
      <c r="M20" s="977">
        <v>37890.215834359995</v>
      </c>
      <c r="N20" s="977">
        <v>28018.790636480011</v>
      </c>
      <c r="O20" s="977">
        <v>22503.747626359989</v>
      </c>
      <c r="P20" s="977">
        <v>35072.477125310012</v>
      </c>
      <c r="Q20" s="977">
        <v>25175.72957797</v>
      </c>
      <c r="R20" s="977">
        <v>33362.068932279974</v>
      </c>
      <c r="S20" s="977">
        <v>31073.636414540004</v>
      </c>
      <c r="T20" s="979">
        <v>27550.647228129998</v>
      </c>
      <c r="U20" s="616" t="s">
        <v>332</v>
      </c>
      <c r="V20" s="844"/>
      <c r="W20" s="363"/>
      <c r="X20" s="363"/>
      <c r="Y20" s="363"/>
      <c r="Z20" s="363"/>
      <c r="AA20" s="363"/>
      <c r="AB20" s="363"/>
      <c r="AC20" s="363"/>
      <c r="AD20" s="363"/>
      <c r="AE20" s="363"/>
      <c r="AF20" s="363"/>
    </row>
    <row r="21" spans="2:32" s="365" customFormat="1" ht="20.25" customHeight="1" thickBot="1" x14ac:dyDescent="0.25">
      <c r="B21" s="848"/>
      <c r="C21" s="1543"/>
      <c r="D21" s="1543"/>
      <c r="E21" s="1543"/>
      <c r="F21" s="1543"/>
      <c r="G21" s="1543"/>
      <c r="H21" s="1543"/>
      <c r="I21" s="1386"/>
      <c r="J21" s="1384"/>
      <c r="K21" s="1384"/>
      <c r="L21" s="1384"/>
      <c r="M21" s="1384"/>
      <c r="N21" s="1384"/>
      <c r="O21" s="1384"/>
      <c r="P21" s="1384"/>
      <c r="Q21" s="1384"/>
      <c r="R21" s="1384"/>
      <c r="S21" s="1384"/>
      <c r="T21" s="1385"/>
      <c r="U21" s="1390"/>
      <c r="V21" s="844"/>
    </row>
    <row r="22" spans="2:32" s="365" customFormat="1" ht="10.5" customHeight="1" thickTop="1" x14ac:dyDescent="0.2">
      <c r="B22" s="606"/>
      <c r="C22" s="866"/>
      <c r="D22" s="866"/>
      <c r="E22" s="866"/>
      <c r="F22" s="866"/>
      <c r="G22" s="866"/>
      <c r="H22" s="866"/>
      <c r="I22" s="1051"/>
      <c r="J22" s="1052"/>
      <c r="K22" s="1052"/>
      <c r="L22" s="1052"/>
      <c r="M22" s="1052"/>
      <c r="N22" s="1052"/>
      <c r="O22" s="1052"/>
      <c r="P22" s="1052"/>
      <c r="Q22" s="1052"/>
      <c r="R22" s="1052"/>
      <c r="S22" s="1052"/>
      <c r="T22" s="1118"/>
      <c r="U22" s="618"/>
      <c r="V22" s="844"/>
    </row>
    <row r="23" spans="2:32" s="1382" customFormat="1" ht="24.95" customHeight="1" x14ac:dyDescent="0.2">
      <c r="B23" s="847" t="s">
        <v>682</v>
      </c>
      <c r="C23" s="868"/>
      <c r="D23" s="868"/>
      <c r="E23" s="868"/>
      <c r="F23" s="868"/>
      <c r="G23" s="868"/>
      <c r="H23" s="868"/>
      <c r="I23" s="1387"/>
      <c r="J23" s="1388"/>
      <c r="K23" s="1388"/>
      <c r="L23" s="1388"/>
      <c r="M23" s="1388"/>
      <c r="N23" s="1388"/>
      <c r="O23" s="1388"/>
      <c r="P23" s="1388"/>
      <c r="Q23" s="1388"/>
      <c r="R23" s="1388"/>
      <c r="S23" s="1388"/>
      <c r="T23" s="1389"/>
      <c r="U23" s="379" t="s">
        <v>1234</v>
      </c>
      <c r="V23" s="844"/>
    </row>
    <row r="24" spans="2:32" s="365" customFormat="1" ht="10.5" customHeight="1" x14ac:dyDescent="0.2">
      <c r="B24" s="606"/>
      <c r="C24" s="866"/>
      <c r="D24" s="866"/>
      <c r="E24" s="866"/>
      <c r="F24" s="866"/>
      <c r="G24" s="866"/>
      <c r="H24" s="866"/>
      <c r="I24" s="1051"/>
      <c r="J24" s="1052"/>
      <c r="K24" s="1052"/>
      <c r="L24" s="1052"/>
      <c r="M24" s="1052"/>
      <c r="N24" s="1052"/>
      <c r="O24" s="1052"/>
      <c r="P24" s="1052"/>
      <c r="Q24" s="1052"/>
      <c r="R24" s="1052"/>
      <c r="S24" s="1052"/>
      <c r="T24" s="1118"/>
      <c r="U24" s="618"/>
      <c r="V24" s="844"/>
    </row>
    <row r="25" spans="2:32" s="365" customFormat="1" ht="24.95" customHeight="1" x14ac:dyDescent="0.2">
      <c r="B25" s="606" t="s">
        <v>266</v>
      </c>
      <c r="C25" s="866">
        <v>91534.788115000003</v>
      </c>
      <c r="D25" s="866">
        <v>43364.006844068434</v>
      </c>
      <c r="E25" s="866">
        <v>42729.335680649994</v>
      </c>
      <c r="F25" s="866">
        <v>36068.593706999149</v>
      </c>
      <c r="G25" s="866">
        <v>22245.560819515009</v>
      </c>
      <c r="H25" s="866">
        <v>48771.05957837998</v>
      </c>
      <c r="I25" s="1051">
        <v>6590.5351719500004</v>
      </c>
      <c r="J25" s="1052">
        <v>3545.0664076399994</v>
      </c>
      <c r="K25" s="1052">
        <v>2568.8827516100014</v>
      </c>
      <c r="L25" s="1052">
        <v>1165.2972607299996</v>
      </c>
      <c r="M25" s="1052">
        <v>12252.539111379987</v>
      </c>
      <c r="N25" s="1052">
        <v>7371.9999228400011</v>
      </c>
      <c r="O25" s="1052">
        <v>2246.4309221499989</v>
      </c>
      <c r="P25" s="1052">
        <v>3581.4074149000007</v>
      </c>
      <c r="Q25" s="1052">
        <v>2163.0421761699995</v>
      </c>
      <c r="R25" s="1052">
        <v>2463.9203238399964</v>
      </c>
      <c r="S25" s="1052">
        <v>2919.0579552999984</v>
      </c>
      <c r="T25" s="1118">
        <v>1902.8801598700013</v>
      </c>
      <c r="U25" s="618" t="s">
        <v>267</v>
      </c>
      <c r="V25" s="844"/>
    </row>
    <row r="26" spans="2:32" s="365" customFormat="1" ht="24.95" customHeight="1" x14ac:dyDescent="0.2">
      <c r="B26" s="606" t="s">
        <v>1252</v>
      </c>
      <c r="C26" s="866">
        <v>63285.834304317395</v>
      </c>
      <c r="D26" s="866">
        <v>2342.6785689999997</v>
      </c>
      <c r="E26" s="866">
        <v>2183.4694932699995</v>
      </c>
      <c r="F26" s="866">
        <v>3382.6704270256282</v>
      </c>
      <c r="G26" s="866">
        <v>4364.728151057363</v>
      </c>
      <c r="H26" s="866">
        <v>2204.5261462200001</v>
      </c>
      <c r="I26" s="1051">
        <v>35.312594779999998</v>
      </c>
      <c r="J26" s="1052">
        <v>82.503528420000009</v>
      </c>
      <c r="K26" s="1052">
        <v>128.78531217</v>
      </c>
      <c r="L26" s="1052">
        <v>371.08780093999997</v>
      </c>
      <c r="M26" s="1052">
        <v>369.37843906000001</v>
      </c>
      <c r="N26" s="1052">
        <v>86.397131900000005</v>
      </c>
      <c r="O26" s="1052">
        <v>81.819799499999988</v>
      </c>
      <c r="P26" s="1052">
        <v>156.23323705000001</v>
      </c>
      <c r="Q26" s="1052">
        <v>66.770257099999995</v>
      </c>
      <c r="R26" s="1052">
        <v>191.49784495</v>
      </c>
      <c r="S26" s="1052">
        <v>169.79890113999997</v>
      </c>
      <c r="T26" s="1118">
        <v>464.94129921000001</v>
      </c>
      <c r="U26" s="618" t="s">
        <v>440</v>
      </c>
      <c r="V26" s="844"/>
    </row>
    <row r="27" spans="2:32" s="365" customFormat="1" ht="24.95" customHeight="1" x14ac:dyDescent="0.2">
      <c r="B27" s="606" t="s">
        <v>1251</v>
      </c>
      <c r="C27" s="866">
        <v>55895.509905862607</v>
      </c>
      <c r="D27" s="866">
        <v>3176.050436</v>
      </c>
      <c r="E27" s="866">
        <v>456.00542388999992</v>
      </c>
      <c r="F27" s="866">
        <v>242.24064748000004</v>
      </c>
      <c r="G27" s="866">
        <v>856.08147230000009</v>
      </c>
      <c r="H27" s="866">
        <v>4402.6812411700012</v>
      </c>
      <c r="I27" s="1051">
        <v>166.75526808000001</v>
      </c>
      <c r="J27" s="1052">
        <v>132.11400158999999</v>
      </c>
      <c r="K27" s="1052">
        <v>215.20154241</v>
      </c>
      <c r="L27" s="1052">
        <v>159.90982567</v>
      </c>
      <c r="M27" s="1052">
        <v>535.57364365000012</v>
      </c>
      <c r="N27" s="1052">
        <v>173.21526060000005</v>
      </c>
      <c r="O27" s="1052">
        <v>98.240938970000002</v>
      </c>
      <c r="P27" s="1052">
        <v>213.07447590000007</v>
      </c>
      <c r="Q27" s="1052">
        <v>484.00649533999996</v>
      </c>
      <c r="R27" s="1052">
        <v>841.71055490999981</v>
      </c>
      <c r="S27" s="1052">
        <v>645.6648899700001</v>
      </c>
      <c r="T27" s="1118">
        <v>737.21434408000061</v>
      </c>
      <c r="U27" s="618" t="s">
        <v>708</v>
      </c>
      <c r="V27" s="844"/>
    </row>
    <row r="28" spans="2:32" s="365" customFormat="1" ht="24.95" customHeight="1" x14ac:dyDescent="0.2">
      <c r="B28" s="606" t="s">
        <v>365</v>
      </c>
      <c r="C28" s="866">
        <v>29465.882274783005</v>
      </c>
      <c r="D28" s="866">
        <v>216.35563400000001</v>
      </c>
      <c r="E28" s="866">
        <v>2601.7478354299997</v>
      </c>
      <c r="F28" s="866">
        <v>1147.0454396306868</v>
      </c>
      <c r="G28" s="866">
        <v>672.91924771000015</v>
      </c>
      <c r="H28" s="866">
        <v>1889.7624672699997</v>
      </c>
      <c r="I28" s="1051">
        <v>62.165586659999995</v>
      </c>
      <c r="J28" s="1052">
        <v>58.734307299999998</v>
      </c>
      <c r="K28" s="1052">
        <v>64.512248559999989</v>
      </c>
      <c r="L28" s="1052">
        <v>144.06842087999999</v>
      </c>
      <c r="M28" s="1052">
        <v>293.32688795999997</v>
      </c>
      <c r="N28" s="1052">
        <v>188.66208289999994</v>
      </c>
      <c r="O28" s="1052">
        <v>150.02131613999998</v>
      </c>
      <c r="P28" s="1052">
        <v>238.60535747999998</v>
      </c>
      <c r="Q28" s="1052">
        <v>83.729790980000018</v>
      </c>
      <c r="R28" s="1052">
        <v>187.60057308999998</v>
      </c>
      <c r="S28" s="1052">
        <v>165.30544006999995</v>
      </c>
      <c r="T28" s="1118">
        <v>253.03045524999993</v>
      </c>
      <c r="U28" s="618" t="s">
        <v>654</v>
      </c>
      <c r="V28" s="844"/>
    </row>
    <row r="29" spans="2:32" s="365" customFormat="1" ht="24.95" customHeight="1" x14ac:dyDescent="0.2">
      <c r="B29" s="606" t="s">
        <v>268</v>
      </c>
      <c r="C29" s="866">
        <v>29139.893113920003</v>
      </c>
      <c r="D29" s="866">
        <v>769.05535999999995</v>
      </c>
      <c r="E29" s="866">
        <v>611.76880228000005</v>
      </c>
      <c r="F29" s="866">
        <v>1216.8782164560021</v>
      </c>
      <c r="G29" s="866">
        <v>452.48481453000005</v>
      </c>
      <c r="H29" s="866">
        <v>786.55692769999996</v>
      </c>
      <c r="I29" s="1051">
        <v>56.627496519999994</v>
      </c>
      <c r="J29" s="1052">
        <v>70.621577020000004</v>
      </c>
      <c r="K29" s="1052">
        <v>51.495039310000003</v>
      </c>
      <c r="L29" s="1052">
        <v>76.85607392</v>
      </c>
      <c r="M29" s="1052">
        <v>88.138051260000012</v>
      </c>
      <c r="N29" s="1052">
        <v>67.748786509999988</v>
      </c>
      <c r="O29" s="1052">
        <v>75.102964379999989</v>
      </c>
      <c r="P29" s="1052">
        <v>61.001007760000007</v>
      </c>
      <c r="Q29" s="1052">
        <v>55.500213909999999</v>
      </c>
      <c r="R29" s="1052">
        <v>83.657085680000009</v>
      </c>
      <c r="S29" s="1052">
        <v>46.713309989999999</v>
      </c>
      <c r="T29" s="1118">
        <v>53.095321439999999</v>
      </c>
      <c r="U29" s="618" t="s">
        <v>755</v>
      </c>
      <c r="V29" s="844"/>
    </row>
    <row r="30" spans="2:32" s="365" customFormat="1" ht="24.95" customHeight="1" x14ac:dyDescent="0.2">
      <c r="B30" s="606" t="s">
        <v>449</v>
      </c>
      <c r="C30" s="866">
        <v>25268.701177999999</v>
      </c>
      <c r="D30" s="866">
        <v>23831.453036999996</v>
      </c>
      <c r="E30" s="866">
        <v>15976.869492770042</v>
      </c>
      <c r="F30" s="866">
        <v>22107.738953950025</v>
      </c>
      <c r="G30" s="866">
        <v>27261.636806789997</v>
      </c>
      <c r="H30" s="866">
        <v>38086.207998650003</v>
      </c>
      <c r="I30" s="1051">
        <v>2624.1560590299996</v>
      </c>
      <c r="J30" s="1052">
        <v>2453.2910530099994</v>
      </c>
      <c r="K30" s="1052">
        <v>3013.3089733099973</v>
      </c>
      <c r="L30" s="1052">
        <v>3244.5044673200032</v>
      </c>
      <c r="M30" s="1052">
        <v>4144.30710619</v>
      </c>
      <c r="N30" s="1052">
        <v>4260.6079868100023</v>
      </c>
      <c r="O30" s="1052">
        <v>2938.2445782599989</v>
      </c>
      <c r="P30" s="1052">
        <v>3314.6776800500033</v>
      </c>
      <c r="Q30" s="1052">
        <v>2712.465639030002</v>
      </c>
      <c r="R30" s="1052">
        <v>3204.8423862000004</v>
      </c>
      <c r="S30" s="1052">
        <v>3521.2179316799979</v>
      </c>
      <c r="T30" s="1118">
        <v>2654.5841377599995</v>
      </c>
      <c r="U30" s="618" t="s">
        <v>450</v>
      </c>
      <c r="V30" s="844"/>
    </row>
    <row r="31" spans="2:32" s="365" customFormat="1" ht="24.95" customHeight="1" x14ac:dyDescent="0.2">
      <c r="B31" s="606" t="s">
        <v>446</v>
      </c>
      <c r="C31" s="866">
        <v>22441.684337129995</v>
      </c>
      <c r="D31" s="866">
        <v>4143.1624760000004</v>
      </c>
      <c r="E31" s="866">
        <v>9319.5071813199993</v>
      </c>
      <c r="F31" s="866">
        <v>10273.395362890969</v>
      </c>
      <c r="G31" s="866">
        <v>14960.509470846224</v>
      </c>
      <c r="H31" s="866">
        <v>26881.665101300005</v>
      </c>
      <c r="I31" s="1051">
        <v>1621.7398809299996</v>
      </c>
      <c r="J31" s="1052">
        <v>2024.3516412700003</v>
      </c>
      <c r="K31" s="1052">
        <v>1379.1382316699999</v>
      </c>
      <c r="L31" s="1052">
        <v>1331.0177044699999</v>
      </c>
      <c r="M31" s="1052">
        <v>2628.0457052300007</v>
      </c>
      <c r="N31" s="1052">
        <v>1755.9807436999997</v>
      </c>
      <c r="O31" s="1052">
        <v>1691.56317969</v>
      </c>
      <c r="P31" s="1052">
        <v>3082.0758102200011</v>
      </c>
      <c r="Q31" s="1052">
        <v>2678.0677857599994</v>
      </c>
      <c r="R31" s="1052">
        <v>4103.5879165600008</v>
      </c>
      <c r="S31" s="1052">
        <v>3139.8516390600003</v>
      </c>
      <c r="T31" s="1118">
        <v>1446.2448627399999</v>
      </c>
      <c r="U31" s="618" t="s">
        <v>447</v>
      </c>
      <c r="V31" s="844"/>
    </row>
    <row r="32" spans="2:32" s="365" customFormat="1" ht="24.95" customHeight="1" x14ac:dyDescent="0.2">
      <c r="B32" s="606" t="s">
        <v>758</v>
      </c>
      <c r="C32" s="866">
        <v>22096.539210146817</v>
      </c>
      <c r="D32" s="866">
        <v>20350.810700298502</v>
      </c>
      <c r="E32" s="866">
        <v>18266.13982039001</v>
      </c>
      <c r="F32" s="866">
        <v>24152.286631676321</v>
      </c>
      <c r="G32" s="866">
        <v>40085.076820355927</v>
      </c>
      <c r="H32" s="866">
        <v>58914.734552880007</v>
      </c>
      <c r="I32" s="1051">
        <v>2985.9903710999984</v>
      </c>
      <c r="J32" s="1052">
        <v>5241.8473102600092</v>
      </c>
      <c r="K32" s="1052">
        <v>6505.5760125400084</v>
      </c>
      <c r="L32" s="1052">
        <v>4952.4080984200027</v>
      </c>
      <c r="M32" s="1052">
        <v>4821.9173007400022</v>
      </c>
      <c r="N32" s="1052">
        <v>3494.5756467600027</v>
      </c>
      <c r="O32" s="1052">
        <v>3372.9438946799937</v>
      </c>
      <c r="P32" s="1052">
        <v>6176.65499851</v>
      </c>
      <c r="Q32" s="1052">
        <v>3186.6097955999962</v>
      </c>
      <c r="R32" s="1052">
        <v>4768.1841383199853</v>
      </c>
      <c r="S32" s="1052">
        <v>5764.2893915300065</v>
      </c>
      <c r="T32" s="1118">
        <v>7643.7375944199948</v>
      </c>
      <c r="U32" s="618" t="s">
        <v>361</v>
      </c>
      <c r="V32" s="844"/>
    </row>
    <row r="33" spans="2:22" s="365" customFormat="1" ht="24.95" customHeight="1" x14ac:dyDescent="0.2">
      <c r="B33" s="606" t="s">
        <v>362</v>
      </c>
      <c r="C33" s="866">
        <v>18452.048565977999</v>
      </c>
      <c r="D33" s="866">
        <v>11324.012374999998</v>
      </c>
      <c r="E33" s="866">
        <v>15487.350498100002</v>
      </c>
      <c r="F33" s="866">
        <v>7836.1482370599979</v>
      </c>
      <c r="G33" s="866">
        <v>15942.561083840003</v>
      </c>
      <c r="H33" s="866">
        <v>25352.21835589</v>
      </c>
      <c r="I33" s="1051">
        <v>1414.0055089200005</v>
      </c>
      <c r="J33" s="1052">
        <v>1765.3381486199999</v>
      </c>
      <c r="K33" s="1052">
        <v>1272.4670543499999</v>
      </c>
      <c r="L33" s="1052">
        <v>690.58442188000026</v>
      </c>
      <c r="M33" s="1052">
        <v>963.29988532999971</v>
      </c>
      <c r="N33" s="1052">
        <v>2477.2891003299997</v>
      </c>
      <c r="O33" s="1052">
        <v>2964.9740289300007</v>
      </c>
      <c r="P33" s="1052">
        <v>4828.9713003200004</v>
      </c>
      <c r="Q33" s="1052">
        <v>1993.8444170600001</v>
      </c>
      <c r="R33" s="1052">
        <v>2683.87793732</v>
      </c>
      <c r="S33" s="1052">
        <v>2289.0233382299989</v>
      </c>
      <c r="T33" s="1118">
        <v>2008.5432145999998</v>
      </c>
      <c r="U33" s="618" t="s">
        <v>830</v>
      </c>
      <c r="V33" s="844"/>
    </row>
    <row r="34" spans="2:22" s="365" customFormat="1" ht="24.95" customHeight="1" x14ac:dyDescent="0.2">
      <c r="B34" s="606" t="s">
        <v>704</v>
      </c>
      <c r="C34" s="866">
        <v>14219.602988265999</v>
      </c>
      <c r="D34" s="866">
        <v>10934.461775</v>
      </c>
      <c r="E34" s="866">
        <v>16264.801121739998</v>
      </c>
      <c r="F34" s="866">
        <v>15687.757055309998</v>
      </c>
      <c r="G34" s="866">
        <v>11639.49304007</v>
      </c>
      <c r="H34" s="866">
        <v>20015.476939079996</v>
      </c>
      <c r="I34" s="1051">
        <v>1335.1947335699997</v>
      </c>
      <c r="J34" s="1052">
        <v>1067.165838820001</v>
      </c>
      <c r="K34" s="1052">
        <v>1544.1228382600013</v>
      </c>
      <c r="L34" s="1052">
        <v>1494.0193815399996</v>
      </c>
      <c r="M34" s="1052">
        <v>2025.7138390400021</v>
      </c>
      <c r="N34" s="1052">
        <v>1336.3391032299999</v>
      </c>
      <c r="O34" s="1052">
        <v>969.99376865999932</v>
      </c>
      <c r="P34" s="1052">
        <v>2123.16680662</v>
      </c>
      <c r="Q34" s="1052">
        <v>1793.4543291199998</v>
      </c>
      <c r="R34" s="1052">
        <v>2631.3109001899979</v>
      </c>
      <c r="S34" s="1052">
        <v>2154.3365756299991</v>
      </c>
      <c r="T34" s="1118">
        <v>1540.6588243999988</v>
      </c>
      <c r="U34" s="618" t="s">
        <v>705</v>
      </c>
      <c r="V34" s="844"/>
    </row>
    <row r="35" spans="2:22" s="365" customFormat="1" ht="24.95" customHeight="1" x14ac:dyDescent="0.2">
      <c r="B35" s="606" t="s">
        <v>443</v>
      </c>
      <c r="C35" s="866">
        <v>13774.021751175998</v>
      </c>
      <c r="D35" s="866">
        <v>435.31086500000004</v>
      </c>
      <c r="E35" s="866">
        <v>197.61638995000004</v>
      </c>
      <c r="F35" s="866">
        <v>165.37182945000001</v>
      </c>
      <c r="G35" s="866">
        <v>374.14899013999997</v>
      </c>
      <c r="H35" s="866">
        <v>710.62608780999983</v>
      </c>
      <c r="I35" s="1051">
        <v>35.829701</v>
      </c>
      <c r="J35" s="1052">
        <v>66.774773660000008</v>
      </c>
      <c r="K35" s="1052">
        <v>40.854123350000002</v>
      </c>
      <c r="L35" s="1052">
        <v>64.297490449999998</v>
      </c>
      <c r="M35" s="1052">
        <v>45.638099560000001</v>
      </c>
      <c r="N35" s="1052">
        <v>57.684643690000016</v>
      </c>
      <c r="O35" s="1052">
        <v>33.298300920000003</v>
      </c>
      <c r="P35" s="1052">
        <v>122.44369017</v>
      </c>
      <c r="Q35" s="1052">
        <v>56.007118939999991</v>
      </c>
      <c r="R35" s="1052">
        <v>37.297605480000009</v>
      </c>
      <c r="S35" s="1052">
        <v>66.396280999999988</v>
      </c>
      <c r="T35" s="1118">
        <v>84.104259589999998</v>
      </c>
      <c r="U35" s="618" t="s">
        <v>793</v>
      </c>
      <c r="V35" s="844"/>
    </row>
    <row r="36" spans="2:22" s="365" customFormat="1" ht="24.95" customHeight="1" x14ac:dyDescent="0.2">
      <c r="B36" s="606" t="s">
        <v>706</v>
      </c>
      <c r="C36" s="866">
        <v>11224.4428051</v>
      </c>
      <c r="D36" s="866">
        <v>360.61059100000006</v>
      </c>
      <c r="E36" s="866">
        <v>610.18815706999999</v>
      </c>
      <c r="F36" s="866">
        <v>219.68303549000001</v>
      </c>
      <c r="G36" s="866">
        <v>1552.7495497699999</v>
      </c>
      <c r="H36" s="866">
        <v>16084.957001479999</v>
      </c>
      <c r="I36" s="1051">
        <v>381.82317979999999</v>
      </c>
      <c r="J36" s="1052">
        <v>490.92129444</v>
      </c>
      <c r="K36" s="1052">
        <v>887.52137161000007</v>
      </c>
      <c r="L36" s="1052">
        <v>1304.6354758900002</v>
      </c>
      <c r="M36" s="1052">
        <v>1429.6880109699998</v>
      </c>
      <c r="N36" s="1052">
        <v>673.61476079999989</v>
      </c>
      <c r="O36" s="1052">
        <v>1117.4121640200001</v>
      </c>
      <c r="P36" s="1052">
        <v>1738.4328200000002</v>
      </c>
      <c r="Q36" s="1052">
        <v>2459.73966763</v>
      </c>
      <c r="R36" s="1052">
        <v>3160.6538611800001</v>
      </c>
      <c r="S36" s="1052">
        <v>1655.4404491300002</v>
      </c>
      <c r="T36" s="1118">
        <v>785.07394600999999</v>
      </c>
      <c r="U36" s="618" t="s">
        <v>707</v>
      </c>
      <c r="V36" s="844"/>
    </row>
    <row r="37" spans="2:22" s="365" customFormat="1" ht="24.95" customHeight="1" x14ac:dyDescent="0.2">
      <c r="B37" s="606" t="s">
        <v>193</v>
      </c>
      <c r="C37" s="866">
        <v>5455.5960500000001</v>
      </c>
      <c r="D37" s="866">
        <v>3464.7502220000001</v>
      </c>
      <c r="E37" s="866">
        <v>1253.0479451799999</v>
      </c>
      <c r="F37" s="866">
        <v>1080.89029639</v>
      </c>
      <c r="G37" s="866">
        <v>3225.2130659099994</v>
      </c>
      <c r="H37" s="866">
        <v>6330.7615066100007</v>
      </c>
      <c r="I37" s="1051">
        <v>361.76603286000011</v>
      </c>
      <c r="J37" s="1052">
        <v>341.91087871000002</v>
      </c>
      <c r="K37" s="1052">
        <v>292.63127803999998</v>
      </c>
      <c r="L37" s="1052">
        <v>305.71208682000002</v>
      </c>
      <c r="M37" s="1052">
        <v>411.12211112999978</v>
      </c>
      <c r="N37" s="1052">
        <v>435.56416089999988</v>
      </c>
      <c r="O37" s="1052">
        <v>511.43840083999999</v>
      </c>
      <c r="P37" s="1052">
        <v>869.95416818000001</v>
      </c>
      <c r="Q37" s="1052">
        <v>868.91154626999992</v>
      </c>
      <c r="R37" s="1052">
        <v>830.39502534999997</v>
      </c>
      <c r="S37" s="1052">
        <v>451.23944613000003</v>
      </c>
      <c r="T37" s="1118">
        <v>650.11637138000015</v>
      </c>
      <c r="U37" s="618" t="s">
        <v>203</v>
      </c>
      <c r="V37" s="844"/>
    </row>
    <row r="38" spans="2:22" s="365" customFormat="1" ht="24.95" customHeight="1" x14ac:dyDescent="0.2">
      <c r="B38" s="606" t="s">
        <v>1209</v>
      </c>
      <c r="C38" s="866">
        <v>5175.0688031890004</v>
      </c>
      <c r="D38" s="866">
        <v>348.10487999999992</v>
      </c>
      <c r="E38" s="866">
        <v>300.78675169000007</v>
      </c>
      <c r="F38" s="866">
        <v>194.22608393000002</v>
      </c>
      <c r="G38" s="866">
        <v>834.1580462500001</v>
      </c>
      <c r="H38" s="866">
        <v>856.50383684000008</v>
      </c>
      <c r="I38" s="1051">
        <v>0.16595652</v>
      </c>
      <c r="J38" s="1052">
        <v>2.4119667999999996</v>
      </c>
      <c r="K38" s="1052">
        <v>23.6898704</v>
      </c>
      <c r="L38" s="1052">
        <v>10.140339300000001</v>
      </c>
      <c r="M38" s="1052">
        <v>146.38137277999999</v>
      </c>
      <c r="N38" s="1052">
        <v>87.30938135000001</v>
      </c>
      <c r="O38" s="1052">
        <v>41.377975460000002</v>
      </c>
      <c r="P38" s="1052">
        <v>51.794051049999993</v>
      </c>
      <c r="Q38" s="1052">
        <v>7.2866195999999999</v>
      </c>
      <c r="R38" s="1052">
        <v>288.75555158000003</v>
      </c>
      <c r="S38" s="1052">
        <v>84.843398449999995</v>
      </c>
      <c r="T38" s="1118">
        <v>112.34735355000001</v>
      </c>
      <c r="U38" s="618" t="s">
        <v>265</v>
      </c>
      <c r="V38" s="844"/>
    </row>
    <row r="39" spans="2:22" s="365" customFormat="1" ht="24.95" customHeight="1" x14ac:dyDescent="0.2">
      <c r="B39" s="606" t="s">
        <v>192</v>
      </c>
      <c r="C39" s="866">
        <v>5064.1536489999999</v>
      </c>
      <c r="D39" s="866">
        <v>3719.0783040000001</v>
      </c>
      <c r="E39" s="866">
        <v>4722.7224980599995</v>
      </c>
      <c r="F39" s="866">
        <v>4872.1995184400002</v>
      </c>
      <c r="G39" s="866">
        <v>9013.1117172300019</v>
      </c>
      <c r="H39" s="866">
        <v>17317.260703279997</v>
      </c>
      <c r="I39" s="1051">
        <v>1528.9443754599999</v>
      </c>
      <c r="J39" s="1052">
        <v>1110.7211217900006</v>
      </c>
      <c r="K39" s="1052">
        <v>1084.7920809500006</v>
      </c>
      <c r="L39" s="1052">
        <v>1315.1592523000008</v>
      </c>
      <c r="M39" s="1052">
        <v>1458.6911115699979</v>
      </c>
      <c r="N39" s="1052">
        <v>1336.84827019</v>
      </c>
      <c r="O39" s="1052">
        <v>1249.0558969899994</v>
      </c>
      <c r="P39" s="1052">
        <v>1563.92194589</v>
      </c>
      <c r="Q39" s="1052">
        <v>1162.7811419500006</v>
      </c>
      <c r="R39" s="1052">
        <v>1652.2080350900003</v>
      </c>
      <c r="S39" s="1052">
        <v>2256.0398102099998</v>
      </c>
      <c r="T39" s="1118">
        <v>1598.0976608899996</v>
      </c>
      <c r="U39" s="618" t="s">
        <v>202</v>
      </c>
      <c r="V39" s="844"/>
    </row>
    <row r="40" spans="2:22" s="365" customFormat="1" ht="24.95" customHeight="1" x14ac:dyDescent="0.2">
      <c r="B40" s="606" t="s">
        <v>199</v>
      </c>
      <c r="C40" s="866">
        <v>4507.0251459520005</v>
      </c>
      <c r="D40" s="866">
        <v>118.89429199999999</v>
      </c>
      <c r="E40" s="866">
        <v>32.286641059999994</v>
      </c>
      <c r="F40" s="866">
        <v>22.31455055</v>
      </c>
      <c r="G40" s="866">
        <v>145.10860313000001</v>
      </c>
      <c r="H40" s="866">
        <v>254.23548699999998</v>
      </c>
      <c r="I40" s="1051">
        <v>34.396420239999998</v>
      </c>
      <c r="J40" s="1052">
        <v>44.695487200000002</v>
      </c>
      <c r="K40" s="1052">
        <v>21.705354960000001</v>
      </c>
      <c r="L40" s="1052">
        <v>0</v>
      </c>
      <c r="M40" s="1052">
        <v>28.496963660000002</v>
      </c>
      <c r="N40" s="1052">
        <v>0</v>
      </c>
      <c r="O40" s="1052">
        <v>1.82774514</v>
      </c>
      <c r="P40" s="1052">
        <v>0</v>
      </c>
      <c r="Q40" s="1052">
        <v>0</v>
      </c>
      <c r="R40" s="1052">
        <v>28.139619800000002</v>
      </c>
      <c r="S40" s="1052">
        <v>55.303064800000001</v>
      </c>
      <c r="T40" s="1118">
        <v>39.670831200000002</v>
      </c>
      <c r="U40" s="618" t="s">
        <v>209</v>
      </c>
      <c r="V40" s="844"/>
    </row>
    <row r="41" spans="2:22" s="365" customFormat="1" ht="24.95" customHeight="1" x14ac:dyDescent="0.2">
      <c r="B41" s="606" t="s">
        <v>756</v>
      </c>
      <c r="C41" s="866">
        <v>4318.2212559999989</v>
      </c>
      <c r="D41" s="866">
        <v>2945.34345828</v>
      </c>
      <c r="E41" s="866">
        <v>1884.6802729199994</v>
      </c>
      <c r="F41" s="866">
        <v>1504.1984542399996</v>
      </c>
      <c r="G41" s="866">
        <v>2339.1548379999999</v>
      </c>
      <c r="H41" s="866">
        <v>5548.6042315699997</v>
      </c>
      <c r="I41" s="1051">
        <v>274.45306080999995</v>
      </c>
      <c r="J41" s="1052">
        <v>420.86347276000015</v>
      </c>
      <c r="K41" s="1052">
        <v>329.7250767899996</v>
      </c>
      <c r="L41" s="1052">
        <v>312.12087691000016</v>
      </c>
      <c r="M41" s="1052">
        <v>545.95241763000013</v>
      </c>
      <c r="N41" s="1052">
        <v>376.10728840000013</v>
      </c>
      <c r="O41" s="1052">
        <v>266.56317307</v>
      </c>
      <c r="P41" s="1052">
        <v>620.53140415999985</v>
      </c>
      <c r="Q41" s="1052">
        <v>610.05364629999963</v>
      </c>
      <c r="R41" s="1052">
        <v>595.32656812000016</v>
      </c>
      <c r="S41" s="1052">
        <v>642.23473692999937</v>
      </c>
      <c r="T41" s="1118">
        <v>554.67250969000031</v>
      </c>
      <c r="U41" s="618" t="s">
        <v>757</v>
      </c>
      <c r="V41" s="844"/>
    </row>
    <row r="42" spans="2:22" s="365" customFormat="1" ht="24.95" customHeight="1" x14ac:dyDescent="0.2">
      <c r="B42" s="606" t="s">
        <v>195</v>
      </c>
      <c r="C42" s="879">
        <v>3184.8728770000002</v>
      </c>
      <c r="D42" s="866">
        <v>2347.4771229999997</v>
      </c>
      <c r="E42" s="866">
        <v>4150.9944475299999</v>
      </c>
      <c r="F42" s="866">
        <v>6099.0958880407034</v>
      </c>
      <c r="G42" s="866">
        <v>5655.0731755017669</v>
      </c>
      <c r="H42" s="866">
        <v>129.87107896999999</v>
      </c>
      <c r="I42" s="784">
        <v>5.39696</v>
      </c>
      <c r="J42" s="782">
        <v>9.1608552599999999</v>
      </c>
      <c r="K42" s="782">
        <v>33.723980259999998</v>
      </c>
      <c r="L42" s="782">
        <v>0</v>
      </c>
      <c r="M42" s="782">
        <v>5.6760450000000002</v>
      </c>
      <c r="N42" s="782">
        <v>0</v>
      </c>
      <c r="O42" s="782">
        <v>0</v>
      </c>
      <c r="P42" s="782">
        <v>28.307310000000001</v>
      </c>
      <c r="Q42" s="782">
        <v>24.376336050000003</v>
      </c>
      <c r="R42" s="782">
        <v>2.4703923999999997</v>
      </c>
      <c r="S42" s="782">
        <v>8.3036799999999999</v>
      </c>
      <c r="T42" s="783">
        <v>12.45552</v>
      </c>
      <c r="U42" s="618" t="s">
        <v>205</v>
      </c>
      <c r="V42" s="844"/>
    </row>
    <row r="43" spans="2:22" s="365" customFormat="1" ht="24.95" customHeight="1" x14ac:dyDescent="0.2">
      <c r="B43" s="606" t="s">
        <v>655</v>
      </c>
      <c r="C43" s="879">
        <v>3051.8273490250008</v>
      </c>
      <c r="D43" s="866">
        <v>87.613173000000018</v>
      </c>
      <c r="E43" s="866">
        <v>40.203822299999999</v>
      </c>
      <c r="F43" s="866">
        <v>51.614749200000006</v>
      </c>
      <c r="G43" s="866">
        <v>25.073257199999997</v>
      </c>
      <c r="H43" s="866">
        <v>83.919062010000005</v>
      </c>
      <c r="I43" s="784">
        <v>4.4932020000000001</v>
      </c>
      <c r="J43" s="782">
        <v>5.2456049999999994</v>
      </c>
      <c r="K43" s="782">
        <v>10.850449749999999</v>
      </c>
      <c r="L43" s="782">
        <v>8.1637965000000001</v>
      </c>
      <c r="M43" s="782">
        <v>21.327817500000002</v>
      </c>
      <c r="N43" s="782">
        <v>0</v>
      </c>
      <c r="O43" s="782">
        <v>0</v>
      </c>
      <c r="P43" s="782">
        <v>7.2968760000000001</v>
      </c>
      <c r="Q43" s="782">
        <v>7.7869350000000006</v>
      </c>
      <c r="R43" s="782">
        <v>7.473312</v>
      </c>
      <c r="S43" s="782">
        <v>10.8077585</v>
      </c>
      <c r="T43" s="783">
        <v>0.47330975999999997</v>
      </c>
      <c r="U43" s="618" t="s">
        <v>656</v>
      </c>
      <c r="V43" s="844"/>
    </row>
    <row r="44" spans="2:22" s="365" customFormat="1" ht="24.95" customHeight="1" x14ac:dyDescent="0.2">
      <c r="B44" s="606" t="s">
        <v>200</v>
      </c>
      <c r="C44" s="879">
        <v>2702.5034159999996</v>
      </c>
      <c r="D44" s="866">
        <v>2935.6053689999999</v>
      </c>
      <c r="E44" s="866">
        <v>1582.93216235</v>
      </c>
      <c r="F44" s="866">
        <v>1521.10147899</v>
      </c>
      <c r="G44" s="866">
        <v>1408.73056365</v>
      </c>
      <c r="H44" s="866">
        <v>4019.7737044100004</v>
      </c>
      <c r="I44" s="784">
        <v>277.89434605000002</v>
      </c>
      <c r="J44" s="782">
        <v>67.559505340000001</v>
      </c>
      <c r="K44" s="782">
        <v>138.62458648999998</v>
      </c>
      <c r="L44" s="782">
        <v>441.4067480600001</v>
      </c>
      <c r="M44" s="782">
        <v>871.05348395000021</v>
      </c>
      <c r="N44" s="782">
        <v>283.07392672000003</v>
      </c>
      <c r="O44" s="782">
        <v>116.08892546</v>
      </c>
      <c r="P44" s="782">
        <v>300.26078049000006</v>
      </c>
      <c r="Q44" s="782">
        <v>129.77919259999999</v>
      </c>
      <c r="R44" s="782">
        <v>711.29739415000006</v>
      </c>
      <c r="S44" s="782">
        <v>399.96117692999997</v>
      </c>
      <c r="T44" s="783">
        <v>282.77363816999997</v>
      </c>
      <c r="U44" s="618" t="s">
        <v>207</v>
      </c>
      <c r="V44" s="844"/>
    </row>
    <row r="45" spans="2:22" s="365" customFormat="1" ht="24.95" customHeight="1" x14ac:dyDescent="0.2">
      <c r="B45" s="606" t="s">
        <v>657</v>
      </c>
      <c r="C45" s="879">
        <v>2502.6839964539995</v>
      </c>
      <c r="D45" s="866">
        <v>825.94186000000002</v>
      </c>
      <c r="E45" s="866">
        <v>3039.9598770100001</v>
      </c>
      <c r="F45" s="866">
        <v>4777.9054426298371</v>
      </c>
      <c r="G45" s="866">
        <v>6307.445630242044</v>
      </c>
      <c r="H45" s="866">
        <v>305.70452568999997</v>
      </c>
      <c r="I45" s="784">
        <v>29.533672589999998</v>
      </c>
      <c r="J45" s="782">
        <v>8.311295659999999</v>
      </c>
      <c r="K45" s="782">
        <v>2.6215131600000001</v>
      </c>
      <c r="L45" s="782">
        <v>10.421916820000002</v>
      </c>
      <c r="M45" s="782">
        <v>21.690167000000002</v>
      </c>
      <c r="N45" s="782">
        <v>8.8255974300000002</v>
      </c>
      <c r="O45" s="782">
        <v>10.9325156</v>
      </c>
      <c r="P45" s="782">
        <v>52.910926960000005</v>
      </c>
      <c r="Q45" s="782">
        <v>41.575506760000003</v>
      </c>
      <c r="R45" s="782">
        <v>44.797403750000001</v>
      </c>
      <c r="S45" s="782">
        <v>25.963935659999997</v>
      </c>
      <c r="T45" s="783">
        <v>48.120074299999999</v>
      </c>
      <c r="U45" s="618" t="s">
        <v>658</v>
      </c>
      <c r="V45" s="844"/>
    </row>
    <row r="46" spans="2:22" s="365" customFormat="1" ht="24.95" customHeight="1" x14ac:dyDescent="0.2">
      <c r="B46" s="606" t="s">
        <v>444</v>
      </c>
      <c r="C46" s="879">
        <v>2345.1999251899997</v>
      </c>
      <c r="D46" s="866">
        <v>334.20592600000003</v>
      </c>
      <c r="E46" s="866">
        <v>128.34965797000001</v>
      </c>
      <c r="F46" s="866">
        <v>168.67244602000005</v>
      </c>
      <c r="G46" s="866">
        <v>438.01860349000003</v>
      </c>
      <c r="H46" s="866">
        <v>1028.9913849899999</v>
      </c>
      <c r="I46" s="784">
        <v>25.967521820000002</v>
      </c>
      <c r="J46" s="782">
        <v>23.800791359999998</v>
      </c>
      <c r="K46" s="782">
        <v>69.173380569999992</v>
      </c>
      <c r="L46" s="782">
        <v>72.10121955000001</v>
      </c>
      <c r="M46" s="782">
        <v>155.06456112999999</v>
      </c>
      <c r="N46" s="782">
        <v>82.51780432999999</v>
      </c>
      <c r="O46" s="782">
        <v>67.519775680000009</v>
      </c>
      <c r="P46" s="782">
        <v>99.774784359999984</v>
      </c>
      <c r="Q46" s="782">
        <v>65.672987750000004</v>
      </c>
      <c r="R46" s="782">
        <v>153.87108031</v>
      </c>
      <c r="S46" s="782">
        <v>108.16707691999999</v>
      </c>
      <c r="T46" s="783">
        <v>105.36040121000001</v>
      </c>
      <c r="U46" s="618" t="s">
        <v>445</v>
      </c>
      <c r="V46" s="844"/>
    </row>
    <row r="47" spans="2:22" s="365" customFormat="1" ht="24.75" customHeight="1" x14ac:dyDescent="0.2">
      <c r="B47" s="606" t="s">
        <v>198</v>
      </c>
      <c r="C47" s="879">
        <v>2249.655941</v>
      </c>
      <c r="D47" s="866">
        <v>1623.359271</v>
      </c>
      <c r="E47" s="866">
        <v>974.47402212999987</v>
      </c>
      <c r="F47" s="866">
        <v>720.6100050199999</v>
      </c>
      <c r="G47" s="866">
        <v>1095.43041081</v>
      </c>
      <c r="H47" s="866">
        <v>2677.83943873</v>
      </c>
      <c r="I47" s="784">
        <v>112.69872704000001</v>
      </c>
      <c r="J47" s="782">
        <v>188.83821147</v>
      </c>
      <c r="K47" s="782">
        <v>129.86013308</v>
      </c>
      <c r="L47" s="782">
        <v>152.15750795</v>
      </c>
      <c r="M47" s="782">
        <v>321.91523522999995</v>
      </c>
      <c r="N47" s="782">
        <v>135.75305571999996</v>
      </c>
      <c r="O47" s="782">
        <v>182.38730170000002</v>
      </c>
      <c r="P47" s="782">
        <v>153.4387218599999</v>
      </c>
      <c r="Q47" s="782">
        <v>157.74519892000006</v>
      </c>
      <c r="R47" s="782">
        <v>379.33942078999996</v>
      </c>
      <c r="S47" s="782">
        <v>380.56976311999983</v>
      </c>
      <c r="T47" s="783">
        <v>383.13616185000001</v>
      </c>
      <c r="U47" s="618" t="s">
        <v>206</v>
      </c>
      <c r="V47" s="844"/>
    </row>
    <row r="48" spans="2:22" s="365" customFormat="1" ht="24.95" customHeight="1" x14ac:dyDescent="0.2">
      <c r="B48" s="606" t="s">
        <v>196</v>
      </c>
      <c r="C48" s="879">
        <v>2005.8509709999998</v>
      </c>
      <c r="D48" s="866">
        <v>3521.5729529999994</v>
      </c>
      <c r="E48" s="866">
        <v>1621.2257610700003</v>
      </c>
      <c r="F48" s="866">
        <v>1110.7019517900001</v>
      </c>
      <c r="G48" s="866">
        <v>1242.21949993</v>
      </c>
      <c r="H48" s="866">
        <v>1510.8732612499998</v>
      </c>
      <c r="I48" s="784">
        <v>104.10031667999999</v>
      </c>
      <c r="J48" s="782">
        <v>80.555858860000001</v>
      </c>
      <c r="K48" s="782">
        <v>69.709513910000013</v>
      </c>
      <c r="L48" s="782">
        <v>95.907757249999989</v>
      </c>
      <c r="M48" s="782">
        <v>195.50564696000001</v>
      </c>
      <c r="N48" s="782">
        <v>75.539129840000015</v>
      </c>
      <c r="O48" s="782">
        <v>65.282472120000008</v>
      </c>
      <c r="P48" s="782">
        <v>148.80826117999996</v>
      </c>
      <c r="Q48" s="782">
        <v>312.21783248000003</v>
      </c>
      <c r="R48" s="782">
        <v>129.77849437</v>
      </c>
      <c r="S48" s="782">
        <v>152.36330977</v>
      </c>
      <c r="T48" s="783">
        <v>81.104667830000025</v>
      </c>
      <c r="U48" s="618" t="s">
        <v>204</v>
      </c>
      <c r="V48" s="844"/>
    </row>
    <row r="49" spans="2:22" s="365" customFormat="1" ht="24.95" customHeight="1" x14ac:dyDescent="0.2">
      <c r="B49" s="606" t="s">
        <v>998</v>
      </c>
      <c r="C49" s="879">
        <v>1876.0826419999999</v>
      </c>
      <c r="D49" s="866">
        <v>1572.030518</v>
      </c>
      <c r="E49" s="866">
        <v>1859.1246103700003</v>
      </c>
      <c r="F49" s="866">
        <v>2683.5393561100004</v>
      </c>
      <c r="G49" s="866">
        <v>1625.7863764199999</v>
      </c>
      <c r="H49" s="866">
        <v>3048.5078808100002</v>
      </c>
      <c r="I49" s="784">
        <v>181.33184072000003</v>
      </c>
      <c r="J49" s="782">
        <v>240.02745999999999</v>
      </c>
      <c r="K49" s="782">
        <v>224.6453790300001</v>
      </c>
      <c r="L49" s="782">
        <v>313.78277392000001</v>
      </c>
      <c r="M49" s="782">
        <v>312.37512188000005</v>
      </c>
      <c r="N49" s="782">
        <v>239.40199328000008</v>
      </c>
      <c r="O49" s="782">
        <v>203.61891786000001</v>
      </c>
      <c r="P49" s="782">
        <v>222.17236398000003</v>
      </c>
      <c r="Q49" s="782">
        <v>260.58480050000003</v>
      </c>
      <c r="R49" s="782">
        <v>339.15232976999988</v>
      </c>
      <c r="S49" s="782">
        <v>284.96820726000004</v>
      </c>
      <c r="T49" s="783">
        <v>226.44669261000001</v>
      </c>
      <c r="U49" s="618" t="s">
        <v>1066</v>
      </c>
      <c r="V49" s="844"/>
    </row>
    <row r="50" spans="2:22" s="365" customFormat="1" ht="24.95" customHeight="1" x14ac:dyDescent="0.2">
      <c r="B50" s="606" t="s">
        <v>1178</v>
      </c>
      <c r="C50" s="879">
        <v>1847.453557</v>
      </c>
      <c r="D50" s="866">
        <v>1326.60752</v>
      </c>
      <c r="E50" s="866">
        <v>4998.5728212200011</v>
      </c>
      <c r="F50" s="866">
        <v>7737.8425598251461</v>
      </c>
      <c r="G50" s="866">
        <v>11231.384645910199</v>
      </c>
      <c r="H50" s="866">
        <v>190.02291118000002</v>
      </c>
      <c r="I50" s="784">
        <v>15.853569999999998</v>
      </c>
      <c r="J50" s="782">
        <v>13.727714000000001</v>
      </c>
      <c r="K50" s="782">
        <v>0</v>
      </c>
      <c r="L50" s="782">
        <v>20.226753299999999</v>
      </c>
      <c r="M50" s="782">
        <v>27.136241990000002</v>
      </c>
      <c r="N50" s="782">
        <v>0</v>
      </c>
      <c r="O50" s="782">
        <v>23.786620159999998</v>
      </c>
      <c r="P50" s="782">
        <v>0</v>
      </c>
      <c r="Q50" s="782">
        <v>29.736461830000007</v>
      </c>
      <c r="R50" s="782">
        <v>30.507720320000004</v>
      </c>
      <c r="S50" s="782">
        <v>2.16829844</v>
      </c>
      <c r="T50" s="783">
        <v>26.879531140000005</v>
      </c>
      <c r="U50" s="618" t="s">
        <v>1181</v>
      </c>
      <c r="V50" s="844"/>
    </row>
    <row r="51" spans="2:22" s="365" customFormat="1" ht="24.95" customHeight="1" x14ac:dyDescent="0.2">
      <c r="B51" s="606" t="s">
        <v>441</v>
      </c>
      <c r="C51" s="879">
        <v>1793.578618</v>
      </c>
      <c r="D51" s="866">
        <v>1323.0577410000001</v>
      </c>
      <c r="E51" s="866">
        <v>915.93124616000057</v>
      </c>
      <c r="F51" s="866">
        <v>632.76630689000001</v>
      </c>
      <c r="G51" s="866">
        <v>513.16644191</v>
      </c>
      <c r="H51" s="866">
        <v>2081.2654403699999</v>
      </c>
      <c r="I51" s="784">
        <v>115.53307842</v>
      </c>
      <c r="J51" s="782">
        <v>280.35548037000001</v>
      </c>
      <c r="K51" s="782">
        <v>439.70301885000015</v>
      </c>
      <c r="L51" s="782">
        <v>111.80041763999996</v>
      </c>
      <c r="M51" s="782">
        <v>506.93701041999998</v>
      </c>
      <c r="N51" s="782">
        <v>337.3417382099999</v>
      </c>
      <c r="O51" s="782">
        <v>73.416399219999988</v>
      </c>
      <c r="P51" s="782">
        <v>18.871724399999998</v>
      </c>
      <c r="Q51" s="782">
        <v>9.3546941999999991</v>
      </c>
      <c r="R51" s="782">
        <v>38.49128468</v>
      </c>
      <c r="S51" s="782">
        <v>118.52934714000001</v>
      </c>
      <c r="T51" s="783">
        <v>30.931246820000002</v>
      </c>
      <c r="U51" s="618" t="s">
        <v>442</v>
      </c>
      <c r="V51" s="844"/>
    </row>
    <row r="52" spans="2:22" s="365" customFormat="1" ht="24.95" customHeight="1" x14ac:dyDescent="0.2">
      <c r="B52" s="606" t="s">
        <v>997</v>
      </c>
      <c r="C52" s="879">
        <v>1548.8097230000003</v>
      </c>
      <c r="D52" s="866">
        <v>694.12987300000009</v>
      </c>
      <c r="E52" s="866">
        <v>637.72747318000006</v>
      </c>
      <c r="F52" s="866">
        <v>467.06593437999999</v>
      </c>
      <c r="G52" s="866">
        <v>941.19385136999995</v>
      </c>
      <c r="H52" s="866">
        <v>2186.0663511900002</v>
      </c>
      <c r="I52" s="784">
        <v>69.667065010000002</v>
      </c>
      <c r="J52" s="782">
        <v>34.955280159999994</v>
      </c>
      <c r="K52" s="782">
        <v>190.11550224999999</v>
      </c>
      <c r="L52" s="782">
        <v>154.34432989999999</v>
      </c>
      <c r="M52" s="782">
        <v>614.37064428999997</v>
      </c>
      <c r="N52" s="782">
        <v>258.30633886999999</v>
      </c>
      <c r="O52" s="782">
        <v>105.53032457</v>
      </c>
      <c r="P52" s="782">
        <v>142.51799994000001</v>
      </c>
      <c r="Q52" s="782">
        <v>42.950653920000008</v>
      </c>
      <c r="R52" s="782">
        <v>236.43458831000001</v>
      </c>
      <c r="S52" s="782">
        <v>200.14189287000005</v>
      </c>
      <c r="T52" s="783">
        <v>136.73173109999999</v>
      </c>
      <c r="U52" s="618" t="s">
        <v>1065</v>
      </c>
      <c r="V52" s="844"/>
    </row>
    <row r="53" spans="2:22" s="365" customFormat="1" ht="24.95" customHeight="1" x14ac:dyDescent="0.2">
      <c r="B53" s="606" t="s">
        <v>999</v>
      </c>
      <c r="C53" s="879">
        <v>1249.8880980000001</v>
      </c>
      <c r="D53" s="866">
        <v>439.87588300000004</v>
      </c>
      <c r="E53" s="866">
        <v>309.72517986999998</v>
      </c>
      <c r="F53" s="866">
        <v>152.33810374000001</v>
      </c>
      <c r="G53" s="866">
        <v>912.24423361000004</v>
      </c>
      <c r="H53" s="866">
        <v>4127.8426618799995</v>
      </c>
      <c r="I53" s="784">
        <v>431.28439720000006</v>
      </c>
      <c r="J53" s="782">
        <v>483.42904495000005</v>
      </c>
      <c r="K53" s="782">
        <v>1475.3414688499995</v>
      </c>
      <c r="L53" s="782">
        <v>332.61830457999997</v>
      </c>
      <c r="M53" s="782">
        <v>180.3604459</v>
      </c>
      <c r="N53" s="782">
        <v>224.01714699999999</v>
      </c>
      <c r="O53" s="782">
        <v>172.28604440000001</v>
      </c>
      <c r="P53" s="782">
        <v>188.87645251000001</v>
      </c>
      <c r="Q53" s="782">
        <v>115.04687190000001</v>
      </c>
      <c r="R53" s="782">
        <v>138.30743102000005</v>
      </c>
      <c r="S53" s="782">
        <v>71.669556549999996</v>
      </c>
      <c r="T53" s="783">
        <v>314.60549702000009</v>
      </c>
      <c r="U53" s="618" t="s">
        <v>1067</v>
      </c>
      <c r="V53" s="844"/>
    </row>
    <row r="54" spans="2:22" s="365" customFormat="1" ht="24.75" customHeight="1" x14ac:dyDescent="0.2">
      <c r="B54" s="606" t="s">
        <v>709</v>
      </c>
      <c r="C54" s="879">
        <v>1003.3148319999999</v>
      </c>
      <c r="D54" s="866">
        <v>1092.5010059999997</v>
      </c>
      <c r="E54" s="866">
        <v>96.302816109999995</v>
      </c>
      <c r="F54" s="866">
        <v>292.25442054467726</v>
      </c>
      <c r="G54" s="866">
        <v>195.05253871999997</v>
      </c>
      <c r="H54" s="866">
        <v>875.28148883999995</v>
      </c>
      <c r="I54" s="784">
        <v>61.415218759999995</v>
      </c>
      <c r="J54" s="782">
        <v>54.932514140000002</v>
      </c>
      <c r="K54" s="782">
        <v>81.718041769999999</v>
      </c>
      <c r="L54" s="782">
        <v>0</v>
      </c>
      <c r="M54" s="782">
        <v>4.653297E-2</v>
      </c>
      <c r="N54" s="782">
        <v>4.0434731800000003</v>
      </c>
      <c r="O54" s="782">
        <v>88.028927999999993</v>
      </c>
      <c r="P54" s="782">
        <v>126.7357365</v>
      </c>
      <c r="Q54" s="782">
        <v>75.113427700000003</v>
      </c>
      <c r="R54" s="782">
        <v>15.30785208</v>
      </c>
      <c r="S54" s="782">
        <v>202.27578554000002</v>
      </c>
      <c r="T54" s="783">
        <v>165.6639782</v>
      </c>
      <c r="U54" s="618" t="s">
        <v>711</v>
      </c>
      <c r="V54" s="844"/>
    </row>
    <row r="55" spans="2:22" s="365" customFormat="1" ht="24.95" customHeight="1" x14ac:dyDescent="0.2">
      <c r="B55" s="606" t="s">
        <v>1176</v>
      </c>
      <c r="C55" s="879">
        <v>868.55566599999997</v>
      </c>
      <c r="D55" s="866">
        <v>687.83761400000003</v>
      </c>
      <c r="E55" s="866">
        <v>2028.68670103</v>
      </c>
      <c r="F55" s="866">
        <v>2433.5897240894083</v>
      </c>
      <c r="G55" s="866">
        <v>987.37071532052335</v>
      </c>
      <c r="H55" s="866">
        <v>122.60984246</v>
      </c>
      <c r="I55" s="784">
        <v>0</v>
      </c>
      <c r="J55" s="782">
        <v>0</v>
      </c>
      <c r="K55" s="782">
        <v>4.7021877500000002</v>
      </c>
      <c r="L55" s="782">
        <v>0</v>
      </c>
      <c r="M55" s="782">
        <v>10.816348900000001</v>
      </c>
      <c r="N55" s="782">
        <v>20.096235020000002</v>
      </c>
      <c r="O55" s="782">
        <v>0</v>
      </c>
      <c r="P55" s="782">
        <v>22.369064300000002</v>
      </c>
      <c r="Q55" s="782">
        <v>22.622539169999996</v>
      </c>
      <c r="R55" s="782">
        <v>0</v>
      </c>
      <c r="S55" s="782">
        <v>15.123077200000001</v>
      </c>
      <c r="T55" s="783">
        <v>26.880390120000001</v>
      </c>
      <c r="U55" s="618" t="s">
        <v>1175</v>
      </c>
      <c r="V55" s="844"/>
    </row>
    <row r="56" spans="2:22" s="365" customFormat="1" ht="24.95" customHeight="1" x14ac:dyDescent="0.2">
      <c r="B56" s="606" t="s">
        <v>1177</v>
      </c>
      <c r="C56" s="879">
        <v>861.45059900000012</v>
      </c>
      <c r="D56" s="866">
        <v>583.52510899999993</v>
      </c>
      <c r="E56" s="866">
        <v>188.33374522999998</v>
      </c>
      <c r="F56" s="866">
        <v>254.58272754000001</v>
      </c>
      <c r="G56" s="866">
        <v>239.52257434999999</v>
      </c>
      <c r="H56" s="866">
        <v>527.56028819999995</v>
      </c>
      <c r="I56" s="784">
        <v>23.00279145</v>
      </c>
      <c r="J56" s="782">
        <v>34.032272599999999</v>
      </c>
      <c r="K56" s="782">
        <v>18.327319350000003</v>
      </c>
      <c r="L56" s="782">
        <v>32.244460879999991</v>
      </c>
      <c r="M56" s="782">
        <v>47.334958720000003</v>
      </c>
      <c r="N56" s="782">
        <v>59.452128530000003</v>
      </c>
      <c r="O56" s="782">
        <v>43.422409580000007</v>
      </c>
      <c r="P56" s="782">
        <v>61.838025039999998</v>
      </c>
      <c r="Q56" s="782">
        <v>48.761107579999987</v>
      </c>
      <c r="R56" s="782">
        <v>75.4742356</v>
      </c>
      <c r="S56" s="782">
        <v>42.003864610000001</v>
      </c>
      <c r="T56" s="783">
        <v>41.666714260000006</v>
      </c>
      <c r="U56" s="618" t="s">
        <v>1180</v>
      </c>
      <c r="V56" s="844"/>
    </row>
    <row r="57" spans="2:22" s="365" customFormat="1" ht="24.95" customHeight="1" x14ac:dyDescent="0.2">
      <c r="B57" s="606" t="s">
        <v>363</v>
      </c>
      <c r="C57" s="879">
        <v>746.73970399999996</v>
      </c>
      <c r="D57" s="866">
        <v>691.02296499999989</v>
      </c>
      <c r="E57" s="866">
        <v>663.0103809499999</v>
      </c>
      <c r="F57" s="866">
        <v>1383.997575780953</v>
      </c>
      <c r="G57" s="866">
        <v>4116.0819966399995</v>
      </c>
      <c r="H57" s="866">
        <v>8926.4373797000007</v>
      </c>
      <c r="I57" s="784">
        <v>614.93318855000007</v>
      </c>
      <c r="J57" s="782">
        <v>102.78162292</v>
      </c>
      <c r="K57" s="782">
        <v>124.04383654</v>
      </c>
      <c r="L57" s="782">
        <v>275.23693924000003</v>
      </c>
      <c r="M57" s="782">
        <v>610.92929236999998</v>
      </c>
      <c r="N57" s="782">
        <v>852.45809904999999</v>
      </c>
      <c r="O57" s="782">
        <v>784.41888881000011</v>
      </c>
      <c r="P57" s="782">
        <v>1145.8386562700002</v>
      </c>
      <c r="Q57" s="782">
        <v>1534.7640561200001</v>
      </c>
      <c r="R57" s="782">
        <v>826.17085706000034</v>
      </c>
      <c r="S57" s="782">
        <v>952.57137576999992</v>
      </c>
      <c r="T57" s="783">
        <v>1102.2905670000002</v>
      </c>
      <c r="U57" s="618" t="s">
        <v>364</v>
      </c>
      <c r="V57" s="844"/>
    </row>
    <row r="58" spans="2:22" s="365" customFormat="1" ht="24.95" customHeight="1" x14ac:dyDescent="0.2">
      <c r="B58" s="606" t="s">
        <v>1210</v>
      </c>
      <c r="C58" s="866">
        <v>614.12136599999997</v>
      </c>
      <c r="D58" s="866">
        <v>614.32981300000006</v>
      </c>
      <c r="E58" s="866">
        <v>2741.80741012</v>
      </c>
      <c r="F58" s="866">
        <v>124.96835011854925</v>
      </c>
      <c r="G58" s="866">
        <v>496.61132096000006</v>
      </c>
      <c r="H58" s="866">
        <v>281.79124990999998</v>
      </c>
      <c r="I58" s="1051">
        <v>47.228089999999995</v>
      </c>
      <c r="J58" s="1052">
        <v>17.506319999999999</v>
      </c>
      <c r="K58" s="1052">
        <v>0.1040283</v>
      </c>
      <c r="L58" s="1052">
        <v>5.5492269299999997</v>
      </c>
      <c r="M58" s="1052">
        <v>24.738377410000002</v>
      </c>
      <c r="N58" s="1052">
        <v>0</v>
      </c>
      <c r="O58" s="1052">
        <v>24.451439999999998</v>
      </c>
      <c r="P58" s="1052">
        <v>44.489899999999999</v>
      </c>
      <c r="Q58" s="1052">
        <v>27.610268000000001</v>
      </c>
      <c r="R58" s="1052">
        <v>57.10895021999999</v>
      </c>
      <c r="S58" s="1052">
        <v>33.004649050000005</v>
      </c>
      <c r="T58" s="1118">
        <v>0</v>
      </c>
      <c r="U58" s="618" t="s">
        <v>1211</v>
      </c>
      <c r="V58" s="844"/>
    </row>
    <row r="59" spans="2:22" s="365" customFormat="1" ht="24.95" customHeight="1" x14ac:dyDescent="0.2">
      <c r="B59" s="606" t="s">
        <v>1179</v>
      </c>
      <c r="C59" s="866">
        <v>463.02302300000002</v>
      </c>
      <c r="D59" s="866">
        <v>127.91172999999999</v>
      </c>
      <c r="E59" s="866">
        <v>316.37043211999998</v>
      </c>
      <c r="F59" s="866">
        <v>529.76981953948996</v>
      </c>
      <c r="G59" s="866">
        <v>195.09131261000002</v>
      </c>
      <c r="H59" s="866">
        <v>300.69151522999999</v>
      </c>
      <c r="I59" s="1051">
        <v>0</v>
      </c>
      <c r="J59" s="1052">
        <v>129.00414146</v>
      </c>
      <c r="K59" s="1052">
        <v>17.932710010000001</v>
      </c>
      <c r="L59" s="1052">
        <v>10.56040052</v>
      </c>
      <c r="M59" s="1052">
        <v>25.977148010000001</v>
      </c>
      <c r="N59" s="1052">
        <v>4.8060621799999996</v>
      </c>
      <c r="O59" s="1052">
        <v>11.981205599999999</v>
      </c>
      <c r="P59" s="1052">
        <v>44.775026520000004</v>
      </c>
      <c r="Q59" s="1052">
        <v>0</v>
      </c>
      <c r="R59" s="1052">
        <v>52.94709920999999</v>
      </c>
      <c r="S59" s="1052">
        <v>2.7077217199999999</v>
      </c>
      <c r="T59" s="1118">
        <v>0</v>
      </c>
      <c r="U59" s="618" t="s">
        <v>1182</v>
      </c>
      <c r="V59" s="844"/>
    </row>
    <row r="60" spans="2:22" s="365" customFormat="1" ht="24.95" customHeight="1" x14ac:dyDescent="0.2">
      <c r="B60" s="606" t="s">
        <v>457</v>
      </c>
      <c r="C60" s="866">
        <v>415.27390000000003</v>
      </c>
      <c r="D60" s="866">
        <v>235.20675900000001</v>
      </c>
      <c r="E60" s="866">
        <v>170.89109367000003</v>
      </c>
      <c r="F60" s="866">
        <v>2468.7051338114379</v>
      </c>
      <c r="G60" s="866">
        <v>4373.686960340001</v>
      </c>
      <c r="H60" s="866">
        <v>142.53771856</v>
      </c>
      <c r="I60" s="1051">
        <v>3.4256597499999999</v>
      </c>
      <c r="J60" s="1052">
        <v>5.0708541499999997</v>
      </c>
      <c r="K60" s="1052">
        <v>9.6339375</v>
      </c>
      <c r="L60" s="1052">
        <v>3.2142629999999999</v>
      </c>
      <c r="M60" s="1052">
        <v>20.005985890000002</v>
      </c>
      <c r="N60" s="1052">
        <v>25.095068499999996</v>
      </c>
      <c r="O60" s="1052">
        <v>0</v>
      </c>
      <c r="P60" s="1052">
        <v>14.127373099999998</v>
      </c>
      <c r="Q60" s="1052">
        <v>17.920133290000003</v>
      </c>
      <c r="R60" s="1052">
        <v>22.761277750000001</v>
      </c>
      <c r="S60" s="1052">
        <v>1.2222214499999999</v>
      </c>
      <c r="T60" s="1118">
        <v>20.060944180000003</v>
      </c>
      <c r="U60" s="618" t="s">
        <v>448</v>
      </c>
      <c r="V60" s="844"/>
    </row>
    <row r="61" spans="2:22" s="365" customFormat="1" ht="24.95" customHeight="1" x14ac:dyDescent="0.2">
      <c r="B61" s="606" t="s">
        <v>1001</v>
      </c>
      <c r="C61" s="866">
        <v>302.55710799999997</v>
      </c>
      <c r="D61" s="866">
        <v>150.33037699999997</v>
      </c>
      <c r="E61" s="866">
        <v>8.4235417999999989</v>
      </c>
      <c r="F61" s="866">
        <v>2.4676660799999999</v>
      </c>
      <c r="G61" s="866">
        <v>21.411217779999998</v>
      </c>
      <c r="H61" s="866">
        <v>28.789539460000007</v>
      </c>
      <c r="I61" s="1051">
        <v>0.1671096</v>
      </c>
      <c r="J61" s="1052">
        <v>0</v>
      </c>
      <c r="K61" s="1052">
        <v>0</v>
      </c>
      <c r="L61" s="1052">
        <v>0</v>
      </c>
      <c r="M61" s="1052">
        <v>0.23938575000000001</v>
      </c>
      <c r="N61" s="1052">
        <v>0</v>
      </c>
      <c r="O61" s="1052">
        <v>0</v>
      </c>
      <c r="P61" s="1052">
        <v>0</v>
      </c>
      <c r="Q61" s="1052">
        <v>0</v>
      </c>
      <c r="R61" s="1052">
        <v>23.193144110000006</v>
      </c>
      <c r="S61" s="1052">
        <v>0</v>
      </c>
      <c r="T61" s="1118">
        <v>5.1898999999999997</v>
      </c>
      <c r="U61" s="618" t="s">
        <v>1069</v>
      </c>
      <c r="V61" s="844"/>
    </row>
    <row r="62" spans="2:22" s="365" customFormat="1" ht="24.95" customHeight="1" x14ac:dyDescent="0.2">
      <c r="B62" s="606" t="s">
        <v>1000</v>
      </c>
      <c r="C62" s="866">
        <v>147.82076700000002</v>
      </c>
      <c r="D62" s="866">
        <v>0</v>
      </c>
      <c r="E62" s="866">
        <v>0</v>
      </c>
      <c r="F62" s="866">
        <v>0</v>
      </c>
      <c r="G62" s="866">
        <v>729.88982999999996</v>
      </c>
      <c r="H62" s="866">
        <v>4635.2162032699998</v>
      </c>
      <c r="I62" s="1051">
        <v>333.34442999999999</v>
      </c>
      <c r="J62" s="1052">
        <v>152.22303108</v>
      </c>
      <c r="K62" s="1052">
        <v>238.994922</v>
      </c>
      <c r="L62" s="1052">
        <v>388.23697499999997</v>
      </c>
      <c r="M62" s="1052">
        <v>607.84428374999993</v>
      </c>
      <c r="N62" s="1052">
        <v>282.07310999999999</v>
      </c>
      <c r="O62" s="1052">
        <v>795.30386999999996</v>
      </c>
      <c r="P62" s="1052">
        <v>664.14</v>
      </c>
      <c r="Q62" s="1052">
        <v>393.00304499999999</v>
      </c>
      <c r="R62" s="1052">
        <v>325.40209499999997</v>
      </c>
      <c r="S62" s="1052">
        <v>289.59242999999998</v>
      </c>
      <c r="T62" s="1118">
        <v>165.05801144</v>
      </c>
      <c r="U62" s="618" t="s">
        <v>1068</v>
      </c>
      <c r="V62" s="844"/>
    </row>
    <row r="63" spans="2:22" s="365" customFormat="1" ht="24.95" customHeight="1" x14ac:dyDescent="0.2">
      <c r="B63" s="606" t="s">
        <v>26</v>
      </c>
      <c r="C63" s="866">
        <v>14.360276000000004</v>
      </c>
      <c r="D63" s="866">
        <v>10.026733999999998</v>
      </c>
      <c r="E63" s="866">
        <v>4.8443719999999999</v>
      </c>
      <c r="F63" s="866">
        <v>20.558621599999999</v>
      </c>
      <c r="G63" s="866">
        <v>25.464479460000003</v>
      </c>
      <c r="H63" s="866">
        <v>15.0656</v>
      </c>
      <c r="I63" s="1051">
        <v>0</v>
      </c>
      <c r="J63" s="1052">
        <v>0</v>
      </c>
      <c r="K63" s="1052">
        <v>0</v>
      </c>
      <c r="L63" s="1052">
        <v>0</v>
      </c>
      <c r="M63" s="1052">
        <v>0</v>
      </c>
      <c r="N63" s="1052">
        <v>0</v>
      </c>
      <c r="O63" s="1052">
        <v>15.0656</v>
      </c>
      <c r="P63" s="1052">
        <v>0</v>
      </c>
      <c r="Q63" s="1052">
        <v>0</v>
      </c>
      <c r="R63" s="1052">
        <v>0</v>
      </c>
      <c r="S63" s="1052">
        <v>0</v>
      </c>
      <c r="T63" s="1118">
        <v>0</v>
      </c>
      <c r="U63" s="618" t="s">
        <v>659</v>
      </c>
      <c r="V63" s="844"/>
    </row>
    <row r="64" spans="2:22" s="360" customFormat="1" ht="24.95" customHeight="1" x14ac:dyDescent="0.2">
      <c r="B64" s="604" t="s">
        <v>854</v>
      </c>
      <c r="C64" s="866">
        <v>51992.27558254695</v>
      </c>
      <c r="D64" s="866">
        <v>43384.02227128001</v>
      </c>
      <c r="E64" s="866">
        <v>15557.254001710002</v>
      </c>
      <c r="F64" s="866">
        <v>11987.059485225294</v>
      </c>
      <c r="G64" s="866">
        <v>11324.274247311743</v>
      </c>
      <c r="H64" s="866">
        <v>16864.409055960001</v>
      </c>
      <c r="I64" s="1051">
        <v>578.53339650999999</v>
      </c>
      <c r="J64" s="1052">
        <v>646.67126692000011</v>
      </c>
      <c r="K64" s="1052">
        <v>719.89435286999981</v>
      </c>
      <c r="L64" s="1052">
        <v>1034.4822643200005</v>
      </c>
      <c r="M64" s="1052">
        <v>1120.6610421999999</v>
      </c>
      <c r="N64" s="1052">
        <v>946.04545770999948</v>
      </c>
      <c r="O64" s="1052">
        <v>1909.9169397999997</v>
      </c>
      <c r="P64" s="1052">
        <v>2841.9809736400016</v>
      </c>
      <c r="Q64" s="1052">
        <v>1476.8368884399999</v>
      </c>
      <c r="R64" s="1052">
        <v>1998.8166417199996</v>
      </c>
      <c r="S64" s="1052">
        <v>1744.7647267899997</v>
      </c>
      <c r="T64" s="1118">
        <v>1845.8051050399997</v>
      </c>
      <c r="U64" s="616" t="s">
        <v>332</v>
      </c>
      <c r="V64" s="844"/>
    </row>
    <row r="65" spans="2:21" s="258" customFormat="1" ht="24.95" customHeight="1" thickBot="1" x14ac:dyDescent="0.75">
      <c r="B65" s="673"/>
      <c r="C65" s="865">
        <v>505106.91339103662</v>
      </c>
      <c r="D65" s="865">
        <v>196452.33140692691</v>
      </c>
      <c r="E65" s="865">
        <v>174933.46958167004</v>
      </c>
      <c r="F65" s="865">
        <v>175794.84619393424</v>
      </c>
      <c r="G65" s="865">
        <v>210064.92042098078</v>
      </c>
      <c r="H65" s="865">
        <v>328518.90574620001</v>
      </c>
      <c r="I65" s="976">
        <v>22545.665980379992</v>
      </c>
      <c r="J65" s="977">
        <v>21497.521935010009</v>
      </c>
      <c r="K65" s="977">
        <v>23424.129422580008</v>
      </c>
      <c r="L65" s="977">
        <v>20404.275032800004</v>
      </c>
      <c r="M65" s="977">
        <v>37890.215834360002</v>
      </c>
      <c r="N65" s="977">
        <v>28018.790636480007</v>
      </c>
      <c r="O65" s="977">
        <v>22503.74762636</v>
      </c>
      <c r="P65" s="977">
        <v>35072.477125310012</v>
      </c>
      <c r="Q65" s="977">
        <v>25175.72957797</v>
      </c>
      <c r="R65" s="977">
        <v>33362.068932279974</v>
      </c>
      <c r="S65" s="977">
        <v>31073.636414539997</v>
      </c>
      <c r="T65" s="979">
        <v>27550.647228130001</v>
      </c>
      <c r="U65" s="575"/>
    </row>
    <row r="66" spans="2:21" ht="9" customHeight="1" thickTop="1" x14ac:dyDescent="0.5">
      <c r="B66" s="127"/>
      <c r="C66" s="56"/>
      <c r="D66" s="56"/>
      <c r="E66" s="56"/>
      <c r="F66" s="56"/>
      <c r="G66" s="56"/>
      <c r="H66" s="56"/>
      <c r="I66" s="56"/>
      <c r="J66" s="56"/>
      <c r="K66" s="56"/>
      <c r="L66" s="56"/>
      <c r="M66" s="56"/>
      <c r="N66" s="56"/>
      <c r="O66" s="56"/>
      <c r="P66" s="56"/>
      <c r="Q66" s="56"/>
      <c r="R66" s="56"/>
      <c r="S66" s="56"/>
      <c r="T66" s="56"/>
      <c r="U66" s="128"/>
    </row>
    <row r="67" spans="2:21" s="334" customFormat="1" ht="18.75" customHeight="1" x14ac:dyDescent="0.5">
      <c r="B67" s="334" t="s">
        <v>1778</v>
      </c>
      <c r="U67" s="334" t="s">
        <v>1779</v>
      </c>
    </row>
    <row r="68" spans="2:21" ht="21.75" x14ac:dyDescent="0.5">
      <c r="B68" s="46"/>
      <c r="C68" s="56"/>
      <c r="D68" s="56"/>
      <c r="E68" s="56"/>
      <c r="F68" s="56"/>
      <c r="G68" s="56"/>
      <c r="H68" s="56"/>
      <c r="I68" s="56"/>
      <c r="J68" s="56"/>
      <c r="K68" s="56"/>
      <c r="L68" s="56"/>
      <c r="M68" s="56"/>
      <c r="N68" s="56"/>
      <c r="O68" s="56"/>
      <c r="P68" s="56"/>
      <c r="Q68" s="56"/>
      <c r="R68" s="56"/>
      <c r="S68" s="56"/>
      <c r="T68" s="56"/>
      <c r="U68" s="46"/>
    </row>
    <row r="69" spans="2:21" ht="21.75" x14ac:dyDescent="0.5">
      <c r="B69" s="46"/>
      <c r="C69" s="56"/>
      <c r="D69" s="56"/>
      <c r="E69" s="56"/>
      <c r="F69" s="56"/>
      <c r="G69" s="56"/>
      <c r="H69" s="56"/>
      <c r="I69" s="56"/>
      <c r="J69" s="56"/>
      <c r="K69" s="56"/>
      <c r="L69" s="56"/>
      <c r="M69" s="56"/>
      <c r="N69" s="56"/>
      <c r="O69" s="56"/>
      <c r="P69" s="56"/>
      <c r="Q69" s="56"/>
      <c r="R69" s="56"/>
      <c r="S69" s="56"/>
      <c r="T69" s="56"/>
      <c r="U69" s="46"/>
    </row>
    <row r="70" spans="2:21" ht="21.75" x14ac:dyDescent="0.5">
      <c r="B70" s="46"/>
      <c r="C70" s="56"/>
      <c r="D70" s="56"/>
      <c r="E70" s="56"/>
      <c r="F70" s="56"/>
      <c r="G70" s="56"/>
      <c r="H70" s="56"/>
      <c r="I70" s="56"/>
      <c r="J70" s="56"/>
      <c r="K70" s="56"/>
      <c r="L70" s="56"/>
      <c r="M70" s="56"/>
      <c r="N70" s="56"/>
      <c r="O70" s="56"/>
      <c r="P70" s="56"/>
      <c r="Q70" s="56"/>
      <c r="R70" s="56"/>
      <c r="S70" s="56"/>
      <c r="T70" s="56"/>
      <c r="U70" s="46"/>
    </row>
    <row r="71" spans="2:21" ht="21.75" x14ac:dyDescent="0.5">
      <c r="B71" s="54"/>
      <c r="C71" s="55"/>
      <c r="D71" s="55"/>
      <c r="E71" s="55"/>
      <c r="F71" s="55"/>
      <c r="G71" s="55"/>
      <c r="H71" s="55"/>
      <c r="I71" s="55"/>
      <c r="J71" s="55"/>
      <c r="K71" s="55"/>
      <c r="L71" s="55"/>
      <c r="M71" s="55"/>
      <c r="N71" s="55"/>
      <c r="O71" s="55"/>
      <c r="P71" s="55"/>
      <c r="Q71" s="55"/>
      <c r="R71" s="55"/>
      <c r="S71" s="55"/>
      <c r="T71" s="55"/>
      <c r="U71" s="54"/>
    </row>
    <row r="72" spans="2:21" x14ac:dyDescent="0.35">
      <c r="C72" s="108"/>
      <c r="D72" s="108"/>
      <c r="E72" s="108"/>
      <c r="F72" s="108"/>
      <c r="G72" s="108"/>
      <c r="H72" s="108"/>
      <c r="I72" s="108"/>
      <c r="J72" s="108"/>
      <c r="K72" s="108"/>
      <c r="L72" s="108"/>
      <c r="M72" s="108"/>
      <c r="N72" s="108"/>
      <c r="O72" s="108"/>
      <c r="P72" s="108"/>
      <c r="Q72" s="108"/>
      <c r="R72" s="108"/>
      <c r="S72" s="108"/>
      <c r="T72"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topLeftCell="B1" zoomScale="50" zoomScaleNormal="50" zoomScaleSheetLayoutView="50" workbookViewId="0">
      <pane xSplit="1" ySplit="11" topLeftCell="C12" activePane="bottomRight" state="frozen"/>
      <selection pane="topRight"/>
      <selection pane="bottomLeft"/>
      <selection pane="bottomRight"/>
    </sheetView>
  </sheetViews>
  <sheetFormatPr defaultRowHeight="15" x14ac:dyDescent="0.35"/>
  <cols>
    <col min="1" max="1" width="9.140625" style="48"/>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74" t="s">
        <v>1892</v>
      </c>
      <c r="C4" s="1774"/>
      <c r="D4" s="1774"/>
      <c r="E4" s="1774"/>
      <c r="F4" s="1774"/>
      <c r="G4" s="1774"/>
      <c r="H4" s="1774"/>
      <c r="I4" s="1774"/>
      <c r="J4" s="1774"/>
      <c r="K4" s="1774"/>
      <c r="L4" s="1774" t="s">
        <v>1893</v>
      </c>
      <c r="M4" s="1774"/>
      <c r="N4" s="1774"/>
      <c r="O4" s="1774"/>
      <c r="P4" s="1774"/>
      <c r="Q4" s="1774"/>
      <c r="R4" s="1774"/>
      <c r="S4" s="1774"/>
      <c r="T4" s="1774"/>
      <c r="U4" s="1774"/>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7" customFormat="1" ht="22.5" x14ac:dyDescent="0.5">
      <c r="B7" s="355" t="s">
        <v>1748</v>
      </c>
      <c r="I7" s="472"/>
      <c r="J7" s="472"/>
      <c r="K7" s="472"/>
      <c r="L7" s="472"/>
      <c r="M7" s="472"/>
      <c r="N7" s="472"/>
      <c r="O7" s="472"/>
      <c r="P7" s="472"/>
      <c r="Q7" s="472"/>
      <c r="R7" s="472"/>
      <c r="S7" s="472"/>
      <c r="T7" s="472"/>
      <c r="U7" s="229" t="s">
        <v>1752</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46" customFormat="1" ht="24.95" customHeight="1" thickTop="1" x14ac:dyDescent="0.2">
      <c r="A9" s="365"/>
      <c r="B9" s="1961" t="s">
        <v>887</v>
      </c>
      <c r="C9" s="1761">
        <v>2011</v>
      </c>
      <c r="D9" s="1761">
        <v>2012</v>
      </c>
      <c r="E9" s="1761">
        <v>2013</v>
      </c>
      <c r="F9" s="1761">
        <v>2014</v>
      </c>
      <c r="G9" s="1761" t="s">
        <v>1928</v>
      </c>
      <c r="H9" s="1761" t="s">
        <v>1935</v>
      </c>
      <c r="I9" s="1782" t="s">
        <v>1935</v>
      </c>
      <c r="J9" s="1783"/>
      <c r="K9" s="1783"/>
      <c r="L9" s="1780" t="s">
        <v>1935</v>
      </c>
      <c r="M9" s="1780"/>
      <c r="N9" s="1780"/>
      <c r="O9" s="1780"/>
      <c r="P9" s="1780"/>
      <c r="Q9" s="1780"/>
      <c r="R9" s="1780"/>
      <c r="S9" s="1780"/>
      <c r="T9" s="1781"/>
      <c r="U9" s="1958" t="s">
        <v>886</v>
      </c>
    </row>
    <row r="10" spans="1:21" s="365" customFormat="1" ht="24.95" customHeight="1" x14ac:dyDescent="0.2">
      <c r="B10" s="1962"/>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959"/>
    </row>
    <row r="11" spans="1:21" s="1394" customFormat="1" ht="24.95" customHeight="1" x14ac:dyDescent="0.2">
      <c r="A11" s="365"/>
      <c r="B11" s="1963"/>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60"/>
    </row>
    <row r="12" spans="1:21" s="365" customFormat="1" ht="15" customHeight="1" x14ac:dyDescent="0.2">
      <c r="B12" s="877"/>
      <c r="C12" s="671"/>
      <c r="D12" s="671"/>
      <c r="E12" s="672"/>
      <c r="F12" s="671"/>
      <c r="G12" s="672"/>
      <c r="H12" s="671"/>
      <c r="I12" s="1061"/>
      <c r="J12" s="1062"/>
      <c r="K12" s="1062"/>
      <c r="L12" s="1062"/>
      <c r="M12" s="1062"/>
      <c r="N12" s="1062"/>
      <c r="O12" s="1062"/>
      <c r="P12" s="1062"/>
      <c r="Q12" s="1062"/>
      <c r="R12" s="1062"/>
      <c r="S12" s="1062"/>
      <c r="T12" s="1063"/>
      <c r="U12" s="843"/>
    </row>
    <row r="13" spans="1:21" s="1382" customFormat="1" ht="24.95" customHeight="1" x14ac:dyDescent="0.2">
      <c r="B13" s="1391" t="s">
        <v>263</v>
      </c>
      <c r="C13" s="1305"/>
      <c r="D13" s="1305"/>
      <c r="E13" s="1395"/>
      <c r="F13" s="1305"/>
      <c r="G13" s="1395"/>
      <c r="H13" s="1305"/>
      <c r="I13" s="1308"/>
      <c r="J13" s="1307"/>
      <c r="K13" s="1307"/>
      <c r="L13" s="1307"/>
      <c r="M13" s="1307"/>
      <c r="N13" s="1307"/>
      <c r="O13" s="1307"/>
      <c r="P13" s="1307"/>
      <c r="Q13" s="1307"/>
      <c r="R13" s="1307"/>
      <c r="S13" s="1307"/>
      <c r="T13" s="1309"/>
      <c r="U13" s="850" t="s">
        <v>22</v>
      </c>
    </row>
    <row r="14" spans="1:21" s="365" customFormat="1" ht="15" customHeight="1" x14ac:dyDescent="0.2">
      <c r="B14" s="1405"/>
      <c r="C14" s="671"/>
      <c r="D14" s="671"/>
      <c r="E14" s="672"/>
      <c r="F14" s="671"/>
      <c r="G14" s="672"/>
      <c r="H14" s="671"/>
      <c r="I14" s="1061"/>
      <c r="J14" s="1062"/>
      <c r="K14" s="1062"/>
      <c r="L14" s="1062"/>
      <c r="M14" s="1062"/>
      <c r="N14" s="1062"/>
      <c r="O14" s="1062"/>
      <c r="P14" s="1062"/>
      <c r="Q14" s="1062"/>
      <c r="R14" s="1062"/>
      <c r="S14" s="1062"/>
      <c r="T14" s="1063"/>
      <c r="U14" s="851"/>
    </row>
    <row r="15" spans="1:21" s="365" customFormat="1" ht="24.95" customHeight="1" x14ac:dyDescent="0.2">
      <c r="B15" s="606" t="s">
        <v>201</v>
      </c>
      <c r="C15" s="866">
        <v>131534.3672610776</v>
      </c>
      <c r="D15" s="866">
        <v>118025.04668013619</v>
      </c>
      <c r="E15" s="866">
        <v>174220.94316345995</v>
      </c>
      <c r="F15" s="866">
        <v>372181.75933015998</v>
      </c>
      <c r="G15" s="1402">
        <v>276432.99184453668</v>
      </c>
      <c r="H15" s="866">
        <v>359662.07820836001</v>
      </c>
      <c r="I15" s="1051">
        <v>22915.920400770003</v>
      </c>
      <c r="J15" s="1052">
        <v>18926.926218479995</v>
      </c>
      <c r="K15" s="1052">
        <v>30654.534058679998</v>
      </c>
      <c r="L15" s="1052">
        <v>27769.067373679994</v>
      </c>
      <c r="M15" s="1052">
        <v>34075.88552751</v>
      </c>
      <c r="N15" s="1052">
        <v>29251.360287169991</v>
      </c>
      <c r="O15" s="1052">
        <v>23739.87066457</v>
      </c>
      <c r="P15" s="1052">
        <v>23781.728606159999</v>
      </c>
      <c r="Q15" s="1052">
        <v>22158.859638220008</v>
      </c>
      <c r="R15" s="1052">
        <v>33862.579596259988</v>
      </c>
      <c r="S15" s="1052">
        <v>48529.72412821</v>
      </c>
      <c r="T15" s="1118">
        <v>43995.621708650004</v>
      </c>
      <c r="U15" s="851" t="s">
        <v>1212</v>
      </c>
    </row>
    <row r="16" spans="1:21" s="365" customFormat="1" ht="24.95" customHeight="1" x14ac:dyDescent="0.2">
      <c r="B16" s="606" t="s">
        <v>1052</v>
      </c>
      <c r="C16" s="866">
        <v>311449.3680116313</v>
      </c>
      <c r="D16" s="866">
        <v>176875.07303952251</v>
      </c>
      <c r="E16" s="866">
        <v>125286.71623511999</v>
      </c>
      <c r="F16" s="866">
        <v>284108.91592130996</v>
      </c>
      <c r="G16" s="1402">
        <v>257182.83065107997</v>
      </c>
      <c r="H16" s="866">
        <v>490178.32091532007</v>
      </c>
      <c r="I16" s="1051">
        <v>69022.423075490035</v>
      </c>
      <c r="J16" s="1052">
        <v>24239.25084113999</v>
      </c>
      <c r="K16" s="1052">
        <v>30457.892855060003</v>
      </c>
      <c r="L16" s="1052">
        <v>44114.938189900029</v>
      </c>
      <c r="M16" s="1052">
        <v>44943.600746900018</v>
      </c>
      <c r="N16" s="1052">
        <v>40443.455811569926</v>
      </c>
      <c r="O16" s="1052">
        <v>38368.903920170007</v>
      </c>
      <c r="P16" s="1052">
        <v>48369.035709649994</v>
      </c>
      <c r="Q16" s="1052">
        <v>28799.597821490021</v>
      </c>
      <c r="R16" s="1052">
        <v>35128.695650209957</v>
      </c>
      <c r="S16" s="1052">
        <v>40831.913123160004</v>
      </c>
      <c r="T16" s="1118">
        <v>45458.613170580036</v>
      </c>
      <c r="U16" s="851" t="s">
        <v>25</v>
      </c>
    </row>
    <row r="17" spans="2:21" s="365" customFormat="1" ht="24.95" customHeight="1" x14ac:dyDescent="0.2">
      <c r="B17" s="606" t="s">
        <v>791</v>
      </c>
      <c r="C17" s="866">
        <v>270420.40743406815</v>
      </c>
      <c r="D17" s="866">
        <v>198161.03422460059</v>
      </c>
      <c r="E17" s="866">
        <v>88746.123455930006</v>
      </c>
      <c r="F17" s="866">
        <v>165578.07003746001</v>
      </c>
      <c r="G17" s="1402">
        <v>203667.49835783005</v>
      </c>
      <c r="H17" s="866">
        <v>239292.79499693002</v>
      </c>
      <c r="I17" s="1051">
        <v>67420.816545139998</v>
      </c>
      <c r="J17" s="1052">
        <v>10772.921923780001</v>
      </c>
      <c r="K17" s="1052">
        <v>9451.4807967799989</v>
      </c>
      <c r="L17" s="1052">
        <v>14320.027775849998</v>
      </c>
      <c r="M17" s="1052">
        <v>16784.02181961</v>
      </c>
      <c r="N17" s="1052">
        <v>19425.151131960003</v>
      </c>
      <c r="O17" s="1052">
        <v>13901.258042680001</v>
      </c>
      <c r="P17" s="1052">
        <v>16197.58248064</v>
      </c>
      <c r="Q17" s="1052">
        <v>14908.866797690001</v>
      </c>
      <c r="R17" s="1052">
        <v>21970.427570100001</v>
      </c>
      <c r="S17" s="1052">
        <v>18191.75048536</v>
      </c>
      <c r="T17" s="1118">
        <v>15948.489627340001</v>
      </c>
      <c r="U17" s="851" t="s">
        <v>829</v>
      </c>
    </row>
    <row r="18" spans="2:21" s="365" customFormat="1" ht="24.95" customHeight="1" x14ac:dyDescent="0.2">
      <c r="B18" s="606" t="s">
        <v>727</v>
      </c>
      <c r="C18" s="866">
        <v>164090.71147849198</v>
      </c>
      <c r="D18" s="866">
        <v>250838.90370983485</v>
      </c>
      <c r="E18" s="866">
        <v>83538.473782860005</v>
      </c>
      <c r="F18" s="866">
        <v>145601.02726619999</v>
      </c>
      <c r="G18" s="1402">
        <v>138727.60439095332</v>
      </c>
      <c r="H18" s="866">
        <v>249172.20564862</v>
      </c>
      <c r="I18" s="1051">
        <v>45686.941714640008</v>
      </c>
      <c r="J18" s="1052">
        <v>4808.9550367900001</v>
      </c>
      <c r="K18" s="1052">
        <v>18097.363688040001</v>
      </c>
      <c r="L18" s="1052">
        <v>15118.324183980001</v>
      </c>
      <c r="M18" s="1052">
        <v>11150.972460959998</v>
      </c>
      <c r="N18" s="1052">
        <v>13365.30958508</v>
      </c>
      <c r="O18" s="1052">
        <v>10854.211790989999</v>
      </c>
      <c r="P18" s="1052">
        <v>10169.124245589999</v>
      </c>
      <c r="Q18" s="1052">
        <v>28952.898493930003</v>
      </c>
      <c r="R18" s="1052">
        <v>33084.667384629996</v>
      </c>
      <c r="S18" s="1052">
        <v>36403.084722599997</v>
      </c>
      <c r="T18" s="1118">
        <v>21480.35234139</v>
      </c>
      <c r="U18" s="851" t="s">
        <v>679</v>
      </c>
    </row>
    <row r="19" spans="2:21" s="365" customFormat="1" ht="24.95" customHeight="1" x14ac:dyDescent="0.2">
      <c r="B19" s="606" t="s">
        <v>680</v>
      </c>
      <c r="C19" s="866">
        <v>24178.33722794009</v>
      </c>
      <c r="D19" s="866">
        <v>11123.425988999999</v>
      </c>
      <c r="E19" s="866">
        <v>927.78730611999993</v>
      </c>
      <c r="F19" s="866">
        <v>4319.7703419099998</v>
      </c>
      <c r="G19" s="1402">
        <v>2850.5420779299993</v>
      </c>
      <c r="H19" s="866">
        <v>4244.0028830699994</v>
      </c>
      <c r="I19" s="1051">
        <v>250.10448714999995</v>
      </c>
      <c r="J19" s="1052">
        <v>109.0098136</v>
      </c>
      <c r="K19" s="1052">
        <v>126.53969466000001</v>
      </c>
      <c r="L19" s="1052">
        <v>344.59369236999999</v>
      </c>
      <c r="M19" s="1052">
        <v>351.21049452</v>
      </c>
      <c r="N19" s="1052">
        <v>459.58687167000005</v>
      </c>
      <c r="O19" s="1052">
        <v>180.59135276999999</v>
      </c>
      <c r="P19" s="1052">
        <v>155.43728295999998</v>
      </c>
      <c r="Q19" s="1052">
        <v>259.65041733000004</v>
      </c>
      <c r="R19" s="1052">
        <v>1059.7642204499998</v>
      </c>
      <c r="S19" s="1052">
        <v>428.77934267999996</v>
      </c>
      <c r="T19" s="1118">
        <v>518.73521290999997</v>
      </c>
      <c r="U19" s="851" t="s">
        <v>792</v>
      </c>
    </row>
    <row r="20" spans="2:21" s="365" customFormat="1" ht="24.95" customHeight="1" x14ac:dyDescent="0.2">
      <c r="B20" s="606" t="s">
        <v>876</v>
      </c>
      <c r="C20" s="866">
        <v>63255.117650888045</v>
      </c>
      <c r="D20" s="866">
        <v>39253.947381999998</v>
      </c>
      <c r="E20" s="866">
        <v>472206.18903499271</v>
      </c>
      <c r="F20" s="866">
        <v>591056.03198764997</v>
      </c>
      <c r="G20" s="1402">
        <v>618478.96572707</v>
      </c>
      <c r="H20" s="866">
        <v>895922.94846465997</v>
      </c>
      <c r="I20" s="1051">
        <v>63825.903827229995</v>
      </c>
      <c r="J20" s="1052">
        <v>40654.098522539993</v>
      </c>
      <c r="K20" s="1052">
        <v>32554.435760730001</v>
      </c>
      <c r="L20" s="1052">
        <v>75524.006889129989</v>
      </c>
      <c r="M20" s="1052">
        <v>92117.60299349</v>
      </c>
      <c r="N20" s="1052">
        <v>47555.78586851</v>
      </c>
      <c r="O20" s="1052">
        <v>70834.578775990012</v>
      </c>
      <c r="P20" s="1052">
        <v>95951.11754988</v>
      </c>
      <c r="Q20" s="1052">
        <v>96350.0289013</v>
      </c>
      <c r="R20" s="1052">
        <v>95209.936130000002</v>
      </c>
      <c r="S20" s="1052">
        <v>64871.19519079</v>
      </c>
      <c r="T20" s="1118">
        <v>120474.25805506999</v>
      </c>
      <c r="U20" s="851" t="s">
        <v>681</v>
      </c>
    </row>
    <row r="21" spans="2:21" s="360" customFormat="1" ht="24.95" customHeight="1" x14ac:dyDescent="0.2">
      <c r="B21" s="604" t="s">
        <v>854</v>
      </c>
      <c r="C21" s="865">
        <v>964928.30906409724</v>
      </c>
      <c r="D21" s="865">
        <v>794277.43102509424</v>
      </c>
      <c r="E21" s="865">
        <v>944926.23297848273</v>
      </c>
      <c r="F21" s="865">
        <v>1562845.5748846899</v>
      </c>
      <c r="G21" s="865">
        <v>1497340.4330493999</v>
      </c>
      <c r="H21" s="865">
        <v>2238472.3511169599</v>
      </c>
      <c r="I21" s="976">
        <v>269122.11005042004</v>
      </c>
      <c r="J21" s="977">
        <v>99511.16235632998</v>
      </c>
      <c r="K21" s="977">
        <v>121342.24685395</v>
      </c>
      <c r="L21" s="977">
        <v>177190.95810491004</v>
      </c>
      <c r="M21" s="977">
        <v>199423.29404299002</v>
      </c>
      <c r="N21" s="977">
        <v>150500.64955595994</v>
      </c>
      <c r="O21" s="977">
        <v>157879.41454717002</v>
      </c>
      <c r="P21" s="977">
        <v>194624.02587488003</v>
      </c>
      <c r="Q21" s="977">
        <v>191429.90206996002</v>
      </c>
      <c r="R21" s="977">
        <v>220316.07055164996</v>
      </c>
      <c r="S21" s="977">
        <v>209256.44699279999</v>
      </c>
      <c r="T21" s="979">
        <v>247876.07011594001</v>
      </c>
      <c r="U21" s="722" t="s">
        <v>332</v>
      </c>
    </row>
    <row r="22" spans="2:21" s="365" customFormat="1" ht="18.75" customHeight="1" thickBot="1" x14ac:dyDescent="0.25">
      <c r="B22" s="848"/>
      <c r="C22" s="1543"/>
      <c r="D22" s="1543"/>
      <c r="E22" s="1403"/>
      <c r="F22" s="1543"/>
      <c r="G22" s="1403"/>
      <c r="H22" s="1543"/>
      <c r="I22" s="1386"/>
      <c r="J22" s="1384"/>
      <c r="K22" s="1384"/>
      <c r="L22" s="1384"/>
      <c r="M22" s="1384"/>
      <c r="N22" s="1384"/>
      <c r="O22" s="1384"/>
      <c r="P22" s="1384"/>
      <c r="Q22" s="1384"/>
      <c r="R22" s="1384"/>
      <c r="S22" s="1384"/>
      <c r="T22" s="1385"/>
      <c r="U22" s="1406"/>
    </row>
    <row r="23" spans="2:21" s="365" customFormat="1" ht="15" customHeight="1" thickTop="1" x14ac:dyDescent="0.2">
      <c r="B23" s="606"/>
      <c r="C23" s="866"/>
      <c r="D23" s="866"/>
      <c r="E23" s="1402"/>
      <c r="F23" s="866"/>
      <c r="G23" s="1402"/>
      <c r="H23" s="866"/>
      <c r="I23" s="1051"/>
      <c r="J23" s="1052"/>
      <c r="K23" s="1052"/>
      <c r="L23" s="1052"/>
      <c r="M23" s="1052"/>
      <c r="N23" s="1052"/>
      <c r="O23" s="1052"/>
      <c r="P23" s="1052"/>
      <c r="Q23" s="1052"/>
      <c r="R23" s="1052"/>
      <c r="S23" s="1052"/>
      <c r="T23" s="1118"/>
      <c r="U23" s="851"/>
    </row>
    <row r="24" spans="2:21" s="1382" customFormat="1" ht="24.95" customHeight="1" x14ac:dyDescent="0.2">
      <c r="B24" s="847" t="s">
        <v>682</v>
      </c>
      <c r="C24" s="868"/>
      <c r="D24" s="868"/>
      <c r="E24" s="1404"/>
      <c r="F24" s="868"/>
      <c r="G24" s="1404"/>
      <c r="H24" s="868"/>
      <c r="I24" s="1387"/>
      <c r="J24" s="1388"/>
      <c r="K24" s="1388"/>
      <c r="L24" s="1388"/>
      <c r="M24" s="1388"/>
      <c r="N24" s="1388"/>
      <c r="O24" s="1388"/>
      <c r="P24" s="1388"/>
      <c r="Q24" s="1388"/>
      <c r="R24" s="1388"/>
      <c r="S24" s="1388"/>
      <c r="T24" s="1389"/>
      <c r="U24" s="850" t="s">
        <v>1234</v>
      </c>
    </row>
    <row r="25" spans="2:21" s="365" customFormat="1" ht="10.5" customHeight="1" x14ac:dyDescent="0.2">
      <c r="B25" s="606"/>
      <c r="C25" s="866"/>
      <c r="D25" s="866"/>
      <c r="E25" s="1402"/>
      <c r="F25" s="866"/>
      <c r="G25" s="1402"/>
      <c r="H25" s="866"/>
      <c r="I25" s="1051"/>
      <c r="J25" s="1052"/>
      <c r="K25" s="1052"/>
      <c r="L25" s="1052"/>
      <c r="M25" s="1052"/>
      <c r="N25" s="1052"/>
      <c r="O25" s="1052"/>
      <c r="P25" s="1052"/>
      <c r="Q25" s="1052"/>
      <c r="R25" s="1052"/>
      <c r="S25" s="1052"/>
      <c r="T25" s="1118"/>
      <c r="U25" s="851"/>
    </row>
    <row r="26" spans="2:21" s="365" customFormat="1" ht="24.95" customHeight="1" x14ac:dyDescent="0.2">
      <c r="B26" s="606" t="s">
        <v>264</v>
      </c>
      <c r="C26" s="866">
        <v>91168.70333330131</v>
      </c>
      <c r="D26" s="866">
        <v>47043.091935000004</v>
      </c>
      <c r="E26" s="866">
        <v>29505.606393720002</v>
      </c>
      <c r="F26" s="866">
        <v>75544.145562319958</v>
      </c>
      <c r="G26" s="1402">
        <v>98697.44448821999</v>
      </c>
      <c r="H26" s="866">
        <v>216256.39453718002</v>
      </c>
      <c r="I26" s="1051">
        <v>10002.790622630026</v>
      </c>
      <c r="J26" s="1052">
        <v>10258.785747519993</v>
      </c>
      <c r="K26" s="1052">
        <v>14229.979183230002</v>
      </c>
      <c r="L26" s="1052">
        <v>18290.31787443002</v>
      </c>
      <c r="M26" s="1052">
        <v>25151.269575370017</v>
      </c>
      <c r="N26" s="1052">
        <v>21354.680862879941</v>
      </c>
      <c r="O26" s="1052">
        <v>20254.693305310018</v>
      </c>
      <c r="P26" s="1052">
        <v>21156.980528209991</v>
      </c>
      <c r="Q26" s="1052">
        <v>16680.382372240016</v>
      </c>
      <c r="R26" s="1052">
        <v>19321.264955759951</v>
      </c>
      <c r="S26" s="1052">
        <v>17782.60334691</v>
      </c>
      <c r="T26" s="1118">
        <v>21772.646162690038</v>
      </c>
      <c r="U26" s="851" t="s">
        <v>265</v>
      </c>
    </row>
    <row r="27" spans="2:21" s="365" customFormat="1" ht="24.95" customHeight="1" x14ac:dyDescent="0.2">
      <c r="B27" s="606" t="s">
        <v>441</v>
      </c>
      <c r="C27" s="866">
        <v>76427.525685013592</v>
      </c>
      <c r="D27" s="866">
        <v>162291.58442528007</v>
      </c>
      <c r="E27" s="866">
        <v>6086.1628438899997</v>
      </c>
      <c r="F27" s="866">
        <v>28709.41411709</v>
      </c>
      <c r="G27" s="1402">
        <v>28601.760208</v>
      </c>
      <c r="H27" s="866">
        <v>156746.88563485001</v>
      </c>
      <c r="I27" s="1051">
        <v>34000.457557770002</v>
      </c>
      <c r="J27" s="1052">
        <v>3137.7307494500001</v>
      </c>
      <c r="K27" s="1052">
        <v>6839.6162745599995</v>
      </c>
      <c r="L27" s="1052">
        <v>5519.1071400500005</v>
      </c>
      <c r="M27" s="1052">
        <v>3279.6309388800005</v>
      </c>
      <c r="N27" s="1052">
        <v>4644.4363586599993</v>
      </c>
      <c r="O27" s="1052">
        <v>3455.1126063500001</v>
      </c>
      <c r="P27" s="1052">
        <v>3809.8288795700009</v>
      </c>
      <c r="Q27" s="1052">
        <v>20308.971213380002</v>
      </c>
      <c r="R27" s="1052">
        <v>18807.530061729998</v>
      </c>
      <c r="S27" s="1052">
        <v>34106.727394819995</v>
      </c>
      <c r="T27" s="1118">
        <v>18837.736459630003</v>
      </c>
      <c r="U27" s="851" t="s">
        <v>442</v>
      </c>
    </row>
    <row r="28" spans="2:21" s="365" customFormat="1" ht="24.95" customHeight="1" x14ac:dyDescent="0.2">
      <c r="B28" s="606" t="s">
        <v>446</v>
      </c>
      <c r="C28" s="866">
        <v>75130.973417773595</v>
      </c>
      <c r="D28" s="866">
        <v>20171.341023000004</v>
      </c>
      <c r="E28" s="866">
        <v>34706.49855805</v>
      </c>
      <c r="F28" s="866">
        <v>100058.49253424999</v>
      </c>
      <c r="G28" s="1402">
        <v>15855.333692599999</v>
      </c>
      <c r="H28" s="866">
        <v>42910.442434590004</v>
      </c>
      <c r="I28" s="1051">
        <v>39406.076548080004</v>
      </c>
      <c r="J28" s="1052">
        <v>189.48622880000002</v>
      </c>
      <c r="K28" s="1052">
        <v>265.17808022999998</v>
      </c>
      <c r="L28" s="1052">
        <v>556.06346345000009</v>
      </c>
      <c r="M28" s="1052">
        <v>575.60565362</v>
      </c>
      <c r="N28" s="1052">
        <v>622.25097464999999</v>
      </c>
      <c r="O28" s="1052">
        <v>155.79690413999998</v>
      </c>
      <c r="P28" s="1052">
        <v>427.66767049999999</v>
      </c>
      <c r="Q28" s="1052">
        <v>231.60714347000007</v>
      </c>
      <c r="R28" s="1052">
        <v>176.86699432</v>
      </c>
      <c r="S28" s="1052">
        <v>10.722620300000001</v>
      </c>
      <c r="T28" s="1118">
        <v>293.12015302999998</v>
      </c>
      <c r="U28" s="851" t="s">
        <v>447</v>
      </c>
    </row>
    <row r="29" spans="2:21" s="365" customFormat="1" ht="24.95" customHeight="1" x14ac:dyDescent="0.2">
      <c r="B29" s="606" t="s">
        <v>195</v>
      </c>
      <c r="C29" s="866">
        <v>70195.913780478411</v>
      </c>
      <c r="D29" s="866">
        <v>67756.806547</v>
      </c>
      <c r="E29" s="866">
        <v>70210.356023</v>
      </c>
      <c r="F29" s="866">
        <v>113585.67681054001</v>
      </c>
      <c r="G29" s="1402">
        <v>99856.343468903331</v>
      </c>
      <c r="H29" s="866">
        <v>77171.151832179996</v>
      </c>
      <c r="I29" s="1051">
        <v>8713.4681113100014</v>
      </c>
      <c r="J29" s="1052">
        <v>1210.4810563400001</v>
      </c>
      <c r="K29" s="1052">
        <v>9974.5210022299998</v>
      </c>
      <c r="L29" s="1052">
        <v>6881.7709747600002</v>
      </c>
      <c r="M29" s="1052">
        <v>6786.8961727200003</v>
      </c>
      <c r="N29" s="1052">
        <v>7882.3042070000001</v>
      </c>
      <c r="O29" s="1052">
        <v>6911.6458452299994</v>
      </c>
      <c r="P29" s="1052">
        <v>5029.3041979699992</v>
      </c>
      <c r="Q29" s="1052">
        <v>8246.74050498</v>
      </c>
      <c r="R29" s="1052">
        <v>13810.470090879999</v>
      </c>
      <c r="S29" s="1052">
        <v>506.19</v>
      </c>
      <c r="T29" s="1118">
        <v>1217.35966876</v>
      </c>
      <c r="U29" s="851" t="s">
        <v>205</v>
      </c>
    </row>
    <row r="30" spans="2:21" s="365" customFormat="1" ht="24.95" customHeight="1" x14ac:dyDescent="0.2">
      <c r="B30" s="606" t="s">
        <v>1252</v>
      </c>
      <c r="C30" s="866">
        <v>65143.525958967613</v>
      </c>
      <c r="D30" s="866">
        <v>73718.04043613885</v>
      </c>
      <c r="E30" s="866">
        <v>11067.638681699998</v>
      </c>
      <c r="F30" s="866">
        <v>49144.507956939997</v>
      </c>
      <c r="G30" s="1402">
        <v>38118.274537670004</v>
      </c>
      <c r="H30" s="866">
        <v>45116.851309870006</v>
      </c>
      <c r="I30" s="1051">
        <v>18605.866241040003</v>
      </c>
      <c r="J30" s="1052">
        <v>1590.9322302800001</v>
      </c>
      <c r="K30" s="1052">
        <v>1823.3283392500002</v>
      </c>
      <c r="L30" s="1052">
        <v>2101.3178107000003</v>
      </c>
      <c r="M30" s="1052">
        <v>1999.9294295300015</v>
      </c>
      <c r="N30" s="1052">
        <v>4234.1693152999987</v>
      </c>
      <c r="O30" s="1052">
        <v>2060.5408759399998</v>
      </c>
      <c r="P30" s="1052">
        <v>2640.7801924900004</v>
      </c>
      <c r="Q30" s="1052">
        <v>2616.8361795800006</v>
      </c>
      <c r="R30" s="1052">
        <v>2152.61747754</v>
      </c>
      <c r="S30" s="1052">
        <v>1882.0552588199996</v>
      </c>
      <c r="T30" s="1118">
        <v>3408.4779594000006</v>
      </c>
      <c r="U30" s="851" t="s">
        <v>440</v>
      </c>
    </row>
    <row r="31" spans="2:21" s="365" customFormat="1" ht="24.95" customHeight="1" x14ac:dyDescent="0.2">
      <c r="B31" s="606" t="s">
        <v>449</v>
      </c>
      <c r="C31" s="866">
        <v>43810.264602771196</v>
      </c>
      <c r="D31" s="866">
        <v>46005.567617000001</v>
      </c>
      <c r="E31" s="866">
        <v>19479.853738460002</v>
      </c>
      <c r="F31" s="866">
        <v>24581.893792309995</v>
      </c>
      <c r="G31" s="1402">
        <v>33872.332297269997</v>
      </c>
      <c r="H31" s="866">
        <v>53217.62422654999</v>
      </c>
      <c r="I31" s="1051">
        <v>3012.8133935199985</v>
      </c>
      <c r="J31" s="1052">
        <v>2966.89325336</v>
      </c>
      <c r="K31" s="1052">
        <v>4136.6780320799999</v>
      </c>
      <c r="L31" s="1052">
        <v>3841.0739047899997</v>
      </c>
      <c r="M31" s="1052">
        <v>5607.0316959400006</v>
      </c>
      <c r="N31" s="1052">
        <v>4787.2890480999995</v>
      </c>
      <c r="O31" s="1052">
        <v>3288.41955272</v>
      </c>
      <c r="P31" s="1052">
        <v>3978.4259568200005</v>
      </c>
      <c r="Q31" s="1052">
        <v>3343.7618575300003</v>
      </c>
      <c r="R31" s="1052">
        <v>5805.1835084499999</v>
      </c>
      <c r="S31" s="1052">
        <v>7734.5277046099973</v>
      </c>
      <c r="T31" s="1118">
        <v>4715.526318629999</v>
      </c>
      <c r="U31" s="851" t="s">
        <v>450</v>
      </c>
    </row>
    <row r="32" spans="2:21" s="365" customFormat="1" ht="24.95" customHeight="1" x14ac:dyDescent="0.2">
      <c r="B32" s="606" t="s">
        <v>1251</v>
      </c>
      <c r="C32" s="866">
        <v>39835.989077338294</v>
      </c>
      <c r="D32" s="866">
        <v>21152.340702950016</v>
      </c>
      <c r="E32" s="866">
        <v>6413.5656326700009</v>
      </c>
      <c r="F32" s="866">
        <v>9150.3540246400007</v>
      </c>
      <c r="G32" s="1402">
        <v>13829.052747539998</v>
      </c>
      <c r="H32" s="866">
        <v>18289.618675630001</v>
      </c>
      <c r="I32" s="1051">
        <v>990.05956886000024</v>
      </c>
      <c r="J32" s="1052">
        <v>1099.4409696000002</v>
      </c>
      <c r="K32" s="1052">
        <v>1103.5612961800002</v>
      </c>
      <c r="L32" s="1052">
        <v>1476.4557480300004</v>
      </c>
      <c r="M32" s="1052">
        <v>1286.9203468400003</v>
      </c>
      <c r="N32" s="1052">
        <v>1732.4453958000001</v>
      </c>
      <c r="O32" s="1052">
        <v>2112.9980716499999</v>
      </c>
      <c r="P32" s="1052">
        <v>1277.86086262</v>
      </c>
      <c r="Q32" s="1052">
        <v>1425.3751347000002</v>
      </c>
      <c r="R32" s="1052">
        <v>1610.4660604399999</v>
      </c>
      <c r="S32" s="1052">
        <v>1730.4836772399997</v>
      </c>
      <c r="T32" s="1118">
        <v>2443.5515436699998</v>
      </c>
      <c r="U32" s="851" t="s">
        <v>708</v>
      </c>
    </row>
    <row r="33" spans="2:21" s="365" customFormat="1" ht="24.95" customHeight="1" x14ac:dyDescent="0.2">
      <c r="B33" s="606" t="s">
        <v>197</v>
      </c>
      <c r="C33" s="866">
        <v>32986.349470999994</v>
      </c>
      <c r="D33" s="866">
        <v>12022.961412999995</v>
      </c>
      <c r="E33" s="866">
        <v>2946.9949186900003</v>
      </c>
      <c r="F33" s="866">
        <v>8842.027203650001</v>
      </c>
      <c r="G33" s="1402">
        <v>12047.039276549998</v>
      </c>
      <c r="H33" s="866">
        <v>39076.112638079998</v>
      </c>
      <c r="I33" s="1051">
        <v>2193.3350445300011</v>
      </c>
      <c r="J33" s="1052">
        <v>1565.8810065200005</v>
      </c>
      <c r="K33" s="1052">
        <v>1686.9188554600009</v>
      </c>
      <c r="L33" s="1052">
        <v>3300.9531093500004</v>
      </c>
      <c r="M33" s="1052">
        <v>3796.9329618800029</v>
      </c>
      <c r="N33" s="1052">
        <v>3482.255745829998</v>
      </c>
      <c r="O33" s="1052">
        <v>3116.1336597099989</v>
      </c>
      <c r="P33" s="1052">
        <v>3315.5112793399971</v>
      </c>
      <c r="Q33" s="1052">
        <v>2190.142540679999</v>
      </c>
      <c r="R33" s="1052">
        <v>3929.5222460899986</v>
      </c>
      <c r="S33" s="1052">
        <v>4803.1234498900021</v>
      </c>
      <c r="T33" s="1118">
        <v>5695.4027388000031</v>
      </c>
      <c r="U33" s="851" t="s">
        <v>208</v>
      </c>
    </row>
    <row r="34" spans="2:21" s="365" customFormat="1" ht="24.95" customHeight="1" x14ac:dyDescent="0.2">
      <c r="B34" s="606" t="s">
        <v>362</v>
      </c>
      <c r="C34" s="866">
        <v>31451.993193789593</v>
      </c>
      <c r="D34" s="866">
        <v>23101.749482539999</v>
      </c>
      <c r="E34" s="866">
        <v>45209.038940279992</v>
      </c>
      <c r="F34" s="866">
        <v>61740.303072130009</v>
      </c>
      <c r="G34" s="1402">
        <v>57587.975148600002</v>
      </c>
      <c r="H34" s="866">
        <v>79081.44723861001</v>
      </c>
      <c r="I34" s="1051">
        <v>4275.9671706999998</v>
      </c>
      <c r="J34" s="1052">
        <v>3410.8401265099997</v>
      </c>
      <c r="K34" s="1052">
        <v>7715.5641667999998</v>
      </c>
      <c r="L34" s="1052">
        <v>6617.0355366399999</v>
      </c>
      <c r="M34" s="1052">
        <v>5156.2901809499999</v>
      </c>
      <c r="N34" s="1052">
        <v>4881.3374871599999</v>
      </c>
      <c r="O34" s="1052">
        <v>4788.671954540001</v>
      </c>
      <c r="P34" s="1052">
        <v>4411.0584754200008</v>
      </c>
      <c r="Q34" s="1052">
        <v>2571.4960399699994</v>
      </c>
      <c r="R34" s="1052">
        <v>7951.7152133800009</v>
      </c>
      <c r="S34" s="1052">
        <v>16475.381304230006</v>
      </c>
      <c r="T34" s="1118">
        <v>10826.089582309998</v>
      </c>
      <c r="U34" s="851" t="s">
        <v>830</v>
      </c>
    </row>
    <row r="35" spans="2:21" s="365" customFormat="1" ht="24.95" customHeight="1" x14ac:dyDescent="0.2">
      <c r="B35" s="606" t="s">
        <v>363</v>
      </c>
      <c r="C35" s="866">
        <v>28214.259676000001</v>
      </c>
      <c r="D35" s="866">
        <v>29958.255923522494</v>
      </c>
      <c r="E35" s="866">
        <v>22209.25948701</v>
      </c>
      <c r="F35" s="866">
        <v>31327.770246930006</v>
      </c>
      <c r="G35" s="1402">
        <v>32520.545454710002</v>
      </c>
      <c r="H35" s="866">
        <v>46031.853958239997</v>
      </c>
      <c r="I35" s="1051">
        <v>2287.6733879999997</v>
      </c>
      <c r="J35" s="1052">
        <v>3514.0102489000001</v>
      </c>
      <c r="K35" s="1052">
        <v>4205.1851820700012</v>
      </c>
      <c r="L35" s="1052">
        <v>4626.2761370400003</v>
      </c>
      <c r="M35" s="1052">
        <v>5151.3994274899997</v>
      </c>
      <c r="N35" s="1052">
        <v>4479.3942635499998</v>
      </c>
      <c r="O35" s="1052">
        <v>3094.1489892299992</v>
      </c>
      <c r="P35" s="1052">
        <v>3569.6495608099995</v>
      </c>
      <c r="Q35" s="1052">
        <v>3081.4893497100002</v>
      </c>
      <c r="R35" s="1052">
        <v>3736.9976278300014</v>
      </c>
      <c r="S35" s="1052">
        <v>4397.9066369899992</v>
      </c>
      <c r="T35" s="1118">
        <v>3887.7231466200001</v>
      </c>
      <c r="U35" s="851" t="s">
        <v>364</v>
      </c>
    </row>
    <row r="36" spans="2:21" s="365" customFormat="1" ht="24.95" customHeight="1" x14ac:dyDescent="0.2">
      <c r="B36" s="606" t="s">
        <v>268</v>
      </c>
      <c r="C36" s="866">
        <v>25254.923452865598</v>
      </c>
      <c r="D36" s="866">
        <v>16918.043699000002</v>
      </c>
      <c r="E36" s="866">
        <v>13029.8956151</v>
      </c>
      <c r="F36" s="866">
        <v>19754.048282890002</v>
      </c>
      <c r="G36" s="1402">
        <v>9431.2703328900006</v>
      </c>
      <c r="H36" s="866">
        <v>10653.495274339999</v>
      </c>
      <c r="I36" s="1051">
        <v>272.47744028999995</v>
      </c>
      <c r="J36" s="1052">
        <v>2036.5758722400001</v>
      </c>
      <c r="K36" s="1052">
        <v>429.60470614999986</v>
      </c>
      <c r="L36" s="1052">
        <v>1631.7704741300001</v>
      </c>
      <c r="M36" s="1052">
        <v>883.96095215000003</v>
      </c>
      <c r="N36" s="1052">
        <v>619.94367103000002</v>
      </c>
      <c r="O36" s="1052">
        <v>503.91159779999987</v>
      </c>
      <c r="P36" s="1052">
        <v>1291.2357183999998</v>
      </c>
      <c r="Q36" s="1052">
        <v>838.57345515999998</v>
      </c>
      <c r="R36" s="1052">
        <v>629.40635894999991</v>
      </c>
      <c r="S36" s="1052">
        <v>938.44607585999995</v>
      </c>
      <c r="T36" s="1118">
        <v>577.58895217999998</v>
      </c>
      <c r="U36" s="851" t="s">
        <v>755</v>
      </c>
    </row>
    <row r="37" spans="2:21" s="365" customFormat="1" ht="24.95" customHeight="1" x14ac:dyDescent="0.2">
      <c r="B37" s="606" t="s">
        <v>199</v>
      </c>
      <c r="C37" s="866">
        <v>24677.553403999998</v>
      </c>
      <c r="D37" s="866">
        <v>9449.0912499999995</v>
      </c>
      <c r="E37" s="866">
        <v>14885.07543221</v>
      </c>
      <c r="F37" s="866">
        <v>21370.228194880005</v>
      </c>
      <c r="G37" s="1402">
        <v>40032.324321029992</v>
      </c>
      <c r="H37" s="866">
        <v>55502.856490150007</v>
      </c>
      <c r="I37" s="1051">
        <v>1705.6710010700001</v>
      </c>
      <c r="J37" s="1052">
        <v>4541.12849757</v>
      </c>
      <c r="K37" s="1052">
        <v>3688.5624982599998</v>
      </c>
      <c r="L37" s="1052">
        <v>4526.1167133700001</v>
      </c>
      <c r="M37" s="1052">
        <v>6695.1551272199995</v>
      </c>
      <c r="N37" s="1052">
        <v>1103.8999746000002</v>
      </c>
      <c r="O37" s="1052">
        <v>777.41682641</v>
      </c>
      <c r="P37" s="1052">
        <v>6634.8704409600005</v>
      </c>
      <c r="Q37" s="1052">
        <v>6744.6957868999998</v>
      </c>
      <c r="R37" s="1052">
        <v>1078.0838725699998</v>
      </c>
      <c r="S37" s="1052">
        <v>8517.4125655000007</v>
      </c>
      <c r="T37" s="1118">
        <v>9489.8431857200012</v>
      </c>
      <c r="U37" s="851" t="s">
        <v>209</v>
      </c>
    </row>
    <row r="38" spans="2:21" s="365" customFormat="1" ht="24.95" customHeight="1" x14ac:dyDescent="0.2">
      <c r="B38" s="606" t="s">
        <v>443</v>
      </c>
      <c r="C38" s="866">
        <v>21133.92925894009</v>
      </c>
      <c r="D38" s="866">
        <v>10132.185520999999</v>
      </c>
      <c r="E38" s="866">
        <v>638.08603346999996</v>
      </c>
      <c r="F38" s="866">
        <v>4006.45325783</v>
      </c>
      <c r="G38" s="1402">
        <v>2182.1689675000007</v>
      </c>
      <c r="H38" s="866">
        <v>2885.95737805</v>
      </c>
      <c r="I38" s="1051">
        <v>199.48622314999994</v>
      </c>
      <c r="J38" s="1052">
        <v>7.2620479100000006</v>
      </c>
      <c r="K38" s="1052">
        <v>98.537437790000013</v>
      </c>
      <c r="L38" s="1052">
        <v>118.83062794</v>
      </c>
      <c r="M38" s="1052">
        <v>207.10864662</v>
      </c>
      <c r="N38" s="1052">
        <v>264.10584993000003</v>
      </c>
      <c r="O38" s="1052">
        <v>127.670467</v>
      </c>
      <c r="P38" s="1052">
        <v>57.251006959999998</v>
      </c>
      <c r="Q38" s="1052">
        <v>199.67781924000002</v>
      </c>
      <c r="R38" s="1052">
        <v>1003.6618604499999</v>
      </c>
      <c r="S38" s="1052">
        <v>325.33258164999995</v>
      </c>
      <c r="T38" s="1118">
        <v>277.03280940999997</v>
      </c>
      <c r="U38" s="851" t="s">
        <v>793</v>
      </c>
    </row>
    <row r="39" spans="2:21" s="365" customFormat="1" ht="24.95" customHeight="1" x14ac:dyDescent="0.2">
      <c r="B39" s="606" t="s">
        <v>211</v>
      </c>
      <c r="C39" s="866">
        <v>20813.245154875207</v>
      </c>
      <c r="D39" s="866">
        <v>4742.0509149999998</v>
      </c>
      <c r="E39" s="866">
        <v>0</v>
      </c>
      <c r="F39" s="866">
        <v>34.651000000000003</v>
      </c>
      <c r="G39" s="1402">
        <v>1.51925</v>
      </c>
      <c r="H39" s="866">
        <v>0.17549999999999999</v>
      </c>
      <c r="I39" s="1051">
        <v>0</v>
      </c>
      <c r="J39" s="1052">
        <v>0</v>
      </c>
      <c r="K39" s="1052">
        <v>0</v>
      </c>
      <c r="L39" s="1052">
        <v>0</v>
      </c>
      <c r="M39" s="1052">
        <v>0</v>
      </c>
      <c r="N39" s="1052">
        <v>0</v>
      </c>
      <c r="O39" s="1052">
        <v>0</v>
      </c>
      <c r="P39" s="1052">
        <v>0.17549999999999999</v>
      </c>
      <c r="Q39" s="1052">
        <v>0</v>
      </c>
      <c r="R39" s="1052">
        <v>0</v>
      </c>
      <c r="S39" s="1052">
        <v>0</v>
      </c>
      <c r="T39" s="1118">
        <v>0</v>
      </c>
      <c r="U39" s="851" t="s">
        <v>212</v>
      </c>
    </row>
    <row r="40" spans="2:21" s="365" customFormat="1" ht="24.95" customHeight="1" x14ac:dyDescent="0.2">
      <c r="B40" s="606" t="s">
        <v>1253</v>
      </c>
      <c r="C40" s="866">
        <v>18206.508312999998</v>
      </c>
      <c r="D40" s="866">
        <v>10171.658707000001</v>
      </c>
      <c r="E40" s="866">
        <v>4567.5372837599998</v>
      </c>
      <c r="F40" s="866">
        <v>13729.49305599</v>
      </c>
      <c r="G40" s="1402">
        <v>22753.727310939998</v>
      </c>
      <c r="H40" s="866">
        <v>52478.596512960001</v>
      </c>
      <c r="I40" s="1051">
        <v>1260.6356221600001</v>
      </c>
      <c r="J40" s="1052">
        <v>3341.1863546700001</v>
      </c>
      <c r="K40" s="1052">
        <v>4197.58395956</v>
      </c>
      <c r="L40" s="1052">
        <v>10571.458816229999</v>
      </c>
      <c r="M40" s="1052">
        <v>2165.4684101100001</v>
      </c>
      <c r="N40" s="1052">
        <v>4946.8460647200009</v>
      </c>
      <c r="O40" s="1052">
        <v>5684.9732072499992</v>
      </c>
      <c r="P40" s="1052">
        <v>11251.264040020002</v>
      </c>
      <c r="Q40" s="1052">
        <v>2214.1680964799993</v>
      </c>
      <c r="R40" s="1052">
        <v>1850.5723647500006</v>
      </c>
      <c r="S40" s="1052">
        <v>680.73224405000008</v>
      </c>
      <c r="T40" s="1118">
        <v>4313.7073329600007</v>
      </c>
      <c r="U40" s="851" t="s">
        <v>711</v>
      </c>
    </row>
    <row r="41" spans="2:21" s="365" customFormat="1" ht="24.95" customHeight="1" x14ac:dyDescent="0.2">
      <c r="B41" s="606" t="s">
        <v>1003</v>
      </c>
      <c r="C41" s="866">
        <v>16452.7148906648</v>
      </c>
      <c r="D41" s="866">
        <v>5160.6735099999996</v>
      </c>
      <c r="E41" s="866">
        <v>107.699315</v>
      </c>
      <c r="F41" s="866">
        <v>150.91094500000003</v>
      </c>
      <c r="G41" s="1402">
        <v>55295.996509709999</v>
      </c>
      <c r="H41" s="866">
        <v>30081.077717750002</v>
      </c>
      <c r="I41" s="1051">
        <v>29936.289191750002</v>
      </c>
      <c r="J41" s="1052">
        <v>0</v>
      </c>
      <c r="K41" s="1052">
        <v>35.052</v>
      </c>
      <c r="L41" s="1052">
        <v>0</v>
      </c>
      <c r="M41" s="1052">
        <v>0</v>
      </c>
      <c r="N41" s="1052">
        <v>18.771000000000001</v>
      </c>
      <c r="O41" s="1052">
        <v>0</v>
      </c>
      <c r="P41" s="1052">
        <v>39.753500000000003</v>
      </c>
      <c r="Q41" s="1052">
        <v>18.366</v>
      </c>
      <c r="R41" s="1052">
        <v>13.709026</v>
      </c>
      <c r="S41" s="1052">
        <v>19.137</v>
      </c>
      <c r="T41" s="1118">
        <v>0</v>
      </c>
      <c r="U41" s="851" t="s">
        <v>1071</v>
      </c>
    </row>
    <row r="42" spans="2:21" s="365" customFormat="1" ht="24.95" customHeight="1" x14ac:dyDescent="0.2">
      <c r="B42" s="606" t="s">
        <v>1002</v>
      </c>
      <c r="C42" s="866">
        <v>16365.298911999998</v>
      </c>
      <c r="D42" s="866">
        <v>14281.494733999998</v>
      </c>
      <c r="E42" s="866">
        <v>17075.033060909998</v>
      </c>
      <c r="F42" s="866">
        <v>33207.531376789993</v>
      </c>
      <c r="G42" s="1402">
        <v>40848.910773299998</v>
      </c>
      <c r="H42" s="866">
        <v>33691.285196590004</v>
      </c>
      <c r="I42" s="1051">
        <v>244.29919869999998</v>
      </c>
      <c r="J42" s="1052">
        <v>750.86850000000004</v>
      </c>
      <c r="K42" s="1052">
        <v>653.57600002000004</v>
      </c>
      <c r="L42" s="1052">
        <v>1915.03082795</v>
      </c>
      <c r="M42" s="1052">
        <v>773.85716510999998</v>
      </c>
      <c r="N42" s="1052">
        <v>1952.0073334600002</v>
      </c>
      <c r="O42" s="1052">
        <v>1110.19740484</v>
      </c>
      <c r="P42" s="1052">
        <v>729.80746577999992</v>
      </c>
      <c r="Q42" s="1052">
        <v>992.776475</v>
      </c>
      <c r="R42" s="1052">
        <v>13301.141174940001</v>
      </c>
      <c r="S42" s="1052">
        <v>7599.1451637500004</v>
      </c>
      <c r="T42" s="1118">
        <v>3668.5784870400003</v>
      </c>
      <c r="U42" s="851" t="s">
        <v>1070</v>
      </c>
    </row>
    <row r="43" spans="2:21" s="365" customFormat="1" ht="24.95" customHeight="1" x14ac:dyDescent="0.2">
      <c r="B43" s="606" t="s">
        <v>655</v>
      </c>
      <c r="C43" s="866">
        <v>14656.14977818543</v>
      </c>
      <c r="D43" s="866">
        <v>7816.7439219999987</v>
      </c>
      <c r="E43" s="866">
        <v>1175.1366266399993</v>
      </c>
      <c r="F43" s="866">
        <v>750.08431373000008</v>
      </c>
      <c r="G43" s="1402">
        <v>1935.00148167</v>
      </c>
      <c r="H43" s="866">
        <v>2311.4708170200001</v>
      </c>
      <c r="I43" s="1051">
        <v>84.227467500000003</v>
      </c>
      <c r="J43" s="1052">
        <v>122.67209126000004</v>
      </c>
      <c r="K43" s="1052">
        <v>57.20466012</v>
      </c>
      <c r="L43" s="1052">
        <v>267.44198906000003</v>
      </c>
      <c r="M43" s="1052">
        <v>118.77678292000002</v>
      </c>
      <c r="N43" s="1052">
        <v>394.85309734000003</v>
      </c>
      <c r="O43" s="1052">
        <v>157.268518</v>
      </c>
      <c r="P43" s="1052">
        <v>155.34295133000003</v>
      </c>
      <c r="Q43" s="1052">
        <v>196.15049349999998</v>
      </c>
      <c r="R43" s="1052">
        <v>325.72458676999997</v>
      </c>
      <c r="S43" s="1052">
        <v>310.31263652999996</v>
      </c>
      <c r="T43" s="1118">
        <v>121.49554269000004</v>
      </c>
      <c r="U43" s="851" t="s">
        <v>656</v>
      </c>
    </row>
    <row r="44" spans="2:21" s="365" customFormat="1" ht="24.75" customHeight="1" x14ac:dyDescent="0.2">
      <c r="B44" s="606" t="s">
        <v>1183</v>
      </c>
      <c r="C44" s="866">
        <v>14279.223982297297</v>
      </c>
      <c r="D44" s="866">
        <v>13095.842185</v>
      </c>
      <c r="E44" s="866">
        <v>6503.2966178699999</v>
      </c>
      <c r="F44" s="866">
        <v>13431.725118480001</v>
      </c>
      <c r="G44" s="1402">
        <v>10583.20893716</v>
      </c>
      <c r="H44" s="866">
        <v>9882.3582379500003</v>
      </c>
      <c r="I44" s="1051">
        <v>736.98746279</v>
      </c>
      <c r="J44" s="1052">
        <v>854.45645486000012</v>
      </c>
      <c r="K44" s="1052">
        <v>437.28917052000003</v>
      </c>
      <c r="L44" s="1052">
        <v>962.82486934999997</v>
      </c>
      <c r="M44" s="1052">
        <v>761.98528334000014</v>
      </c>
      <c r="N44" s="1052">
        <v>752.54862861999982</v>
      </c>
      <c r="O44" s="1052">
        <v>662.36339629999998</v>
      </c>
      <c r="P44" s="1052">
        <v>766.38353409000013</v>
      </c>
      <c r="Q44" s="1052">
        <v>462.49015707000001</v>
      </c>
      <c r="R44" s="1052">
        <v>776.47917969999992</v>
      </c>
      <c r="S44" s="1052">
        <v>681.80013522000002</v>
      </c>
      <c r="T44" s="1118">
        <v>2026.7499660900003</v>
      </c>
      <c r="U44" s="851" t="s">
        <v>1184</v>
      </c>
    </row>
    <row r="45" spans="2:21" s="365" customFormat="1" ht="24.95" customHeight="1" x14ac:dyDescent="0.2">
      <c r="B45" s="606" t="s">
        <v>192</v>
      </c>
      <c r="C45" s="866">
        <v>12587.759461</v>
      </c>
      <c r="D45" s="866">
        <v>9379.5404090000011</v>
      </c>
      <c r="E45" s="866">
        <v>19735.531751809998</v>
      </c>
      <c r="F45" s="866">
        <v>39188.251839550008</v>
      </c>
      <c r="G45" s="1402">
        <v>37691.67880051001</v>
      </c>
      <c r="H45" s="866">
        <v>58942.736449590004</v>
      </c>
      <c r="I45" s="1051">
        <v>3920.9503102699973</v>
      </c>
      <c r="J45" s="1052">
        <v>2000.1172546099986</v>
      </c>
      <c r="K45" s="1052">
        <v>3671.2222379699997</v>
      </c>
      <c r="L45" s="1052">
        <v>4134.8068811800022</v>
      </c>
      <c r="M45" s="1052">
        <v>7509.6468176000108</v>
      </c>
      <c r="N45" s="1052">
        <v>6550.550452849996</v>
      </c>
      <c r="O45" s="1052">
        <v>4828.7542220199985</v>
      </c>
      <c r="P45" s="1052">
        <v>3856.9956258199986</v>
      </c>
      <c r="Q45" s="1052">
        <v>3726.7865817500006</v>
      </c>
      <c r="R45" s="1052">
        <v>5584.6591731799981</v>
      </c>
      <c r="S45" s="1052">
        <v>7210.4767799800084</v>
      </c>
      <c r="T45" s="1118">
        <v>5947.7701123600009</v>
      </c>
      <c r="U45" s="851" t="s">
        <v>202</v>
      </c>
    </row>
    <row r="46" spans="2:21" s="365" customFormat="1" ht="24.95" customHeight="1" x14ac:dyDescent="0.2">
      <c r="B46" s="606" t="s">
        <v>1004</v>
      </c>
      <c r="C46" s="866">
        <v>11219.950667999999</v>
      </c>
      <c r="D46" s="866">
        <v>4932.5691100000004</v>
      </c>
      <c r="E46" s="866">
        <v>4886.2513869700006</v>
      </c>
      <c r="F46" s="866">
        <v>9302.1885082900008</v>
      </c>
      <c r="G46" s="1402">
        <v>15046.161245589999</v>
      </c>
      <c r="H46" s="866">
        <v>19190.681227629997</v>
      </c>
      <c r="I46" s="1051">
        <v>791.58781640000007</v>
      </c>
      <c r="J46" s="1052">
        <v>962.89544568000008</v>
      </c>
      <c r="K46" s="1052">
        <v>1649.4444536399999</v>
      </c>
      <c r="L46" s="1052">
        <v>1175.2826349699999</v>
      </c>
      <c r="M46" s="1052">
        <v>2294.1164156999998</v>
      </c>
      <c r="N46" s="1052">
        <v>1067.9200048599998</v>
      </c>
      <c r="O46" s="1052">
        <v>1585.3454850899998</v>
      </c>
      <c r="P46" s="1052">
        <v>3451.4083810900001</v>
      </c>
      <c r="Q46" s="1052">
        <v>901.44575898000005</v>
      </c>
      <c r="R46" s="1052">
        <v>881.20329562999996</v>
      </c>
      <c r="S46" s="1052">
        <v>3070.30606842</v>
      </c>
      <c r="T46" s="1118">
        <v>1359.72546717</v>
      </c>
      <c r="U46" s="851" t="s">
        <v>1072</v>
      </c>
    </row>
    <row r="47" spans="2:21" s="365" customFormat="1" ht="24.95" customHeight="1" x14ac:dyDescent="0.2">
      <c r="B47" s="606" t="s">
        <v>1176</v>
      </c>
      <c r="C47" s="866">
        <v>10796.845151</v>
      </c>
      <c r="D47" s="866">
        <v>6563.1518299999998</v>
      </c>
      <c r="E47" s="866">
        <v>8232.4564544899986</v>
      </c>
      <c r="F47" s="866">
        <v>11300.889000129999</v>
      </c>
      <c r="G47" s="1402">
        <v>12281.536254090002</v>
      </c>
      <c r="H47" s="866">
        <v>19764.030312629995</v>
      </c>
      <c r="I47" s="1051">
        <v>812.93283855000016</v>
      </c>
      <c r="J47" s="1052">
        <v>1156.7214837900001</v>
      </c>
      <c r="K47" s="1052">
        <v>1425.5596221099997</v>
      </c>
      <c r="L47" s="1052">
        <v>1417.0007284799997</v>
      </c>
      <c r="M47" s="1052">
        <v>2559.1053011299991</v>
      </c>
      <c r="N47" s="1052">
        <v>2860.7437127200005</v>
      </c>
      <c r="O47" s="1052">
        <v>1367.2043481200003</v>
      </c>
      <c r="P47" s="1052">
        <v>1414.60668366</v>
      </c>
      <c r="Q47" s="1052">
        <v>1085.1975471100002</v>
      </c>
      <c r="R47" s="1052">
        <v>1435.7159368399994</v>
      </c>
      <c r="S47" s="1052">
        <v>1838.4161730499998</v>
      </c>
      <c r="T47" s="1118">
        <v>2390.8259370700002</v>
      </c>
      <c r="U47" s="851" t="s">
        <v>1175</v>
      </c>
    </row>
    <row r="48" spans="2:21" s="365" customFormat="1" ht="24.95" customHeight="1" x14ac:dyDescent="0.2">
      <c r="B48" s="606" t="s">
        <v>457</v>
      </c>
      <c r="C48" s="866">
        <v>10464.032089</v>
      </c>
      <c r="D48" s="866">
        <v>9090.3966360228424</v>
      </c>
      <c r="E48" s="866">
        <v>21409.445918949998</v>
      </c>
      <c r="F48" s="866">
        <v>19580.809682989999</v>
      </c>
      <c r="G48" s="1402">
        <v>20119.233351169998</v>
      </c>
      <c r="H48" s="866">
        <v>41941.35482238001</v>
      </c>
      <c r="I48" s="1051">
        <v>11461.84557736</v>
      </c>
      <c r="J48" s="1052">
        <v>1519.4040830399999</v>
      </c>
      <c r="K48" s="1052">
        <v>220.93460965</v>
      </c>
      <c r="L48" s="1052">
        <v>1794.249464</v>
      </c>
      <c r="M48" s="1052">
        <v>1825.71222369</v>
      </c>
      <c r="N48" s="1052">
        <v>1525.61438056</v>
      </c>
      <c r="O48" s="1052">
        <v>1881.7353374000002</v>
      </c>
      <c r="P48" s="1052">
        <v>4218.2979582300013</v>
      </c>
      <c r="Q48" s="1052">
        <v>3865.5544818599997</v>
      </c>
      <c r="R48" s="1052">
        <v>8216.8228524599999</v>
      </c>
      <c r="S48" s="1052">
        <v>4390.7772009400005</v>
      </c>
      <c r="T48" s="1118">
        <v>1020.4066531899999</v>
      </c>
      <c r="U48" s="851" t="s">
        <v>448</v>
      </c>
    </row>
    <row r="49" spans="2:21" s="365" customFormat="1" ht="24.75" customHeight="1" x14ac:dyDescent="0.2">
      <c r="B49" s="606" t="s">
        <v>365</v>
      </c>
      <c r="C49" s="866">
        <v>10261.436686401441</v>
      </c>
      <c r="D49" s="866">
        <v>13660.052566488863</v>
      </c>
      <c r="E49" s="866">
        <v>3349.63199033</v>
      </c>
      <c r="F49" s="866">
        <v>7619.5719113600007</v>
      </c>
      <c r="G49" s="1402">
        <v>9390.9319830900004</v>
      </c>
      <c r="H49" s="866">
        <v>13840.74116456</v>
      </c>
      <c r="I49" s="1051">
        <v>1738.2032464800004</v>
      </c>
      <c r="J49" s="1052">
        <v>972.45004180000001</v>
      </c>
      <c r="K49" s="1052">
        <v>840.28249757000026</v>
      </c>
      <c r="L49" s="1052">
        <v>634.57510584999977</v>
      </c>
      <c r="M49" s="1052">
        <v>1397.4862263699997</v>
      </c>
      <c r="N49" s="1052">
        <v>1022.16004247</v>
      </c>
      <c r="O49" s="1052">
        <v>793.78241689000004</v>
      </c>
      <c r="P49" s="1052">
        <v>831.41898468000011</v>
      </c>
      <c r="Q49" s="1052">
        <v>495.07502183999998</v>
      </c>
      <c r="R49" s="1052">
        <v>1206.8359344600001</v>
      </c>
      <c r="S49" s="1052">
        <v>1836.7565597399996</v>
      </c>
      <c r="T49" s="1118">
        <v>2071.7150864100004</v>
      </c>
      <c r="U49" s="851" t="s">
        <v>654</v>
      </c>
    </row>
    <row r="50" spans="2:21" s="365" customFormat="1" ht="24.75" customHeight="1" x14ac:dyDescent="0.2">
      <c r="B50" s="606" t="s">
        <v>194</v>
      </c>
      <c r="C50" s="866">
        <v>9989.5294790000007</v>
      </c>
      <c r="D50" s="866">
        <v>5057.8344879999995</v>
      </c>
      <c r="E50" s="866">
        <v>2441.1026892200002</v>
      </c>
      <c r="F50" s="866">
        <v>4395.0965130699997</v>
      </c>
      <c r="G50" s="1402">
        <v>5286.5889868300001</v>
      </c>
      <c r="H50" s="866">
        <v>8347.566536100001</v>
      </c>
      <c r="I50" s="1051">
        <v>472.59169808000013</v>
      </c>
      <c r="J50" s="1052">
        <v>540.63899219000007</v>
      </c>
      <c r="K50" s="1052">
        <v>531.63628736999999</v>
      </c>
      <c r="L50" s="1052">
        <v>844.02210990000003</v>
      </c>
      <c r="M50" s="1052">
        <v>864.9974091700002</v>
      </c>
      <c r="N50" s="1052">
        <v>580.48724609999988</v>
      </c>
      <c r="O50" s="1052">
        <v>649.20454580000001</v>
      </c>
      <c r="P50" s="1052">
        <v>698.19522944999972</v>
      </c>
      <c r="Q50" s="1052">
        <v>455.80600755999995</v>
      </c>
      <c r="R50" s="1052">
        <v>530.66320970000004</v>
      </c>
      <c r="S50" s="1052">
        <v>1220.6649565600001</v>
      </c>
      <c r="T50" s="1118">
        <v>958.65884422000022</v>
      </c>
      <c r="U50" s="851" t="s">
        <v>210</v>
      </c>
    </row>
    <row r="51" spans="2:21" s="365" customFormat="1" ht="24.95" customHeight="1" x14ac:dyDescent="0.2">
      <c r="B51" s="606" t="s">
        <v>444</v>
      </c>
      <c r="C51" s="866">
        <v>9854.4828740000012</v>
      </c>
      <c r="D51" s="866">
        <v>3872.0535310000005</v>
      </c>
      <c r="E51" s="866">
        <v>3458.6570918300004</v>
      </c>
      <c r="F51" s="866">
        <v>1364.1878514299999</v>
      </c>
      <c r="G51" s="1402">
        <v>1191.2582617</v>
      </c>
      <c r="H51" s="866">
        <v>2954.5759674599994</v>
      </c>
      <c r="I51" s="1051">
        <v>130.45081247000002</v>
      </c>
      <c r="J51" s="1052">
        <v>109.79556341</v>
      </c>
      <c r="K51" s="1052">
        <v>129.90197211</v>
      </c>
      <c r="L51" s="1052">
        <v>86.254312279999994</v>
      </c>
      <c r="M51" s="1052">
        <v>467.90488943999992</v>
      </c>
      <c r="N51" s="1052">
        <v>151.92254779999999</v>
      </c>
      <c r="O51" s="1052">
        <v>816.88638690999971</v>
      </c>
      <c r="P51" s="1052">
        <v>146.30540518999999</v>
      </c>
      <c r="Q51" s="1052">
        <v>109.4168397</v>
      </c>
      <c r="R51" s="1052">
        <v>211.99419752000003</v>
      </c>
      <c r="S51" s="1052">
        <v>463.16971574999985</v>
      </c>
      <c r="T51" s="1118">
        <v>130.57332488</v>
      </c>
      <c r="U51" s="851" t="s">
        <v>445</v>
      </c>
    </row>
    <row r="52" spans="2:21" s="365" customFormat="1" ht="24.75" customHeight="1" x14ac:dyDescent="0.2">
      <c r="B52" s="606" t="s">
        <v>706</v>
      </c>
      <c r="C52" s="866">
        <v>9757.2783260991982</v>
      </c>
      <c r="D52" s="866">
        <v>5669.5527410000013</v>
      </c>
      <c r="E52" s="866">
        <v>1943.9817563299998</v>
      </c>
      <c r="F52" s="866">
        <v>3999.55004968</v>
      </c>
      <c r="G52" s="1402">
        <v>6571.133677490001</v>
      </c>
      <c r="H52" s="866">
        <v>11299.325606500001</v>
      </c>
      <c r="I52" s="1051">
        <v>423.64260221000001</v>
      </c>
      <c r="J52" s="1052">
        <v>602.88904058000014</v>
      </c>
      <c r="K52" s="1052">
        <v>553.86972677999995</v>
      </c>
      <c r="L52" s="1052">
        <v>1025.3095738299999</v>
      </c>
      <c r="M52" s="1052">
        <v>934.83507806999967</v>
      </c>
      <c r="N52" s="1052">
        <v>725.19024262000005</v>
      </c>
      <c r="O52" s="1052">
        <v>879.82206410000015</v>
      </c>
      <c r="P52" s="1052">
        <v>882.34518177000007</v>
      </c>
      <c r="Q52" s="1052">
        <v>2022.46972719</v>
      </c>
      <c r="R52" s="1052">
        <v>1134.6020030300001</v>
      </c>
      <c r="S52" s="1052">
        <v>1138.8886262999999</v>
      </c>
      <c r="T52" s="1118">
        <v>975.46174001999987</v>
      </c>
      <c r="U52" s="851" t="s">
        <v>707</v>
      </c>
    </row>
    <row r="53" spans="2:21" s="365" customFormat="1" ht="24.95" customHeight="1" x14ac:dyDescent="0.2">
      <c r="B53" s="606" t="s">
        <v>704</v>
      </c>
      <c r="C53" s="866">
        <v>9280.6113509999996</v>
      </c>
      <c r="D53" s="866">
        <v>9759.1425049999998</v>
      </c>
      <c r="E53" s="866">
        <v>17081.054380230005</v>
      </c>
      <c r="F53" s="866">
        <v>46175.792754350005</v>
      </c>
      <c r="G53" s="1402">
        <v>26369.812955810008</v>
      </c>
      <c r="H53" s="866">
        <v>17958.467324720001</v>
      </c>
      <c r="I53" s="1051">
        <v>862.41955735999977</v>
      </c>
      <c r="J53" s="1052">
        <v>1089.4363455399998</v>
      </c>
      <c r="K53" s="1052">
        <v>1385.9890643800002</v>
      </c>
      <c r="L53" s="1052">
        <v>1490.0554268199999</v>
      </c>
      <c r="M53" s="1052">
        <v>2056.2009173299998</v>
      </c>
      <c r="N53" s="1052">
        <v>2273.9743877200003</v>
      </c>
      <c r="O53" s="1052">
        <v>853.69739515000026</v>
      </c>
      <c r="P53" s="1052">
        <v>1109.5309828200002</v>
      </c>
      <c r="Q53" s="1052">
        <v>1231.5535596599996</v>
      </c>
      <c r="R53" s="1052">
        <v>2135.7377451399998</v>
      </c>
      <c r="S53" s="1052">
        <v>2324.9331606300011</v>
      </c>
      <c r="T53" s="1118">
        <v>1144.93878217</v>
      </c>
      <c r="U53" s="851" t="s">
        <v>705</v>
      </c>
    </row>
    <row r="54" spans="2:21" s="365" customFormat="1" ht="24.95" customHeight="1" x14ac:dyDescent="0.2">
      <c r="B54" s="606" t="s">
        <v>657</v>
      </c>
      <c r="C54" s="866">
        <v>8536.0683505744018</v>
      </c>
      <c r="D54" s="866">
        <v>7224.4278870000007</v>
      </c>
      <c r="E54" s="866">
        <v>1012.7568580799999</v>
      </c>
      <c r="F54" s="866">
        <v>6096.6729927499991</v>
      </c>
      <c r="G54" s="1402">
        <v>12876.64378504</v>
      </c>
      <c r="H54" s="866">
        <v>7447.7075357799995</v>
      </c>
      <c r="I54" s="1051">
        <v>846.74813241999993</v>
      </c>
      <c r="J54" s="1052">
        <v>142.14262222999997</v>
      </c>
      <c r="K54" s="1052">
        <v>276.82255339000005</v>
      </c>
      <c r="L54" s="1052">
        <v>702.80554404999998</v>
      </c>
      <c r="M54" s="1052">
        <v>366.14121281000007</v>
      </c>
      <c r="N54" s="1052">
        <v>424.23701665000004</v>
      </c>
      <c r="O54" s="1052">
        <v>237.68778111</v>
      </c>
      <c r="P54" s="1052">
        <v>1416.5708107100002</v>
      </c>
      <c r="Q54" s="1052">
        <v>388.52322310999995</v>
      </c>
      <c r="R54" s="1052">
        <v>2042.2770132299995</v>
      </c>
      <c r="S54" s="1052">
        <v>235.41542164000003</v>
      </c>
      <c r="T54" s="1118">
        <v>368.33620443000007</v>
      </c>
      <c r="U54" s="851" t="s">
        <v>658</v>
      </c>
    </row>
    <row r="55" spans="2:21" s="365" customFormat="1" ht="24.95" customHeight="1" x14ac:dyDescent="0.2">
      <c r="B55" s="606" t="s">
        <v>758</v>
      </c>
      <c r="C55" s="866">
        <v>7419.749785</v>
      </c>
      <c r="D55" s="866">
        <v>9014.6934689999998</v>
      </c>
      <c r="E55" s="866">
        <v>48328.40710366999</v>
      </c>
      <c r="F55" s="866">
        <v>136502.07786498999</v>
      </c>
      <c r="G55" s="1402">
        <v>71558.423072076679</v>
      </c>
      <c r="H55" s="866">
        <v>104037.92980817999</v>
      </c>
      <c r="I55" s="1051">
        <v>6602.4079190300054</v>
      </c>
      <c r="J55" s="1052">
        <v>5340.7297287199981</v>
      </c>
      <c r="K55" s="1052">
        <v>7881.2278542799995</v>
      </c>
      <c r="L55" s="1052">
        <v>7144.3574436999979</v>
      </c>
      <c r="M55" s="1052">
        <v>8478.3526952699976</v>
      </c>
      <c r="N55" s="1052">
        <v>8393.5768381199978</v>
      </c>
      <c r="O55" s="1052">
        <v>7873.9381601099994</v>
      </c>
      <c r="P55" s="1052">
        <v>8892.373498959998</v>
      </c>
      <c r="Q55" s="1052">
        <v>8240.5708742500065</v>
      </c>
      <c r="R55" s="1052">
        <v>7423.8537508599929</v>
      </c>
      <c r="S55" s="1052">
        <v>11224.750671469996</v>
      </c>
      <c r="T55" s="1118">
        <v>16541.79037341</v>
      </c>
      <c r="U55" s="851" t="s">
        <v>361</v>
      </c>
    </row>
    <row r="56" spans="2:21" s="365" customFormat="1" ht="24.95" customHeight="1" x14ac:dyDescent="0.2">
      <c r="B56" s="606" t="s">
        <v>999</v>
      </c>
      <c r="C56" s="866">
        <v>2254.280395752</v>
      </c>
      <c r="D56" s="866">
        <v>1240.3559739999998</v>
      </c>
      <c r="E56" s="866">
        <v>1425.94258801</v>
      </c>
      <c r="F56" s="866">
        <v>2158.8074703900002</v>
      </c>
      <c r="G56" s="1402">
        <v>2179.2415276899997</v>
      </c>
      <c r="H56" s="866">
        <v>3389.2835851599998</v>
      </c>
      <c r="I56" s="1051">
        <v>252.95750000000001</v>
      </c>
      <c r="J56" s="1052">
        <v>76.314954740000005</v>
      </c>
      <c r="K56" s="1052">
        <v>415.70679217000003</v>
      </c>
      <c r="L56" s="1052">
        <v>197.66682740000002</v>
      </c>
      <c r="M56" s="1052">
        <v>502.07839663999999</v>
      </c>
      <c r="N56" s="1052">
        <v>374.00066600000002</v>
      </c>
      <c r="O56" s="1052">
        <v>76.811000000000007</v>
      </c>
      <c r="P56" s="1052">
        <v>82.318579999999997</v>
      </c>
      <c r="Q56" s="1052">
        <v>192.8758</v>
      </c>
      <c r="R56" s="1052">
        <v>137.87947436000002</v>
      </c>
      <c r="S56" s="1052">
        <v>813.38779384999998</v>
      </c>
      <c r="T56" s="1118">
        <v>267.28579999999999</v>
      </c>
      <c r="U56" s="851"/>
    </row>
    <row r="57" spans="2:21" s="365" customFormat="1" ht="24.95" customHeight="1" x14ac:dyDescent="0.2">
      <c r="B57" s="606" t="s">
        <v>196</v>
      </c>
      <c r="C57" s="866">
        <v>3174.801466716</v>
      </c>
      <c r="D57" s="866">
        <v>3645.1171130000002</v>
      </c>
      <c r="E57" s="866">
        <v>0</v>
      </c>
      <c r="F57" s="866">
        <v>28.64140686</v>
      </c>
      <c r="G57" s="1402">
        <v>4.1694440199999994</v>
      </c>
      <c r="H57" s="866">
        <v>16.670999999999999</v>
      </c>
      <c r="I57" s="1051">
        <v>0</v>
      </c>
      <c r="J57" s="1052">
        <v>0</v>
      </c>
      <c r="K57" s="1052">
        <v>0</v>
      </c>
      <c r="L57" s="1052">
        <v>0</v>
      </c>
      <c r="M57" s="1052">
        <v>0</v>
      </c>
      <c r="N57" s="1052">
        <v>0</v>
      </c>
      <c r="O57" s="1052">
        <v>0</v>
      </c>
      <c r="P57" s="1052">
        <v>0</v>
      </c>
      <c r="Q57" s="1052">
        <v>0</v>
      </c>
      <c r="R57" s="1052">
        <v>0</v>
      </c>
      <c r="S57" s="1052">
        <v>0</v>
      </c>
      <c r="T57" s="1118">
        <v>16.670999999999999</v>
      </c>
      <c r="U57" s="851" t="s">
        <v>204</v>
      </c>
    </row>
    <row r="58" spans="2:21" s="365" customFormat="1" ht="24.95" customHeight="1" x14ac:dyDescent="0.2">
      <c r="B58" s="606" t="s">
        <v>1178</v>
      </c>
      <c r="C58" s="866">
        <v>1979.8600920000001</v>
      </c>
      <c r="D58" s="866">
        <v>10706.033907000001</v>
      </c>
      <c r="E58" s="866">
        <v>11910.757716690001</v>
      </c>
      <c r="F58" s="866">
        <v>25455.0901075</v>
      </c>
      <c r="G58" s="1402">
        <v>12538.271545359999</v>
      </c>
      <c r="H58" s="866">
        <v>12440.73328851</v>
      </c>
      <c r="I58" s="1051">
        <v>934.65524937000009</v>
      </c>
      <c r="J58" s="1052">
        <v>68.800175259999989</v>
      </c>
      <c r="K58" s="1052">
        <v>240.79880862999991</v>
      </c>
      <c r="L58" s="1052">
        <v>259.55284849999998</v>
      </c>
      <c r="M58" s="1052">
        <v>2188.2935491600006</v>
      </c>
      <c r="N58" s="1052">
        <v>3137.4164920000003</v>
      </c>
      <c r="O58" s="1052">
        <v>880.82600000000002</v>
      </c>
      <c r="P58" s="1052">
        <v>25.279</v>
      </c>
      <c r="Q58" s="1052">
        <v>995.17202236000003</v>
      </c>
      <c r="R58" s="1052">
        <v>1501.36348146</v>
      </c>
      <c r="S58" s="1052">
        <v>1390.7323322</v>
      </c>
      <c r="T58" s="1118">
        <v>817.84332957000004</v>
      </c>
      <c r="U58" s="851" t="s">
        <v>1181</v>
      </c>
    </row>
    <row r="59" spans="2:21" s="365" customFormat="1" ht="24.95" customHeight="1" x14ac:dyDescent="0.2">
      <c r="B59" s="606" t="s">
        <v>266</v>
      </c>
      <c r="C59" s="866">
        <v>1791.1237000000003</v>
      </c>
      <c r="D59" s="866">
        <v>1981.2385380000001</v>
      </c>
      <c r="E59" s="866">
        <v>1727.3928255800001</v>
      </c>
      <c r="F59" s="866">
        <v>1192.48003208</v>
      </c>
      <c r="G59" s="1402">
        <v>368.59613779999995</v>
      </c>
      <c r="H59" s="866">
        <v>390.93957518000002</v>
      </c>
      <c r="I59" s="1051">
        <v>7.8943269599999999</v>
      </c>
      <c r="J59" s="1052">
        <v>6.2</v>
      </c>
      <c r="K59" s="1052">
        <v>0</v>
      </c>
      <c r="L59" s="1052">
        <v>230.47857488</v>
      </c>
      <c r="M59" s="1052">
        <v>42.993521899999998</v>
      </c>
      <c r="N59" s="1052">
        <v>0</v>
      </c>
      <c r="O59" s="1052">
        <v>7.3790060799999999</v>
      </c>
      <c r="P59" s="1052">
        <v>0</v>
      </c>
      <c r="Q59" s="1052">
        <v>41.539199999999994</v>
      </c>
      <c r="R59" s="1052">
        <v>30.094445359999998</v>
      </c>
      <c r="S59" s="1052">
        <v>4.4210000000000003</v>
      </c>
      <c r="T59" s="1118">
        <v>19.939499999999999</v>
      </c>
      <c r="U59" s="851" t="s">
        <v>267</v>
      </c>
    </row>
    <row r="60" spans="2:21" s="365" customFormat="1" ht="24.95" customHeight="1" x14ac:dyDescent="0.2">
      <c r="B60" s="606" t="s">
        <v>756</v>
      </c>
      <c r="C60" s="866">
        <v>1535.4269969999998</v>
      </c>
      <c r="D60" s="866">
        <v>3554.7542595961918</v>
      </c>
      <c r="E60" s="866">
        <v>777.69668223000008</v>
      </c>
      <c r="F60" s="866">
        <v>362.56060402000003</v>
      </c>
      <c r="G60" s="1402">
        <v>309.89380701000005</v>
      </c>
      <c r="H60" s="866">
        <v>786.72562361000007</v>
      </c>
      <c r="I60" s="1051">
        <v>45.627761039999996</v>
      </c>
      <c r="J60" s="1052">
        <v>0</v>
      </c>
      <c r="K60" s="1052">
        <v>54.503366629999995</v>
      </c>
      <c r="L60" s="1052">
        <v>42.732441619999996</v>
      </c>
      <c r="M60" s="1052">
        <v>96.151899999999998</v>
      </c>
      <c r="N60" s="1052">
        <v>85.805734259999994</v>
      </c>
      <c r="O60" s="1052">
        <v>98.599860960000001</v>
      </c>
      <c r="P60" s="1052">
        <v>76.503692799999996</v>
      </c>
      <c r="Q60" s="1052">
        <v>159.125722</v>
      </c>
      <c r="R60" s="1052">
        <v>46.237676799999996</v>
      </c>
      <c r="S60" s="1052">
        <v>20.302</v>
      </c>
      <c r="T60" s="1118">
        <v>61.135467499999997</v>
      </c>
      <c r="U60" s="851" t="s">
        <v>757</v>
      </c>
    </row>
    <row r="61" spans="2:21" s="365" customFormat="1" ht="24.95" customHeight="1" x14ac:dyDescent="0.2">
      <c r="B61" s="606" t="s">
        <v>26</v>
      </c>
      <c r="C61" s="866">
        <v>117820.02684829201</v>
      </c>
      <c r="D61" s="866">
        <v>93936.992112554814</v>
      </c>
      <c r="E61" s="866">
        <v>491388.43076149258</v>
      </c>
      <c r="F61" s="866">
        <v>639003.19542885991</v>
      </c>
      <c r="G61" s="1402">
        <v>649506.6290098601</v>
      </c>
      <c r="H61" s="866">
        <v>944337.22567838</v>
      </c>
      <c r="I61" s="1051">
        <v>81888.613448570002</v>
      </c>
      <c r="J61" s="1052">
        <v>44323.995188949979</v>
      </c>
      <c r="K61" s="1052">
        <v>40486.406162759988</v>
      </c>
      <c r="L61" s="1052">
        <v>82807.962170180006</v>
      </c>
      <c r="M61" s="1052">
        <v>97441.05873802003</v>
      </c>
      <c r="N61" s="1052">
        <v>53173.510512600013</v>
      </c>
      <c r="O61" s="1052">
        <v>76785.777355009996</v>
      </c>
      <c r="P61" s="1052">
        <v>96978.724098409977</v>
      </c>
      <c r="Q61" s="1052">
        <v>95155.089082999999</v>
      </c>
      <c r="R61" s="1052">
        <v>91514.717701069996</v>
      </c>
      <c r="S61" s="1052">
        <v>63571.008735899995</v>
      </c>
      <c r="T61" s="1118">
        <v>120210.36248391001</v>
      </c>
      <c r="U61" s="851" t="s">
        <v>659</v>
      </c>
    </row>
    <row r="62" spans="2:21" s="360" customFormat="1" ht="24.95" customHeight="1" x14ac:dyDescent="0.2">
      <c r="B62" s="604" t="s">
        <v>854</v>
      </c>
      <c r="C62" s="865">
        <v>964928.309064097</v>
      </c>
      <c r="D62" s="865">
        <v>794277.43102509435</v>
      </c>
      <c r="E62" s="865">
        <v>944926.23315834254</v>
      </c>
      <c r="F62" s="865">
        <v>1562845.5748846899</v>
      </c>
      <c r="G62" s="938">
        <v>1497340.4330493999</v>
      </c>
      <c r="H62" s="865">
        <v>2238472.3511169599</v>
      </c>
      <c r="I62" s="976">
        <v>269122.11005042004</v>
      </c>
      <c r="J62" s="977">
        <v>99511.162356329965</v>
      </c>
      <c r="K62" s="977">
        <v>121342.24685395003</v>
      </c>
      <c r="L62" s="977">
        <v>177190.95810491004</v>
      </c>
      <c r="M62" s="977">
        <v>199423.29404299011</v>
      </c>
      <c r="N62" s="977">
        <v>150500.64955595997</v>
      </c>
      <c r="O62" s="977">
        <v>157879.41454716999</v>
      </c>
      <c r="P62" s="977">
        <v>194624.02587487997</v>
      </c>
      <c r="Q62" s="977">
        <v>191429.90206996002</v>
      </c>
      <c r="R62" s="977">
        <v>220316.0705516499</v>
      </c>
      <c r="S62" s="977">
        <v>209256.44699279999</v>
      </c>
      <c r="T62" s="979">
        <v>247876.07011594001</v>
      </c>
      <c r="U62" s="722" t="s">
        <v>332</v>
      </c>
    </row>
    <row r="63" spans="2:21" s="365" customFormat="1" ht="15.75" customHeight="1" thickBot="1" x14ac:dyDescent="0.25">
      <c r="B63" s="1290"/>
      <c r="C63" s="1398"/>
      <c r="D63" s="1398"/>
      <c r="E63" s="1399"/>
      <c r="F63" s="1400"/>
      <c r="G63" s="1399"/>
      <c r="H63" s="1559"/>
      <c r="I63" s="1401"/>
      <c r="J63" s="1396"/>
      <c r="K63" s="1396"/>
      <c r="L63" s="1396"/>
      <c r="M63" s="1396"/>
      <c r="N63" s="1396"/>
      <c r="O63" s="1396"/>
      <c r="P63" s="1396"/>
      <c r="Q63" s="1396"/>
      <c r="R63" s="1396"/>
      <c r="S63" s="1396"/>
      <c r="T63" s="1397"/>
      <c r="U63" s="1407"/>
    </row>
    <row r="64" spans="2:21" ht="9" customHeight="1" thickTop="1" x14ac:dyDescent="0.35"/>
    <row r="65" spans="2:21" s="334" customFormat="1" ht="18.75" customHeight="1" x14ac:dyDescent="0.5">
      <c r="B65" s="334" t="s">
        <v>1778</v>
      </c>
      <c r="U65" s="334" t="s">
        <v>1779</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51" t="s">
        <v>1894</v>
      </c>
      <c r="C4" s="1751"/>
      <c r="D4" s="1751"/>
      <c r="E4" s="1751"/>
      <c r="F4" s="1751"/>
      <c r="G4" s="1751"/>
      <c r="H4" s="1751"/>
      <c r="I4" s="1751"/>
      <c r="J4" s="1751"/>
      <c r="K4" s="1751"/>
      <c r="L4" s="1751" t="s">
        <v>1895</v>
      </c>
      <c r="M4" s="1751"/>
      <c r="N4" s="1751"/>
      <c r="O4" s="1751"/>
      <c r="P4" s="1751"/>
      <c r="Q4" s="1751"/>
      <c r="R4" s="1751"/>
      <c r="S4" s="1751"/>
      <c r="T4" s="1751"/>
      <c r="U4" s="1751"/>
      <c r="V4" s="119"/>
      <c r="W4" s="119"/>
      <c r="X4" s="119"/>
      <c r="Y4" s="119"/>
      <c r="Z4" s="119"/>
      <c r="AA4" s="119"/>
      <c r="AB4" s="119"/>
      <c r="AC4" s="119"/>
      <c r="AD4" s="119"/>
      <c r="AE4" s="119"/>
      <c r="AF4" s="119"/>
      <c r="AG4" s="119"/>
      <c r="AH4" s="119"/>
    </row>
    <row r="5" spans="1:37" s="73" customFormat="1" ht="10.5" customHeight="1" x14ac:dyDescent="0.65">
      <c r="B5" s="74" t="s">
        <v>871</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38" customFormat="1" ht="24.75" customHeight="1" thickTop="1" x14ac:dyDescent="0.7">
      <c r="A9" s="550"/>
      <c r="B9" s="1964" t="s">
        <v>887</v>
      </c>
      <c r="C9" s="1761">
        <v>2011</v>
      </c>
      <c r="D9" s="1761">
        <v>2012</v>
      </c>
      <c r="E9" s="1761">
        <v>2013</v>
      </c>
      <c r="F9" s="1761">
        <v>2014</v>
      </c>
      <c r="G9" s="1761" t="s">
        <v>1928</v>
      </c>
      <c r="H9" s="1761" t="s">
        <v>1935</v>
      </c>
      <c r="I9" s="1782" t="s">
        <v>1935</v>
      </c>
      <c r="J9" s="1783"/>
      <c r="K9" s="1783"/>
      <c r="L9" s="1780" t="s">
        <v>1935</v>
      </c>
      <c r="M9" s="1780"/>
      <c r="N9" s="1780"/>
      <c r="O9" s="1780"/>
      <c r="P9" s="1780"/>
      <c r="Q9" s="1780"/>
      <c r="R9" s="1780"/>
      <c r="S9" s="1780"/>
      <c r="T9" s="1781"/>
      <c r="U9" s="1967" t="s">
        <v>886</v>
      </c>
    </row>
    <row r="10" spans="1:37" s="20" customFormat="1" ht="23.25" customHeight="1" x14ac:dyDescent="0.65">
      <c r="B10" s="1965"/>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968"/>
    </row>
    <row r="11" spans="1:37" s="1506" customFormat="1" ht="23.25" customHeight="1" x14ac:dyDescent="0.65">
      <c r="A11" s="20"/>
      <c r="B11" s="1966"/>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69"/>
    </row>
    <row r="12" spans="1:37" s="550" customFormat="1" ht="15" customHeight="1" x14ac:dyDescent="0.7">
      <c r="B12" s="1476"/>
      <c r="C12" s="742"/>
      <c r="D12" s="742"/>
      <c r="E12" s="1477"/>
      <c r="F12" s="1477"/>
      <c r="G12" s="742"/>
      <c r="H12" s="742"/>
      <c r="I12" s="743"/>
      <c r="J12" s="740"/>
      <c r="K12" s="740"/>
      <c r="L12" s="740"/>
      <c r="M12" s="740"/>
      <c r="N12" s="740"/>
      <c r="O12" s="740"/>
      <c r="P12" s="740"/>
      <c r="Q12" s="740"/>
      <c r="R12" s="740"/>
      <c r="S12" s="740"/>
      <c r="T12" s="741"/>
      <c r="U12" s="1478"/>
    </row>
    <row r="13" spans="1:37" s="1479" customFormat="1" ht="23.1" customHeight="1" x14ac:dyDescent="0.2">
      <c r="B13" s="1283" t="s">
        <v>803</v>
      </c>
      <c r="C13" s="1480"/>
      <c r="D13" s="1480"/>
      <c r="E13" s="1484"/>
      <c r="F13" s="1484"/>
      <c r="G13" s="1480"/>
      <c r="H13" s="1480"/>
      <c r="I13" s="1481"/>
      <c r="J13" s="1482"/>
      <c r="K13" s="1482"/>
      <c r="L13" s="1482"/>
      <c r="M13" s="1482"/>
      <c r="N13" s="1482"/>
      <c r="O13" s="1482"/>
      <c r="P13" s="1482"/>
      <c r="Q13" s="1482"/>
      <c r="R13" s="1482"/>
      <c r="S13" s="1482"/>
      <c r="T13" s="1483"/>
      <c r="U13" s="1501" t="s">
        <v>600</v>
      </c>
    </row>
    <row r="14" spans="1:37" s="1479" customFormat="1" ht="9" customHeight="1" x14ac:dyDescent="0.2">
      <c r="B14" s="1283"/>
      <c r="C14" s="1480"/>
      <c r="D14" s="1480"/>
      <c r="E14" s="1484"/>
      <c r="F14" s="1484"/>
      <c r="G14" s="1480"/>
      <c r="H14" s="1480"/>
      <c r="I14" s="1481"/>
      <c r="J14" s="1482"/>
      <c r="K14" s="1482"/>
      <c r="L14" s="1482"/>
      <c r="M14" s="1482"/>
      <c r="N14" s="1482"/>
      <c r="O14" s="1482"/>
      <c r="P14" s="1482"/>
      <c r="Q14" s="1482"/>
      <c r="R14" s="1482"/>
      <c r="S14" s="1482"/>
      <c r="T14" s="1483"/>
      <c r="U14" s="1501"/>
    </row>
    <row r="15" spans="1:37" s="548" customFormat="1" ht="23.1" customHeight="1" x14ac:dyDescent="0.2">
      <c r="B15" s="1284" t="s">
        <v>660</v>
      </c>
      <c r="C15" s="1485"/>
      <c r="D15" s="1485"/>
      <c r="E15" s="1489"/>
      <c r="F15" s="1489"/>
      <c r="G15" s="1485"/>
      <c r="H15" s="1485"/>
      <c r="I15" s="1486"/>
      <c r="J15" s="1487"/>
      <c r="K15" s="1487"/>
      <c r="L15" s="1487"/>
      <c r="M15" s="1487"/>
      <c r="N15" s="1487"/>
      <c r="O15" s="1487"/>
      <c r="P15" s="1487"/>
      <c r="Q15" s="1487"/>
      <c r="R15" s="1487"/>
      <c r="S15" s="1487"/>
      <c r="T15" s="1488"/>
      <c r="U15" s="1502" t="s">
        <v>702</v>
      </c>
      <c r="V15" s="1468"/>
      <c r="W15" s="1469"/>
    </row>
    <row r="16" spans="1:37" s="549" customFormat="1" ht="23.1" customHeight="1" x14ac:dyDescent="0.2">
      <c r="B16" s="849" t="s">
        <v>1782</v>
      </c>
      <c r="C16" s="866">
        <v>35357.366355999999</v>
      </c>
      <c r="D16" s="866">
        <v>25092.831198999997</v>
      </c>
      <c r="E16" s="1402">
        <v>12355.408701550003</v>
      </c>
      <c r="F16" s="866">
        <v>8836.7816038300007</v>
      </c>
      <c r="G16" s="866">
        <v>12255.096026683999</v>
      </c>
      <c r="H16" s="866">
        <v>28485.263268179999</v>
      </c>
      <c r="I16" s="1051">
        <v>987.29721973000028</v>
      </c>
      <c r="J16" s="1052">
        <v>1586.8163777499999</v>
      </c>
      <c r="K16" s="1052">
        <v>1895.2728326200008</v>
      </c>
      <c r="L16" s="1052">
        <v>1706.0935571199998</v>
      </c>
      <c r="M16" s="1052">
        <v>3297.0711252000006</v>
      </c>
      <c r="N16" s="1052">
        <v>2825.0000807499973</v>
      </c>
      <c r="O16" s="1052">
        <v>1694.2801079300009</v>
      </c>
      <c r="P16" s="1052">
        <v>3446.4056083300011</v>
      </c>
      <c r="Q16" s="1052">
        <v>2656.0739916899993</v>
      </c>
      <c r="R16" s="1052">
        <v>2907.7394287299994</v>
      </c>
      <c r="S16" s="1052">
        <v>2831.7050564799997</v>
      </c>
      <c r="T16" s="1118">
        <v>2651.507881850001</v>
      </c>
      <c r="U16" s="1503" t="s">
        <v>751</v>
      </c>
      <c r="V16" s="1468"/>
      <c r="W16" s="1469"/>
    </row>
    <row r="17" spans="2:23" s="549" customFormat="1" ht="23.1" customHeight="1" x14ac:dyDescent="0.2">
      <c r="B17" s="849" t="s">
        <v>597</v>
      </c>
      <c r="C17" s="866">
        <v>41733.674671000001</v>
      </c>
      <c r="D17" s="866">
        <v>29465.554345348435</v>
      </c>
      <c r="E17" s="1402">
        <v>33658.363379409995</v>
      </c>
      <c r="F17" s="866">
        <v>38742.052974269995</v>
      </c>
      <c r="G17" s="866">
        <v>68876.118947877883</v>
      </c>
      <c r="H17" s="866">
        <v>140135.47262297</v>
      </c>
      <c r="I17" s="1051">
        <v>11941.74163552</v>
      </c>
      <c r="J17" s="1052">
        <v>9441.3563769899974</v>
      </c>
      <c r="K17" s="1052">
        <v>8623.7022998800003</v>
      </c>
      <c r="L17" s="1052">
        <v>6191.0678988200007</v>
      </c>
      <c r="M17" s="1052">
        <v>13962.0908617</v>
      </c>
      <c r="N17" s="1052">
        <v>13274.577366110005</v>
      </c>
      <c r="O17" s="1052">
        <v>10540.544216570004</v>
      </c>
      <c r="P17" s="1052">
        <v>14476.126494510003</v>
      </c>
      <c r="Q17" s="1052">
        <v>10491.296598429999</v>
      </c>
      <c r="R17" s="1052">
        <v>14225.800476779996</v>
      </c>
      <c r="S17" s="1052">
        <v>14386.951857020002</v>
      </c>
      <c r="T17" s="1118">
        <v>12580.216540640002</v>
      </c>
      <c r="U17" s="1503" t="s">
        <v>1787</v>
      </c>
      <c r="V17" s="1468"/>
      <c r="W17" s="1469"/>
    </row>
    <row r="18" spans="2:23" s="549" customFormat="1" ht="23.1" customHeight="1" x14ac:dyDescent="0.2">
      <c r="B18" s="849" t="s">
        <v>1783</v>
      </c>
      <c r="C18" s="866">
        <v>16816.738132999999</v>
      </c>
      <c r="D18" s="866">
        <v>15689.032490000001</v>
      </c>
      <c r="E18" s="1402">
        <v>13847.467186309999</v>
      </c>
      <c r="F18" s="866">
        <v>17659.504270010002</v>
      </c>
      <c r="G18" s="866">
        <v>13338.311471140001</v>
      </c>
      <c r="H18" s="866">
        <v>3431.8076558599996</v>
      </c>
      <c r="I18" s="1051">
        <v>192.33272121000002</v>
      </c>
      <c r="J18" s="1052">
        <v>214.45073373000002</v>
      </c>
      <c r="K18" s="1052">
        <v>288.513598</v>
      </c>
      <c r="L18" s="1052">
        <v>337.68902850999996</v>
      </c>
      <c r="M18" s="1052">
        <v>425.52140924000003</v>
      </c>
      <c r="N18" s="1052">
        <v>185.91461477999997</v>
      </c>
      <c r="O18" s="1052">
        <v>161.70902251999996</v>
      </c>
      <c r="P18" s="1052">
        <v>349.97869129999998</v>
      </c>
      <c r="Q18" s="1052">
        <v>247.86685038000005</v>
      </c>
      <c r="R18" s="1052">
        <v>272.95593946999998</v>
      </c>
      <c r="S18" s="1052">
        <v>428.12002700000011</v>
      </c>
      <c r="T18" s="1118">
        <v>326.75501972000001</v>
      </c>
      <c r="U18" s="1503" t="s">
        <v>581</v>
      </c>
      <c r="V18" s="1468"/>
      <c r="W18" s="1469"/>
    </row>
    <row r="19" spans="2:23" s="549" customFormat="1" ht="23.1" customHeight="1" x14ac:dyDescent="0.2">
      <c r="B19" s="849" t="s">
        <v>752</v>
      </c>
      <c r="C19" s="866">
        <v>12485.826999999999</v>
      </c>
      <c r="D19" s="866">
        <v>9334.5410000000011</v>
      </c>
      <c r="E19" s="1402">
        <v>31758.37154855</v>
      </c>
      <c r="F19" s="866">
        <v>42367.044491135122</v>
      </c>
      <c r="G19" s="866">
        <v>42097.219560345788</v>
      </c>
      <c r="H19" s="866">
        <v>0</v>
      </c>
      <c r="I19" s="1051">
        <v>0</v>
      </c>
      <c r="J19" s="1052">
        <v>0</v>
      </c>
      <c r="K19" s="1052">
        <v>0</v>
      </c>
      <c r="L19" s="1052">
        <v>0</v>
      </c>
      <c r="M19" s="1052">
        <v>0</v>
      </c>
      <c r="N19" s="1052">
        <v>0</v>
      </c>
      <c r="O19" s="1052">
        <v>0</v>
      </c>
      <c r="P19" s="1052">
        <v>0</v>
      </c>
      <c r="Q19" s="1052">
        <v>0</v>
      </c>
      <c r="R19" s="1052">
        <v>0</v>
      </c>
      <c r="S19" s="1052">
        <v>0</v>
      </c>
      <c r="T19" s="1118">
        <v>0</v>
      </c>
      <c r="U19" s="1503" t="s">
        <v>753</v>
      </c>
      <c r="V19" s="1468"/>
      <c r="W19" s="1469"/>
    </row>
    <row r="20" spans="2:23" s="549" customFormat="1" ht="23.1" customHeight="1" x14ac:dyDescent="0.2">
      <c r="B20" s="849" t="s">
        <v>511</v>
      </c>
      <c r="C20" s="866">
        <v>1078.5923250000001</v>
      </c>
      <c r="D20" s="866">
        <v>798.32354999999984</v>
      </c>
      <c r="E20" s="1402">
        <v>609.17551385000002</v>
      </c>
      <c r="F20" s="866">
        <v>892.16965142000015</v>
      </c>
      <c r="G20" s="866">
        <v>2143.26231048</v>
      </c>
      <c r="H20" s="866">
        <v>1930.0360819400003</v>
      </c>
      <c r="I20" s="1051">
        <v>152.62016885000003</v>
      </c>
      <c r="J20" s="1052">
        <v>22.972543499999997</v>
      </c>
      <c r="K20" s="1052">
        <v>148.97432569999998</v>
      </c>
      <c r="L20" s="1052">
        <v>63.923931949999997</v>
      </c>
      <c r="M20" s="1052">
        <v>343.66553190000002</v>
      </c>
      <c r="N20" s="1052">
        <v>68.164255199999999</v>
      </c>
      <c r="O20" s="1052">
        <v>162.3199467</v>
      </c>
      <c r="P20" s="1052">
        <v>167.08189619999996</v>
      </c>
      <c r="Q20" s="1052">
        <v>66.924747600000003</v>
      </c>
      <c r="R20" s="1052">
        <v>359.14220587</v>
      </c>
      <c r="S20" s="1052">
        <v>187.27780934999998</v>
      </c>
      <c r="T20" s="1118">
        <v>186.96871912</v>
      </c>
      <c r="U20" s="1503" t="s">
        <v>1235</v>
      </c>
      <c r="V20" s="1468"/>
      <c r="W20" s="1469"/>
    </row>
    <row r="21" spans="2:23" s="549" customFormat="1" ht="23.1" customHeight="1" x14ac:dyDescent="0.2">
      <c r="B21" s="849" t="s">
        <v>804</v>
      </c>
      <c r="C21" s="866">
        <v>1158.0734839999998</v>
      </c>
      <c r="D21" s="866">
        <v>1911.9559159999999</v>
      </c>
      <c r="E21" s="1402">
        <v>3129.5511848100004</v>
      </c>
      <c r="F21" s="866">
        <v>1453.0550891900002</v>
      </c>
      <c r="G21" s="866">
        <v>2028.1909448820991</v>
      </c>
      <c r="H21" s="866">
        <v>2349.2007432599999</v>
      </c>
      <c r="I21" s="1051">
        <v>254.34503400999998</v>
      </c>
      <c r="J21" s="1052">
        <v>138.97132868</v>
      </c>
      <c r="K21" s="1052">
        <v>84.258667509999981</v>
      </c>
      <c r="L21" s="1052">
        <v>88.863985789999987</v>
      </c>
      <c r="M21" s="1052">
        <v>213.02706086999999</v>
      </c>
      <c r="N21" s="1052">
        <v>125.42719333000002</v>
      </c>
      <c r="O21" s="1052">
        <v>58.998387959999995</v>
      </c>
      <c r="P21" s="1052">
        <v>272.63953155999997</v>
      </c>
      <c r="Q21" s="1052">
        <v>243.34616246999997</v>
      </c>
      <c r="R21" s="1052">
        <v>295.29628001999998</v>
      </c>
      <c r="S21" s="1052">
        <v>293.98320662000009</v>
      </c>
      <c r="T21" s="1118">
        <v>280.04390444000001</v>
      </c>
      <c r="U21" s="1503" t="s">
        <v>351</v>
      </c>
      <c r="V21" s="1468"/>
      <c r="W21" s="1469"/>
    </row>
    <row r="22" spans="2:23" s="1479" customFormat="1" ht="9" customHeight="1" x14ac:dyDescent="0.2">
      <c r="B22" s="847"/>
      <c r="C22" s="868"/>
      <c r="D22" s="868"/>
      <c r="E22" s="1404"/>
      <c r="F22" s="1404"/>
      <c r="G22" s="868"/>
      <c r="H22" s="868"/>
      <c r="I22" s="1387"/>
      <c r="J22" s="1388"/>
      <c r="K22" s="1388"/>
      <c r="L22" s="1388"/>
      <c r="M22" s="1388"/>
      <c r="N22" s="1388"/>
      <c r="O22" s="1388"/>
      <c r="P22" s="1388"/>
      <c r="Q22" s="1388"/>
      <c r="R22" s="1388"/>
      <c r="S22" s="1388"/>
      <c r="T22" s="1389"/>
      <c r="U22" s="1501"/>
      <c r="V22" s="1468"/>
      <c r="W22" s="1469"/>
    </row>
    <row r="23" spans="2:23" s="549" customFormat="1" ht="23.1" customHeight="1" x14ac:dyDescent="0.2">
      <c r="B23" s="857" t="s">
        <v>566</v>
      </c>
      <c r="C23" s="866"/>
      <c r="D23" s="866"/>
      <c r="E23" s="1402"/>
      <c r="F23" s="1402"/>
      <c r="G23" s="866"/>
      <c r="H23" s="866"/>
      <c r="I23" s="1051"/>
      <c r="J23" s="1052"/>
      <c r="K23" s="1052"/>
      <c r="L23" s="1052"/>
      <c r="M23" s="1052"/>
      <c r="N23" s="1052"/>
      <c r="O23" s="1052"/>
      <c r="P23" s="1052"/>
      <c r="Q23" s="1052"/>
      <c r="R23" s="1052"/>
      <c r="S23" s="1052"/>
      <c r="T23" s="1118"/>
      <c r="U23" s="1502" t="s">
        <v>272</v>
      </c>
      <c r="V23" s="1468"/>
      <c r="W23" s="1469"/>
    </row>
    <row r="24" spans="2:23" s="549" customFormat="1" ht="23.1" customHeight="1" x14ac:dyDescent="0.2">
      <c r="B24" s="849" t="s">
        <v>1782</v>
      </c>
      <c r="C24" s="866">
        <v>269.15783570286152</v>
      </c>
      <c r="D24" s="866">
        <v>178.42459226726658</v>
      </c>
      <c r="E24" s="1402">
        <v>93.902227130000014</v>
      </c>
      <c r="F24" s="866">
        <v>57.948548370000012</v>
      </c>
      <c r="G24" s="866">
        <v>39.640600831151268</v>
      </c>
      <c r="H24" s="866">
        <v>34.57880385</v>
      </c>
      <c r="I24" s="1051">
        <v>2.6897089999999997</v>
      </c>
      <c r="J24" s="1052">
        <v>1.6529800000000001</v>
      </c>
      <c r="K24" s="1052">
        <v>2.5116779999999994</v>
      </c>
      <c r="L24" s="1052">
        <v>2.6558300000000004</v>
      </c>
      <c r="M24" s="1052">
        <v>3.5891679999999995</v>
      </c>
      <c r="N24" s="1052">
        <v>3.3902432999999998</v>
      </c>
      <c r="O24" s="1052">
        <v>2.1263830000000001</v>
      </c>
      <c r="P24" s="1052">
        <v>3.0832531499999996</v>
      </c>
      <c r="Q24" s="1052">
        <v>3.3028928999999998</v>
      </c>
      <c r="R24" s="1052">
        <v>2.657359</v>
      </c>
      <c r="S24" s="1052">
        <v>3.6493409999999997</v>
      </c>
      <c r="T24" s="1118">
        <v>3.2699665000000007</v>
      </c>
      <c r="U24" s="1503" t="s">
        <v>751</v>
      </c>
      <c r="V24" s="1468"/>
      <c r="W24" s="1469"/>
    </row>
    <row r="25" spans="2:23" s="549" customFormat="1" ht="23.1" customHeight="1" x14ac:dyDescent="0.2">
      <c r="B25" s="849" t="s">
        <v>597</v>
      </c>
      <c r="C25" s="866">
        <v>1302.2004412871813</v>
      </c>
      <c r="D25" s="866">
        <v>958.20970715459657</v>
      </c>
      <c r="E25" s="1402">
        <v>706.27174068438558</v>
      </c>
      <c r="F25" s="866">
        <v>578.63439737166664</v>
      </c>
      <c r="G25" s="866">
        <v>422.32524320054512</v>
      </c>
      <c r="H25" s="866">
        <v>404.65402450833324</v>
      </c>
      <c r="I25" s="1051">
        <v>42.98475406</v>
      </c>
      <c r="J25" s="1052">
        <v>52.157822996</v>
      </c>
      <c r="K25" s="1052">
        <v>36.717576278999992</v>
      </c>
      <c r="L25" s="1052">
        <v>17.276102900000005</v>
      </c>
      <c r="M25" s="1052">
        <v>53.588022553333346</v>
      </c>
      <c r="N25" s="1052">
        <v>39.474803920000006</v>
      </c>
      <c r="O25" s="1052">
        <v>24.861506000000006</v>
      </c>
      <c r="P25" s="1052">
        <v>31.993853199999997</v>
      </c>
      <c r="Q25" s="1052">
        <v>20.854554399999998</v>
      </c>
      <c r="R25" s="1052">
        <v>31.059338999999994</v>
      </c>
      <c r="S25" s="1052">
        <v>28.229334000000005</v>
      </c>
      <c r="T25" s="1118">
        <v>25.45635519999999</v>
      </c>
      <c r="U25" s="1503" t="s">
        <v>512</v>
      </c>
      <c r="V25" s="1468"/>
      <c r="W25" s="1469"/>
    </row>
    <row r="26" spans="2:23" s="549" customFormat="1" ht="23.1" customHeight="1" x14ac:dyDescent="0.2">
      <c r="B26" s="849" t="s">
        <v>1783</v>
      </c>
      <c r="C26" s="866">
        <v>151.99556900000002</v>
      </c>
      <c r="D26" s="866">
        <v>89.616548871666666</v>
      </c>
      <c r="E26" s="1402">
        <v>41.479019533333329</v>
      </c>
      <c r="F26" s="866">
        <v>26.736410714285714</v>
      </c>
      <c r="G26" s="866">
        <v>11.808847607298562</v>
      </c>
      <c r="H26" s="866">
        <v>7.7097263599999994</v>
      </c>
      <c r="I26" s="1051">
        <v>0.5231849999999999</v>
      </c>
      <c r="J26" s="1052">
        <v>0.69925699999999991</v>
      </c>
      <c r="K26" s="1052">
        <v>0.61746400000000001</v>
      </c>
      <c r="L26" s="1052">
        <v>0.77805636</v>
      </c>
      <c r="M26" s="1052">
        <v>1.017501</v>
      </c>
      <c r="N26" s="1052">
        <v>0.53630200000000006</v>
      </c>
      <c r="O26" s="1052">
        <v>0.47069199999999994</v>
      </c>
      <c r="P26" s="1052">
        <v>0.89947899999999981</v>
      </c>
      <c r="Q26" s="1052">
        <v>0.54576800000000003</v>
      </c>
      <c r="R26" s="1052">
        <v>0.49915399999999999</v>
      </c>
      <c r="S26" s="1052">
        <v>0.66681699999999988</v>
      </c>
      <c r="T26" s="1118">
        <v>0.45605099999999998</v>
      </c>
      <c r="U26" s="1504" t="s">
        <v>581</v>
      </c>
      <c r="V26" s="1468"/>
      <c r="W26" s="1469"/>
    </row>
    <row r="27" spans="2:23" s="549" customFormat="1" ht="23.1" customHeight="1" x14ac:dyDescent="0.2">
      <c r="B27" s="849" t="s">
        <v>752</v>
      </c>
      <c r="C27" s="866">
        <v>2852.2477350000004</v>
      </c>
      <c r="D27" s="866">
        <v>1308.7907</v>
      </c>
      <c r="E27" s="1402">
        <v>6390.1510160000007</v>
      </c>
      <c r="F27" s="866">
        <v>3516.0179577200001</v>
      </c>
      <c r="G27" s="866">
        <v>2754.1672209999997</v>
      </c>
      <c r="H27" s="866">
        <v>0</v>
      </c>
      <c r="I27" s="1051">
        <v>0</v>
      </c>
      <c r="J27" s="1052">
        <v>0</v>
      </c>
      <c r="K27" s="1052">
        <v>0</v>
      </c>
      <c r="L27" s="1052">
        <v>0</v>
      </c>
      <c r="M27" s="1052">
        <v>0</v>
      </c>
      <c r="N27" s="1052">
        <v>0</v>
      </c>
      <c r="O27" s="1052">
        <v>0</v>
      </c>
      <c r="P27" s="1052">
        <v>0</v>
      </c>
      <c r="Q27" s="1052">
        <v>0</v>
      </c>
      <c r="R27" s="1052">
        <v>0</v>
      </c>
      <c r="S27" s="1052">
        <v>0</v>
      </c>
      <c r="T27" s="1118">
        <v>0</v>
      </c>
      <c r="U27" s="1504" t="s">
        <v>753</v>
      </c>
      <c r="V27" s="1468"/>
      <c r="W27" s="1469"/>
    </row>
    <row r="28" spans="2:23" s="549" customFormat="1" ht="23.1" customHeight="1" x14ac:dyDescent="0.2">
      <c r="B28" s="849" t="s">
        <v>511</v>
      </c>
      <c r="C28" s="866">
        <v>10.548738</v>
      </c>
      <c r="D28" s="866">
        <v>8.1519440000000003</v>
      </c>
      <c r="E28" s="1402">
        <v>4.5754300000000008</v>
      </c>
      <c r="F28" s="866">
        <v>5.5161340000000001</v>
      </c>
      <c r="G28" s="866">
        <v>5.3176460000000008</v>
      </c>
      <c r="H28" s="866">
        <v>3.5135109999999994</v>
      </c>
      <c r="I28" s="1051">
        <v>0.28003499999999998</v>
      </c>
      <c r="J28" s="1052">
        <v>5.5320000000000001E-2</v>
      </c>
      <c r="K28" s="1052">
        <v>0.36569000000000007</v>
      </c>
      <c r="L28" s="1052">
        <v>0.12024599999999999</v>
      </c>
      <c r="M28" s="1052">
        <v>0.55949000000000004</v>
      </c>
      <c r="N28" s="1052">
        <v>0.11112999999999999</v>
      </c>
      <c r="O28" s="1052">
        <v>0.27604000000000001</v>
      </c>
      <c r="P28" s="1052">
        <v>0.31575499999999995</v>
      </c>
      <c r="Q28" s="1052">
        <v>0.15684000000000001</v>
      </c>
      <c r="R28" s="1052">
        <v>0.554705</v>
      </c>
      <c r="S28" s="1052">
        <v>0.3513</v>
      </c>
      <c r="T28" s="1118">
        <v>0.36695999999999995</v>
      </c>
      <c r="U28" s="1504" t="s">
        <v>1235</v>
      </c>
      <c r="V28" s="1468"/>
      <c r="W28" s="1469"/>
    </row>
    <row r="29" spans="2:23" s="549" customFormat="1" ht="23.1" customHeight="1" x14ac:dyDescent="0.2">
      <c r="B29" s="849" t="s">
        <v>804</v>
      </c>
      <c r="C29" s="866">
        <v>19.772525000000002</v>
      </c>
      <c r="D29" s="866">
        <v>31.576442999999998</v>
      </c>
      <c r="E29" s="1402">
        <v>42.310393101999999</v>
      </c>
      <c r="F29" s="866">
        <v>15.381668000000001</v>
      </c>
      <c r="G29" s="866">
        <v>18.567250032401486</v>
      </c>
      <c r="H29" s="866">
        <v>19.820701</v>
      </c>
      <c r="I29" s="1051">
        <v>2.3205050000000003</v>
      </c>
      <c r="J29" s="1052">
        <v>1.0202500000000001</v>
      </c>
      <c r="K29" s="1052">
        <v>0.76946000000000003</v>
      </c>
      <c r="L29" s="1052">
        <v>0.76839000000000002</v>
      </c>
      <c r="M29" s="1052">
        <v>2.029344</v>
      </c>
      <c r="N29" s="1052">
        <v>1.0243250000000002</v>
      </c>
      <c r="O29" s="1052">
        <v>0.45635000000000003</v>
      </c>
      <c r="P29" s="1052">
        <v>2.3145500000000001</v>
      </c>
      <c r="Q29" s="1052">
        <v>1.997989</v>
      </c>
      <c r="R29" s="1052">
        <v>2.5652280000000003</v>
      </c>
      <c r="S29" s="1052">
        <v>2.4467650000000001</v>
      </c>
      <c r="T29" s="1118">
        <v>2.107545</v>
      </c>
      <c r="U29" s="1504" t="s">
        <v>351</v>
      </c>
      <c r="V29" s="1468"/>
      <c r="W29" s="1469"/>
    </row>
    <row r="30" spans="2:23" s="549" customFormat="1" ht="9" customHeight="1" thickBot="1" x14ac:dyDescent="0.25">
      <c r="B30" s="848"/>
      <c r="C30" s="1543"/>
      <c r="D30" s="1543"/>
      <c r="E30" s="1403"/>
      <c r="F30" s="1403"/>
      <c r="G30" s="1543"/>
      <c r="H30" s="1543"/>
      <c r="I30" s="1386"/>
      <c r="J30" s="1384"/>
      <c r="K30" s="1384"/>
      <c r="L30" s="1384"/>
      <c r="M30" s="1384"/>
      <c r="N30" s="1384"/>
      <c r="O30" s="1384"/>
      <c r="P30" s="1384"/>
      <c r="Q30" s="1384"/>
      <c r="R30" s="1384"/>
      <c r="S30" s="1384"/>
      <c r="T30" s="1385"/>
      <c r="U30" s="1505"/>
      <c r="V30" s="1468"/>
      <c r="W30" s="1469"/>
    </row>
    <row r="31" spans="2:23" s="549" customFormat="1" ht="15" customHeight="1" thickTop="1" x14ac:dyDescent="0.2">
      <c r="B31" s="849"/>
      <c r="C31" s="866"/>
      <c r="D31" s="866"/>
      <c r="E31" s="1402"/>
      <c r="F31" s="1402"/>
      <c r="G31" s="866"/>
      <c r="H31" s="866"/>
      <c r="I31" s="1051"/>
      <c r="J31" s="1052"/>
      <c r="K31" s="1052"/>
      <c r="L31" s="1052"/>
      <c r="M31" s="1052"/>
      <c r="N31" s="1052"/>
      <c r="O31" s="1052"/>
      <c r="P31" s="1052"/>
      <c r="Q31" s="1052"/>
      <c r="R31" s="1052"/>
      <c r="S31" s="1052"/>
      <c r="T31" s="1118"/>
      <c r="U31" s="1503"/>
      <c r="V31" s="1468"/>
      <c r="W31" s="1469"/>
    </row>
    <row r="32" spans="2:23" s="1479" customFormat="1" ht="23.1" customHeight="1" x14ac:dyDescent="0.2">
      <c r="B32" s="847" t="s">
        <v>1531</v>
      </c>
      <c r="C32" s="868"/>
      <c r="D32" s="868"/>
      <c r="E32" s="1404"/>
      <c r="F32" s="1404"/>
      <c r="G32" s="868"/>
      <c r="H32" s="868"/>
      <c r="I32" s="1387"/>
      <c r="J32" s="1388"/>
      <c r="K32" s="1388"/>
      <c r="L32" s="1388"/>
      <c r="M32" s="1388"/>
      <c r="N32" s="1388"/>
      <c r="O32" s="1388"/>
      <c r="P32" s="1388"/>
      <c r="Q32" s="1388"/>
      <c r="R32" s="1388"/>
      <c r="S32" s="1388"/>
      <c r="T32" s="1389"/>
      <c r="U32" s="1501" t="s">
        <v>599</v>
      </c>
      <c r="V32" s="1468"/>
      <c r="W32" s="1469"/>
    </row>
    <row r="33" spans="2:23" s="1479" customFormat="1" ht="9" customHeight="1" x14ac:dyDescent="0.2">
      <c r="B33" s="847"/>
      <c r="C33" s="868"/>
      <c r="D33" s="868"/>
      <c r="E33" s="1404"/>
      <c r="F33" s="1404"/>
      <c r="G33" s="868"/>
      <c r="H33" s="868"/>
      <c r="I33" s="1387"/>
      <c r="J33" s="1388"/>
      <c r="K33" s="1388"/>
      <c r="L33" s="1388"/>
      <c r="M33" s="1388"/>
      <c r="N33" s="1388"/>
      <c r="O33" s="1388"/>
      <c r="P33" s="1388"/>
      <c r="Q33" s="1388"/>
      <c r="R33" s="1388"/>
      <c r="S33" s="1388"/>
      <c r="T33" s="1389"/>
      <c r="U33" s="1501"/>
      <c r="V33" s="1468"/>
      <c r="W33" s="1469"/>
    </row>
    <row r="34" spans="2:23" s="548" customFormat="1" ht="23.1" customHeight="1" x14ac:dyDescent="0.2">
      <c r="B34" s="604" t="s">
        <v>660</v>
      </c>
      <c r="C34" s="865"/>
      <c r="D34" s="865"/>
      <c r="E34" s="938"/>
      <c r="F34" s="938"/>
      <c r="G34" s="865"/>
      <c r="H34" s="865"/>
      <c r="I34" s="976"/>
      <c r="J34" s="977"/>
      <c r="K34" s="977"/>
      <c r="L34" s="977"/>
      <c r="M34" s="977"/>
      <c r="N34" s="977"/>
      <c r="O34" s="977"/>
      <c r="P34" s="977"/>
      <c r="Q34" s="977"/>
      <c r="R34" s="977"/>
      <c r="S34" s="977"/>
      <c r="T34" s="979"/>
      <c r="U34" s="1502" t="s">
        <v>702</v>
      </c>
      <c r="V34" s="1468"/>
      <c r="W34" s="1469"/>
    </row>
    <row r="35" spans="2:23" s="549" customFormat="1" ht="23.1" customHeight="1" x14ac:dyDescent="0.2">
      <c r="B35" s="849" t="s">
        <v>759</v>
      </c>
      <c r="C35" s="866">
        <v>153795.38849268924</v>
      </c>
      <c r="D35" s="866">
        <v>61785.301004000001</v>
      </c>
      <c r="E35" s="1402">
        <v>28427.368436119999</v>
      </c>
      <c r="F35" s="866">
        <v>108187.84521078</v>
      </c>
      <c r="G35" s="866">
        <v>103744.48583564998</v>
      </c>
      <c r="H35" s="866">
        <v>179415.62763157999</v>
      </c>
      <c r="I35" s="1051">
        <v>19458.722508049999</v>
      </c>
      <c r="J35" s="1052">
        <v>7904.8658411899978</v>
      </c>
      <c r="K35" s="1052">
        <v>10496.275989749998</v>
      </c>
      <c r="L35" s="1052">
        <v>16204.067178329989</v>
      </c>
      <c r="M35" s="1052">
        <v>18460.833842899996</v>
      </c>
      <c r="N35" s="1052">
        <v>15844.861080599998</v>
      </c>
      <c r="O35" s="1052">
        <v>15002.863556520009</v>
      </c>
      <c r="P35" s="1052">
        <v>17593.194008059992</v>
      </c>
      <c r="Q35" s="1052">
        <v>12448.198081460007</v>
      </c>
      <c r="R35" s="1052">
        <v>15135.770878709995</v>
      </c>
      <c r="S35" s="1052">
        <v>16074.357155279999</v>
      </c>
      <c r="T35" s="1118">
        <v>14791.617510729997</v>
      </c>
      <c r="U35" s="1503" t="s">
        <v>602</v>
      </c>
      <c r="V35" s="1468"/>
      <c r="W35" s="1469"/>
    </row>
    <row r="36" spans="2:23" s="549" customFormat="1" ht="23.1" customHeight="1" x14ac:dyDescent="0.2">
      <c r="B36" s="849" t="s">
        <v>703</v>
      </c>
      <c r="C36" s="866">
        <v>150899.12331800003</v>
      </c>
      <c r="D36" s="866">
        <v>69274.541632000008</v>
      </c>
      <c r="E36" s="1402">
        <v>47854.989133990006</v>
      </c>
      <c r="F36" s="866">
        <v>119732.52084940007</v>
      </c>
      <c r="G36" s="866">
        <v>79193.395270173351</v>
      </c>
      <c r="H36" s="866">
        <v>120432.63811979999</v>
      </c>
      <c r="I36" s="1051">
        <v>7940.5970914600011</v>
      </c>
      <c r="J36" s="1052">
        <v>4531.6315644700007</v>
      </c>
      <c r="K36" s="1052">
        <v>9079.9366179599983</v>
      </c>
      <c r="L36" s="1052">
        <v>8286.0335595100023</v>
      </c>
      <c r="M36" s="1052">
        <v>7147.6549530500006</v>
      </c>
      <c r="N36" s="1052">
        <v>5087.2446317200011</v>
      </c>
      <c r="O36" s="1052">
        <v>7536.3167445000008</v>
      </c>
      <c r="P36" s="1052">
        <v>10717.253890629996</v>
      </c>
      <c r="Q36" s="1052">
        <v>9418.0171272899952</v>
      </c>
      <c r="R36" s="1052">
        <v>15826.119424830009</v>
      </c>
      <c r="S36" s="1052">
        <v>17516.392708179992</v>
      </c>
      <c r="T36" s="1118">
        <v>17345.439806199996</v>
      </c>
      <c r="U36" s="1503" t="s">
        <v>456</v>
      </c>
      <c r="V36" s="1468"/>
      <c r="W36" s="1469"/>
    </row>
    <row r="37" spans="2:23" s="549" customFormat="1" ht="23.1" customHeight="1" x14ac:dyDescent="0.2">
      <c r="B37" s="849" t="s">
        <v>913</v>
      </c>
      <c r="C37" s="866">
        <v>111413.31757300001</v>
      </c>
      <c r="D37" s="866">
        <v>105994.23863600002</v>
      </c>
      <c r="E37" s="1402">
        <v>199567.46136411</v>
      </c>
      <c r="F37" s="866">
        <v>310769.93789681001</v>
      </c>
      <c r="G37" s="866">
        <v>239761.88227437</v>
      </c>
      <c r="H37" s="866">
        <v>322303.72195625002</v>
      </c>
      <c r="I37" s="1051">
        <v>36105.957189150009</v>
      </c>
      <c r="J37" s="1052">
        <v>15111.35351717</v>
      </c>
      <c r="K37" s="1052">
        <v>20728.653351020002</v>
      </c>
      <c r="L37" s="1052">
        <v>21329.41637725</v>
      </c>
      <c r="M37" s="1052">
        <v>20649.520963340001</v>
      </c>
      <c r="N37" s="1052">
        <v>20147.191992739998</v>
      </c>
      <c r="O37" s="1052">
        <v>14792.021255580001</v>
      </c>
      <c r="P37" s="1052">
        <v>18395.462445870002</v>
      </c>
      <c r="Q37" s="1052">
        <v>32450.370887659999</v>
      </c>
      <c r="R37" s="1052">
        <v>40667.650247079997</v>
      </c>
      <c r="S37" s="1052">
        <v>52630.186438209996</v>
      </c>
      <c r="T37" s="1118">
        <v>29295.937291179998</v>
      </c>
      <c r="U37" s="1503" t="s">
        <v>914</v>
      </c>
      <c r="V37" s="1468"/>
      <c r="W37" s="1469"/>
    </row>
    <row r="38" spans="2:23" s="549" customFormat="1" ht="23.1" customHeight="1" x14ac:dyDescent="0.2">
      <c r="B38" s="849" t="s">
        <v>598</v>
      </c>
      <c r="C38" s="866">
        <v>69466.511350999994</v>
      </c>
      <c r="D38" s="866">
        <v>55976.00789600001</v>
      </c>
      <c r="E38" s="1402">
        <v>55937.057697489996</v>
      </c>
      <c r="F38" s="866">
        <v>80800.228302620017</v>
      </c>
      <c r="G38" s="866">
        <v>93739.861091860002</v>
      </c>
      <c r="H38" s="866">
        <v>159631.51330890998</v>
      </c>
      <c r="I38" s="1051">
        <v>11314.833067300002</v>
      </c>
      <c r="J38" s="1052">
        <v>8939.1980136800012</v>
      </c>
      <c r="K38" s="1052">
        <v>11029.08848486</v>
      </c>
      <c r="L38" s="1052">
        <v>19102.406164549997</v>
      </c>
      <c r="M38" s="1052">
        <v>14236.983159979998</v>
      </c>
      <c r="N38" s="1052">
        <v>18565.038759410003</v>
      </c>
      <c r="O38" s="1052">
        <v>11972.073177169999</v>
      </c>
      <c r="P38" s="1052">
        <v>13867.584824520003</v>
      </c>
      <c r="Q38" s="1052">
        <v>8157.0188494100021</v>
      </c>
      <c r="R38" s="1052">
        <v>12443.407355990001</v>
      </c>
      <c r="S38" s="1052">
        <v>15126.148055959993</v>
      </c>
      <c r="T38" s="1118">
        <v>14877.733396079999</v>
      </c>
      <c r="U38" s="1503" t="s">
        <v>806</v>
      </c>
      <c r="V38" s="1468"/>
      <c r="W38" s="1469"/>
    </row>
    <row r="39" spans="2:23" s="549" customFormat="1" ht="23.1" customHeight="1" x14ac:dyDescent="0.2">
      <c r="B39" s="849" t="s">
        <v>614</v>
      </c>
      <c r="C39" s="866">
        <v>31792.166393000003</v>
      </c>
      <c r="D39" s="866">
        <v>22293.812850000002</v>
      </c>
      <c r="E39" s="1402">
        <v>13419.09272103</v>
      </c>
      <c r="F39" s="866">
        <v>24362.822410069999</v>
      </c>
      <c r="G39" s="866">
        <v>23422.544882979997</v>
      </c>
      <c r="H39" s="866">
        <v>77487.132666680001</v>
      </c>
      <c r="I39" s="1051">
        <v>4155.1228582199992</v>
      </c>
      <c r="J39" s="1052">
        <v>4171.3989913700016</v>
      </c>
      <c r="K39" s="1052">
        <v>5928.0213179499988</v>
      </c>
      <c r="L39" s="1052">
        <v>5412.6879904400012</v>
      </c>
      <c r="M39" s="1052">
        <v>7711.2954567700008</v>
      </c>
      <c r="N39" s="1052">
        <v>7836.6634818100001</v>
      </c>
      <c r="O39" s="1052">
        <v>7838.6552784500045</v>
      </c>
      <c r="P39" s="1052">
        <v>8443.4489208400009</v>
      </c>
      <c r="Q39" s="1052">
        <v>6563.2619383900001</v>
      </c>
      <c r="R39" s="1052">
        <v>5889.0118295099992</v>
      </c>
      <c r="S39" s="1052">
        <v>6426.5757389199989</v>
      </c>
      <c r="T39" s="1118">
        <v>7110.9888640100016</v>
      </c>
      <c r="U39" s="1503" t="s">
        <v>615</v>
      </c>
      <c r="V39" s="1468"/>
      <c r="W39" s="1469"/>
    </row>
    <row r="40" spans="2:23" s="549" customFormat="1" ht="23.1" customHeight="1" x14ac:dyDescent="0.2">
      <c r="B40" s="849" t="s">
        <v>760</v>
      </c>
      <c r="C40" s="866">
        <v>49117.898642</v>
      </c>
      <c r="D40" s="866">
        <v>11318.729943</v>
      </c>
      <c r="E40" s="1402">
        <v>9014.3952774500012</v>
      </c>
      <c r="F40" s="866">
        <v>21901.522895139999</v>
      </c>
      <c r="G40" s="866">
        <v>12584.176823360001</v>
      </c>
      <c r="H40" s="866">
        <v>34949.262822140001</v>
      </c>
      <c r="I40" s="1051">
        <v>1837.3178927800004</v>
      </c>
      <c r="J40" s="1052">
        <v>1594.8248956999996</v>
      </c>
      <c r="K40" s="1052">
        <v>1650.7683683299997</v>
      </c>
      <c r="L40" s="1052">
        <v>2859.9116113199998</v>
      </c>
      <c r="M40" s="1052">
        <v>4370.2924829400017</v>
      </c>
      <c r="N40" s="1052">
        <v>4049.7103940699994</v>
      </c>
      <c r="O40" s="1052">
        <v>2846.2513064600003</v>
      </c>
      <c r="P40" s="1052">
        <v>2703.6247362300001</v>
      </c>
      <c r="Q40" s="1052">
        <v>2483.69264428</v>
      </c>
      <c r="R40" s="1052">
        <v>3576.5507808500001</v>
      </c>
      <c r="S40" s="1052">
        <v>3361.6164135000004</v>
      </c>
      <c r="T40" s="1118">
        <v>3614.7012956800013</v>
      </c>
      <c r="U40" s="1503" t="s">
        <v>428</v>
      </c>
      <c r="V40" s="1468"/>
      <c r="W40" s="1469"/>
    </row>
    <row r="41" spans="2:23" s="549" customFormat="1" ht="23.1" customHeight="1" x14ac:dyDescent="0.2">
      <c r="B41" s="849" t="s">
        <v>1784</v>
      </c>
      <c r="C41" s="866">
        <v>66864.799048999994</v>
      </c>
      <c r="D41" s="866">
        <v>42497.94685</v>
      </c>
      <c r="E41" s="1402">
        <v>34071.19517639</v>
      </c>
      <c r="F41" s="866">
        <v>65366.285716110004</v>
      </c>
      <c r="G41" s="866">
        <v>75914.727220419998</v>
      </c>
      <c r="H41" s="866">
        <v>122574.99571854998</v>
      </c>
      <c r="I41" s="1051">
        <v>6446.8247910599957</v>
      </c>
      <c r="J41" s="1052">
        <v>5400.1959319399957</v>
      </c>
      <c r="K41" s="1052">
        <v>7856.6456766600022</v>
      </c>
      <c r="L41" s="1052">
        <v>9611.8587554099977</v>
      </c>
      <c r="M41" s="1052">
        <v>11974.979753160005</v>
      </c>
      <c r="N41" s="1052">
        <v>10598.791457050002</v>
      </c>
      <c r="O41" s="1052">
        <v>8851.0442661399993</v>
      </c>
      <c r="P41" s="1052">
        <v>10547.965441059996</v>
      </c>
      <c r="Q41" s="1052">
        <v>9331.554183780001</v>
      </c>
      <c r="R41" s="1052">
        <v>12785.406365990004</v>
      </c>
      <c r="S41" s="1052">
        <v>15812.954970549999</v>
      </c>
      <c r="T41" s="1118">
        <v>13356.774125750002</v>
      </c>
      <c r="U41" s="1503" t="s">
        <v>807</v>
      </c>
      <c r="V41" s="1468"/>
      <c r="W41" s="1469"/>
    </row>
    <row r="42" spans="2:23" s="549" customFormat="1" ht="23.1" customHeight="1" x14ac:dyDescent="0.2">
      <c r="B42" s="849" t="s">
        <v>1149</v>
      </c>
      <c r="C42" s="866">
        <v>34529.407154269597</v>
      </c>
      <c r="D42" s="866">
        <v>30295.449465893664</v>
      </c>
      <c r="E42" s="1402">
        <v>15986.45734592</v>
      </c>
      <c r="F42" s="866">
        <v>16434.210999999999</v>
      </c>
      <c r="G42" s="866">
        <v>23350.882320740002</v>
      </c>
      <c r="H42" s="866">
        <v>63849.069201959996</v>
      </c>
      <c r="I42" s="1051">
        <v>3823.107</v>
      </c>
      <c r="J42" s="1052">
        <v>0</v>
      </c>
      <c r="K42" s="1052">
        <v>0</v>
      </c>
      <c r="L42" s="1052">
        <v>12284.41</v>
      </c>
      <c r="M42" s="1052">
        <v>32.11</v>
      </c>
      <c r="N42" s="1052">
        <v>13816.526</v>
      </c>
      <c r="O42" s="1052">
        <v>7093.3329999999996</v>
      </c>
      <c r="P42" s="1052">
        <v>0</v>
      </c>
      <c r="Q42" s="1052">
        <v>14061.386</v>
      </c>
      <c r="R42" s="1052">
        <v>62.325600000000001</v>
      </c>
      <c r="S42" s="1052">
        <v>12561.762000000001</v>
      </c>
      <c r="T42" s="1118">
        <v>114.10960196000001</v>
      </c>
      <c r="U42" s="1503" t="s">
        <v>636</v>
      </c>
      <c r="V42" s="1468"/>
      <c r="W42" s="1469"/>
    </row>
    <row r="43" spans="2:23" s="549" customFormat="1" ht="23.1" customHeight="1" x14ac:dyDescent="0.2">
      <c r="B43" s="849" t="s">
        <v>613</v>
      </c>
      <c r="C43" s="866">
        <v>22065.8704</v>
      </c>
      <c r="D43" s="866">
        <v>13115.597652000002</v>
      </c>
      <c r="E43" s="1402">
        <v>8780.2599017899993</v>
      </c>
      <c r="F43" s="866">
        <v>21763.761867289999</v>
      </c>
      <c r="G43" s="866">
        <v>26521.505739379998</v>
      </c>
      <c r="H43" s="866">
        <v>39249.363040310003</v>
      </c>
      <c r="I43" s="1051">
        <v>2034.5687289999998</v>
      </c>
      <c r="J43" s="1052">
        <v>2892.0207104700003</v>
      </c>
      <c r="K43" s="1052">
        <v>2979.4426962700009</v>
      </c>
      <c r="L43" s="1052">
        <v>3053.1294812700003</v>
      </c>
      <c r="M43" s="1052">
        <v>3429.8956771300009</v>
      </c>
      <c r="N43" s="1052">
        <v>5261.1909398999996</v>
      </c>
      <c r="O43" s="1052">
        <v>3027.9472097099997</v>
      </c>
      <c r="P43" s="1052">
        <v>4092.3418506499993</v>
      </c>
      <c r="Q43" s="1052">
        <v>3229.8364232200024</v>
      </c>
      <c r="R43" s="1052">
        <v>2820.7193279199996</v>
      </c>
      <c r="S43" s="1052">
        <v>3130.88821912</v>
      </c>
      <c r="T43" s="1118">
        <v>3297.3817756500002</v>
      </c>
      <c r="U43" s="1503" t="s">
        <v>455</v>
      </c>
      <c r="V43" s="1468"/>
      <c r="W43" s="1469"/>
    </row>
    <row r="44" spans="2:23" s="549" customFormat="1" ht="23.1" customHeight="1" x14ac:dyDescent="0.2">
      <c r="B44" s="849" t="s">
        <v>1785</v>
      </c>
      <c r="C44" s="866">
        <v>32517.960362999995</v>
      </c>
      <c r="D44" s="866">
        <v>24871.512006999998</v>
      </c>
      <c r="E44" s="1402">
        <v>47045.478859080002</v>
      </c>
      <c r="F44" s="866">
        <v>72597.855339250018</v>
      </c>
      <c r="G44" s="866">
        <v>59498.382721089998</v>
      </c>
      <c r="H44" s="866">
        <v>81108.137831529995</v>
      </c>
      <c r="I44" s="1051">
        <v>2685.6513630600002</v>
      </c>
      <c r="J44" s="1052">
        <v>5198.1200792399995</v>
      </c>
      <c r="K44" s="1052">
        <v>5273.3133465000001</v>
      </c>
      <c r="L44" s="1052">
        <v>5998.4750693699998</v>
      </c>
      <c r="M44" s="1052">
        <v>7895.0268499999993</v>
      </c>
      <c r="N44" s="1052">
        <v>1874.9981</v>
      </c>
      <c r="O44" s="1052">
        <v>2146.2847200000001</v>
      </c>
      <c r="P44" s="1052">
        <v>7982.7492562499992</v>
      </c>
      <c r="Q44" s="1052">
        <v>8127.1112369000002</v>
      </c>
      <c r="R44" s="1052">
        <v>5305.5788597499995</v>
      </c>
      <c r="S44" s="1052">
        <v>12917.084529</v>
      </c>
      <c r="T44" s="1118">
        <v>15703.744421459998</v>
      </c>
      <c r="U44" s="1503" t="s">
        <v>805</v>
      </c>
      <c r="V44" s="1468"/>
      <c r="W44" s="1469"/>
    </row>
    <row r="45" spans="2:23" s="549" customFormat="1" ht="23.1" customHeight="1" x14ac:dyDescent="0.2">
      <c r="B45" s="849" t="s">
        <v>612</v>
      </c>
      <c r="C45" s="866">
        <v>9503.030800999999</v>
      </c>
      <c r="D45" s="866">
        <v>5599.6992460000001</v>
      </c>
      <c r="E45" s="1402">
        <v>3700.9021406000006</v>
      </c>
      <c r="F45" s="866">
        <v>9310.8621849299998</v>
      </c>
      <c r="G45" s="866">
        <v>12600.157377539999</v>
      </c>
      <c r="H45" s="866">
        <v>20514.851438930003</v>
      </c>
      <c r="I45" s="1051">
        <v>1554.2734865599998</v>
      </c>
      <c r="J45" s="1052">
        <v>1003.9692677499999</v>
      </c>
      <c r="K45" s="1052">
        <v>1041.15854337</v>
      </c>
      <c r="L45" s="1052">
        <v>884.37305826000022</v>
      </c>
      <c r="M45" s="1052">
        <v>1622.8607294699998</v>
      </c>
      <c r="N45" s="1052">
        <v>744.76337192000005</v>
      </c>
      <c r="O45" s="1052">
        <v>2493.8896859899996</v>
      </c>
      <c r="P45" s="1052">
        <v>2366.0387351700001</v>
      </c>
      <c r="Q45" s="1052">
        <v>1304.7353530999999</v>
      </c>
      <c r="R45" s="1052">
        <v>2087.40863687</v>
      </c>
      <c r="S45" s="1052">
        <v>2394.2214022100002</v>
      </c>
      <c r="T45" s="1118">
        <v>3017.1591682600006</v>
      </c>
      <c r="U45" s="1503" t="s">
        <v>454</v>
      </c>
      <c r="V45" s="1468"/>
      <c r="W45" s="1469"/>
    </row>
    <row r="46" spans="2:23" s="549" customFormat="1" ht="23.1" customHeight="1" x14ac:dyDescent="0.2">
      <c r="B46" s="849" t="s">
        <v>610</v>
      </c>
      <c r="C46" s="866">
        <v>14589.604259999998</v>
      </c>
      <c r="D46" s="866">
        <v>13357.255460000002</v>
      </c>
      <c r="E46" s="1402">
        <v>12834.899438800001</v>
      </c>
      <c r="F46" s="866">
        <v>34156.275397310004</v>
      </c>
      <c r="G46" s="866">
        <v>25639.25341343</v>
      </c>
      <c r="H46" s="866">
        <v>22241.191808009997</v>
      </c>
      <c r="I46" s="1051">
        <v>1459.5740877399999</v>
      </c>
      <c r="J46" s="1052">
        <v>1371.4796299999998</v>
      </c>
      <c r="K46" s="1052">
        <v>4095.6586026399996</v>
      </c>
      <c r="L46" s="1052">
        <v>3418.9924804400002</v>
      </c>
      <c r="M46" s="1052">
        <v>1439.03602024</v>
      </c>
      <c r="N46" s="1052">
        <v>726.83912348999991</v>
      </c>
      <c r="O46" s="1052">
        <v>286.91159958999998</v>
      </c>
      <c r="P46" s="1052">
        <v>397.94509951999993</v>
      </c>
      <c r="Q46" s="1052">
        <v>272.58789915</v>
      </c>
      <c r="R46" s="1052">
        <v>400.38986914999998</v>
      </c>
      <c r="S46" s="1052">
        <v>2734.3237805000003</v>
      </c>
      <c r="T46" s="1118">
        <v>5637.45361555</v>
      </c>
      <c r="U46" s="1503" t="s">
        <v>611</v>
      </c>
      <c r="V46" s="1468"/>
      <c r="W46" s="1469"/>
    </row>
    <row r="47" spans="2:23" s="549" customFormat="1" ht="23.1" customHeight="1" x14ac:dyDescent="0.2">
      <c r="B47" s="849" t="s">
        <v>1786</v>
      </c>
      <c r="C47" s="866">
        <v>15683.726958000001</v>
      </c>
      <c r="D47" s="866">
        <v>14311.933939000002</v>
      </c>
      <c r="E47" s="1402">
        <v>12384.210456479997</v>
      </c>
      <c r="F47" s="866">
        <v>27916.996747519999</v>
      </c>
      <c r="G47" s="866">
        <v>32674.35605722</v>
      </c>
      <c r="H47" s="866">
        <v>37776.48794064</v>
      </c>
      <c r="I47" s="1051">
        <v>5286.4987926199992</v>
      </c>
      <c r="J47" s="1052">
        <v>2898.4382921400006</v>
      </c>
      <c r="K47" s="1052">
        <v>3255.6976857899999</v>
      </c>
      <c r="L47" s="1052">
        <v>2575.6698999400001</v>
      </c>
      <c r="M47" s="1052">
        <v>3249.0009418699997</v>
      </c>
      <c r="N47" s="1052">
        <v>3294.4500752399999</v>
      </c>
      <c r="O47" s="1052">
        <v>2250.1043781599997</v>
      </c>
      <c r="P47" s="1052">
        <v>2186.60330832</v>
      </c>
      <c r="Q47" s="1052">
        <v>1407.01561386</v>
      </c>
      <c r="R47" s="1052">
        <v>4063.66989861</v>
      </c>
      <c r="S47" s="1052">
        <v>2433.9164284999997</v>
      </c>
      <c r="T47" s="1118">
        <v>4875.4226255900003</v>
      </c>
      <c r="U47" s="1503" t="s">
        <v>601</v>
      </c>
      <c r="V47" s="1468"/>
      <c r="W47" s="1469"/>
    </row>
    <row r="48" spans="2:23" s="1479" customFormat="1" ht="9" customHeight="1" x14ac:dyDescent="0.2">
      <c r="B48" s="847"/>
      <c r="C48" s="866"/>
      <c r="D48" s="866"/>
      <c r="E48" s="1402"/>
      <c r="F48" s="1402"/>
      <c r="G48" s="866"/>
      <c r="H48" s="866"/>
      <c r="I48" s="1387"/>
      <c r="J48" s="1388"/>
      <c r="K48" s="1388"/>
      <c r="L48" s="1388"/>
      <c r="M48" s="1388"/>
      <c r="N48" s="1388"/>
      <c r="O48" s="1388"/>
      <c r="P48" s="1388"/>
      <c r="Q48" s="1388"/>
      <c r="R48" s="1388"/>
      <c r="S48" s="1388"/>
      <c r="T48" s="1389"/>
      <c r="U48" s="1501"/>
      <c r="V48" s="1468"/>
      <c r="W48" s="1469"/>
    </row>
    <row r="49" spans="2:23" s="549" customFormat="1" ht="23.1" customHeight="1" x14ac:dyDescent="0.2">
      <c r="B49" s="604" t="s">
        <v>566</v>
      </c>
      <c r="C49" s="866"/>
      <c r="D49" s="866"/>
      <c r="E49" s="1402"/>
      <c r="F49" s="1402"/>
      <c r="G49" s="866"/>
      <c r="H49" s="866"/>
      <c r="I49" s="1051"/>
      <c r="J49" s="1052"/>
      <c r="K49" s="1052"/>
      <c r="L49" s="1052"/>
      <c r="M49" s="1052"/>
      <c r="N49" s="1052"/>
      <c r="O49" s="1052"/>
      <c r="P49" s="1052"/>
      <c r="Q49" s="1052"/>
      <c r="R49" s="1052"/>
      <c r="S49" s="1052"/>
      <c r="T49" s="1118"/>
      <c r="U49" s="1502" t="s">
        <v>272</v>
      </c>
      <c r="V49" s="1468"/>
      <c r="W49" s="1469"/>
    </row>
    <row r="50" spans="2:23" s="549" customFormat="1" ht="23.1" customHeight="1" x14ac:dyDescent="0.2">
      <c r="B50" s="849" t="s">
        <v>759</v>
      </c>
      <c r="C50" s="866">
        <v>403.43100731698672</v>
      </c>
      <c r="D50" s="866">
        <v>234.83820904666683</v>
      </c>
      <c r="E50" s="1402">
        <v>79.274142747118887</v>
      </c>
      <c r="F50" s="866">
        <v>145.78981722100002</v>
      </c>
      <c r="G50" s="866">
        <v>113.70461465002748</v>
      </c>
      <c r="H50" s="866">
        <v>107.79519679700002</v>
      </c>
      <c r="I50" s="1051">
        <v>5.8064884690000005</v>
      </c>
      <c r="J50" s="1052">
        <v>6.8817217089999971</v>
      </c>
      <c r="K50" s="1052">
        <v>8.0170167810000024</v>
      </c>
      <c r="L50" s="1052">
        <v>10.874115333999997</v>
      </c>
      <c r="M50" s="1052">
        <v>9.2744594820000028</v>
      </c>
      <c r="N50" s="1052">
        <v>10.026882123000004</v>
      </c>
      <c r="O50" s="1052">
        <v>9.6980678900000026</v>
      </c>
      <c r="P50" s="1052">
        <v>11.735431129</v>
      </c>
      <c r="Q50" s="1052">
        <v>6.9745487260000019</v>
      </c>
      <c r="R50" s="1052">
        <v>9.6235469950000088</v>
      </c>
      <c r="S50" s="1052">
        <v>9.0772158520000019</v>
      </c>
      <c r="T50" s="1118">
        <v>9.8057023069999936</v>
      </c>
      <c r="U50" s="1503" t="s">
        <v>602</v>
      </c>
      <c r="V50" s="1468"/>
      <c r="W50" s="1469"/>
    </row>
    <row r="51" spans="2:23" s="549" customFormat="1" ht="23.1" customHeight="1" x14ac:dyDescent="0.2">
      <c r="B51" s="849" t="s">
        <v>703</v>
      </c>
      <c r="C51" s="866">
        <v>3358.6301244267415</v>
      </c>
      <c r="D51" s="866">
        <v>1351.7308038401432</v>
      </c>
      <c r="E51" s="1402">
        <v>561.88065070038783</v>
      </c>
      <c r="F51" s="866">
        <v>926.32922565971137</v>
      </c>
      <c r="G51" s="866">
        <v>329.21920042134906</v>
      </c>
      <c r="H51" s="866">
        <v>372.92825606400004</v>
      </c>
      <c r="I51" s="1051">
        <v>25.892251189999985</v>
      </c>
      <c r="J51" s="1052">
        <v>18.086714522000008</v>
      </c>
      <c r="K51" s="1052">
        <v>32.750497320000008</v>
      </c>
      <c r="L51" s="1052">
        <v>23.330867420000001</v>
      </c>
      <c r="M51" s="1052">
        <v>21.139707822000016</v>
      </c>
      <c r="N51" s="1052">
        <v>11.347266649999998</v>
      </c>
      <c r="O51" s="1052">
        <v>15.017310859999998</v>
      </c>
      <c r="P51" s="1052">
        <v>31.962782869999998</v>
      </c>
      <c r="Q51" s="1052">
        <v>29.570209860000002</v>
      </c>
      <c r="R51" s="1052">
        <v>52.329232230000009</v>
      </c>
      <c r="S51" s="1052">
        <v>63.421891599999981</v>
      </c>
      <c r="T51" s="1118">
        <v>48.079523720000005</v>
      </c>
      <c r="U51" s="1503" t="s">
        <v>456</v>
      </c>
      <c r="V51" s="1468"/>
      <c r="W51" s="1469"/>
    </row>
    <row r="52" spans="2:23" s="549" customFormat="1" ht="23.1" customHeight="1" x14ac:dyDescent="0.2">
      <c r="B52" s="849" t="s">
        <v>913</v>
      </c>
      <c r="C52" s="866">
        <v>4318.399499040539</v>
      </c>
      <c r="D52" s="866">
        <v>3113.1753795909085</v>
      </c>
      <c r="E52" s="1402">
        <v>3622.0615587191523</v>
      </c>
      <c r="F52" s="866">
        <v>3057.35429707195</v>
      </c>
      <c r="G52" s="866">
        <v>1960.3313947097515</v>
      </c>
      <c r="H52" s="866">
        <v>1980.3890093389998</v>
      </c>
      <c r="I52" s="1051">
        <v>223.17693158</v>
      </c>
      <c r="J52" s="1052">
        <v>71.721270788000012</v>
      </c>
      <c r="K52" s="1052">
        <v>127.34489440500002</v>
      </c>
      <c r="L52" s="1052">
        <v>115.67304123199999</v>
      </c>
      <c r="M52" s="1052">
        <v>88.445430150000007</v>
      </c>
      <c r="N52" s="1052">
        <v>91.575512052000008</v>
      </c>
      <c r="O52" s="1052">
        <v>47.141494901999991</v>
      </c>
      <c r="P52" s="1052">
        <v>103.62857375999998</v>
      </c>
      <c r="Q52" s="1052">
        <v>282.26832861999992</v>
      </c>
      <c r="R52" s="1052">
        <v>300.76676109000005</v>
      </c>
      <c r="S52" s="1052">
        <v>349.74881929999998</v>
      </c>
      <c r="T52" s="1118">
        <v>178.89795146</v>
      </c>
      <c r="U52" s="1503" t="s">
        <v>914</v>
      </c>
      <c r="V52" s="1468"/>
      <c r="W52" s="1469"/>
    </row>
    <row r="53" spans="2:23" s="549" customFormat="1" ht="23.1" customHeight="1" x14ac:dyDescent="0.2">
      <c r="B53" s="849" t="s">
        <v>598</v>
      </c>
      <c r="C53" s="866">
        <v>872.7811247041036</v>
      </c>
      <c r="D53" s="866">
        <v>729.60494610000012</v>
      </c>
      <c r="E53" s="1402">
        <v>509.49297703799999</v>
      </c>
      <c r="F53" s="866">
        <v>325.73387290354168</v>
      </c>
      <c r="G53" s="866">
        <v>274.71196478182884</v>
      </c>
      <c r="H53" s="866">
        <v>291.49105075900002</v>
      </c>
      <c r="I53" s="1051">
        <v>19.302989920000002</v>
      </c>
      <c r="J53" s="1052">
        <v>16.776153327999999</v>
      </c>
      <c r="K53" s="1052">
        <v>26.246169047000006</v>
      </c>
      <c r="L53" s="1052">
        <v>28.751488519999999</v>
      </c>
      <c r="M53" s="1052">
        <v>29.943115519999999</v>
      </c>
      <c r="N53" s="1052">
        <v>29.112710139999983</v>
      </c>
      <c r="O53" s="1052">
        <v>24.981645969999988</v>
      </c>
      <c r="P53" s="1052">
        <v>21.530413453000001</v>
      </c>
      <c r="Q53" s="1052">
        <v>20.671523953000001</v>
      </c>
      <c r="R53" s="1052">
        <v>25.369908739999993</v>
      </c>
      <c r="S53" s="1052">
        <v>29.257956670000009</v>
      </c>
      <c r="T53" s="1118">
        <v>19.54697549800003</v>
      </c>
      <c r="U53" s="1503" t="s">
        <v>806</v>
      </c>
      <c r="V53" s="1468"/>
      <c r="W53" s="1469"/>
    </row>
    <row r="54" spans="2:23" s="549" customFormat="1" ht="23.1" customHeight="1" x14ac:dyDescent="0.2">
      <c r="B54" s="849" t="s">
        <v>614</v>
      </c>
      <c r="C54" s="866">
        <v>350.695761</v>
      </c>
      <c r="D54" s="866">
        <v>231.99754599999997</v>
      </c>
      <c r="E54" s="1402">
        <v>83.064898377999995</v>
      </c>
      <c r="F54" s="866">
        <v>86.214707966999995</v>
      </c>
      <c r="G54" s="866">
        <v>55.311708476</v>
      </c>
      <c r="H54" s="866">
        <v>92.079949433999985</v>
      </c>
      <c r="I54" s="1051">
        <v>5.4404015799999987</v>
      </c>
      <c r="J54" s="1052">
        <v>5.527275728000002</v>
      </c>
      <c r="K54" s="1052">
        <v>8.3878878100000041</v>
      </c>
      <c r="L54" s="1052">
        <v>6.8712246699999993</v>
      </c>
      <c r="M54" s="1052">
        <v>9.218856299999997</v>
      </c>
      <c r="N54" s="1052">
        <v>9.5690039719999991</v>
      </c>
      <c r="O54" s="1052">
        <v>8.1787163569999972</v>
      </c>
      <c r="P54" s="1052">
        <v>9.4136662899999948</v>
      </c>
      <c r="Q54" s="1052">
        <v>7.1123292890000007</v>
      </c>
      <c r="R54" s="1052">
        <v>6.8165055739999989</v>
      </c>
      <c r="S54" s="1052">
        <v>7.093496772</v>
      </c>
      <c r="T54" s="1118">
        <v>8.4505850919999972</v>
      </c>
      <c r="U54" s="1503" t="s">
        <v>615</v>
      </c>
      <c r="V54" s="1468"/>
      <c r="W54" s="1469"/>
    </row>
    <row r="55" spans="2:23" s="549" customFormat="1" ht="23.1" customHeight="1" x14ac:dyDescent="0.2">
      <c r="B55" s="849" t="s">
        <v>760</v>
      </c>
      <c r="C55" s="866">
        <v>207.13628861876188</v>
      </c>
      <c r="D55" s="866">
        <v>43.099838413571426</v>
      </c>
      <c r="E55" s="1402">
        <v>19.804591267692309</v>
      </c>
      <c r="F55" s="866">
        <v>32.083263946999999</v>
      </c>
      <c r="G55" s="866">
        <v>19.313290469282297</v>
      </c>
      <c r="H55" s="866">
        <v>40.168983052000002</v>
      </c>
      <c r="I55" s="1051">
        <v>2.0194833600000006</v>
      </c>
      <c r="J55" s="1052">
        <v>2.0444182499999997</v>
      </c>
      <c r="K55" s="1052">
        <v>1.5916975660000001</v>
      </c>
      <c r="L55" s="1052">
        <v>3.66483516</v>
      </c>
      <c r="M55" s="1052">
        <v>4.1883594000000004</v>
      </c>
      <c r="N55" s="1052">
        <v>4.0855238399999996</v>
      </c>
      <c r="O55" s="1052">
        <v>2.9671704299999999</v>
      </c>
      <c r="P55" s="1052">
        <v>3.0527107199999999</v>
      </c>
      <c r="Q55" s="1052">
        <v>2.904845275</v>
      </c>
      <c r="R55" s="1052">
        <v>4.5282549999999979</v>
      </c>
      <c r="S55" s="1052">
        <v>4.1486075209999997</v>
      </c>
      <c r="T55" s="1118">
        <v>4.9730765299999993</v>
      </c>
      <c r="U55" s="1503" t="s">
        <v>428</v>
      </c>
      <c r="V55" s="1468"/>
      <c r="W55" s="1469"/>
    </row>
    <row r="56" spans="2:23" s="549" customFormat="1" ht="23.1" customHeight="1" x14ac:dyDescent="0.2">
      <c r="B56" s="849" t="s">
        <v>1784</v>
      </c>
      <c r="C56" s="866">
        <v>855.69446713887316</v>
      </c>
      <c r="D56" s="866">
        <v>452.99573130877189</v>
      </c>
      <c r="E56" s="1402">
        <v>226.9961984015977</v>
      </c>
      <c r="F56" s="866">
        <v>265.26038785100002</v>
      </c>
      <c r="G56" s="866">
        <v>225.29123055093055</v>
      </c>
      <c r="H56" s="866">
        <v>225.00153249900001</v>
      </c>
      <c r="I56" s="1051">
        <v>14.466323282000001</v>
      </c>
      <c r="J56" s="1052">
        <v>13.733354379000007</v>
      </c>
      <c r="K56" s="1052">
        <v>18.125148940000013</v>
      </c>
      <c r="L56" s="1052">
        <v>18.249040969999996</v>
      </c>
      <c r="M56" s="1052">
        <v>21.102882203999986</v>
      </c>
      <c r="N56" s="1052">
        <v>16.835904500000005</v>
      </c>
      <c r="O56" s="1052">
        <v>14.991032910000003</v>
      </c>
      <c r="P56" s="1052">
        <v>18.854300580000011</v>
      </c>
      <c r="Q56" s="1052">
        <v>16.036006309999994</v>
      </c>
      <c r="R56" s="1052">
        <v>23.23540843000001</v>
      </c>
      <c r="S56" s="1052">
        <v>28.014732411999994</v>
      </c>
      <c r="T56" s="1118">
        <v>21.35739758199998</v>
      </c>
      <c r="U56" s="1503" t="s">
        <v>807</v>
      </c>
      <c r="V56" s="1468"/>
      <c r="W56" s="1469"/>
    </row>
    <row r="57" spans="2:23" s="549" customFormat="1" ht="23.1" customHeight="1" x14ac:dyDescent="0.2">
      <c r="B57" s="849" t="s">
        <v>1149</v>
      </c>
      <c r="C57" s="866">
        <v>1085.119498</v>
      </c>
      <c r="D57" s="866">
        <v>859.92232300000001</v>
      </c>
      <c r="E57" s="1402">
        <v>422.00399999999996</v>
      </c>
      <c r="F57" s="866">
        <v>198.661</v>
      </c>
      <c r="G57" s="866">
        <v>230.23888000000002</v>
      </c>
      <c r="H57" s="866">
        <v>503.04391000000004</v>
      </c>
      <c r="I57" s="1051">
        <v>57.378480000000003</v>
      </c>
      <c r="J57" s="1052">
        <v>0</v>
      </c>
      <c r="K57" s="1052">
        <v>0</v>
      </c>
      <c r="L57" s="1052">
        <v>112.14731</v>
      </c>
      <c r="M57" s="1052">
        <v>0.12096</v>
      </c>
      <c r="N57" s="1052">
        <v>102.40613999999999</v>
      </c>
      <c r="O57" s="1052">
        <v>55.979080000000003</v>
      </c>
      <c r="P57" s="1052">
        <v>0</v>
      </c>
      <c r="Q57" s="1052">
        <v>90.864229999999992</v>
      </c>
      <c r="R57" s="1052">
        <v>0.12015000000000001</v>
      </c>
      <c r="S57" s="1052">
        <v>83.33599000000001</v>
      </c>
      <c r="T57" s="1118">
        <v>0.69157000000000002</v>
      </c>
      <c r="U57" s="1503" t="s">
        <v>636</v>
      </c>
      <c r="V57" s="1468"/>
      <c r="W57" s="1469"/>
    </row>
    <row r="58" spans="2:23" s="549" customFormat="1" ht="23.1" customHeight="1" x14ac:dyDescent="0.2">
      <c r="B58" s="849" t="s">
        <v>613</v>
      </c>
      <c r="C58" s="866">
        <v>482.01742410789996</v>
      </c>
      <c r="D58" s="866">
        <v>267.94931430909088</v>
      </c>
      <c r="E58" s="1402">
        <v>111.28016575900001</v>
      </c>
      <c r="F58" s="866">
        <v>177.58608518200001</v>
      </c>
      <c r="G58" s="866">
        <v>152.52474821099997</v>
      </c>
      <c r="H58" s="866">
        <v>144.665978997</v>
      </c>
      <c r="I58" s="1051">
        <v>8.8682091300000003</v>
      </c>
      <c r="J58" s="1052">
        <v>12.909384088000001</v>
      </c>
      <c r="K58" s="1052">
        <v>12.982182801999995</v>
      </c>
      <c r="L58" s="1052">
        <v>12.558062185999995</v>
      </c>
      <c r="M58" s="1052">
        <v>12.79650065</v>
      </c>
      <c r="N58" s="1052">
        <v>17.365626323999997</v>
      </c>
      <c r="O58" s="1052">
        <v>10.046537819999999</v>
      </c>
      <c r="P58" s="1052">
        <v>14.412980072</v>
      </c>
      <c r="Q58" s="1052">
        <v>10.657921870000003</v>
      </c>
      <c r="R58" s="1052">
        <v>9.3109266579999961</v>
      </c>
      <c r="S58" s="1052">
        <v>10.618698666</v>
      </c>
      <c r="T58" s="1118">
        <v>12.138948731000008</v>
      </c>
      <c r="U58" s="1503" t="s">
        <v>455</v>
      </c>
      <c r="V58" s="1468"/>
      <c r="W58" s="1469"/>
    </row>
    <row r="59" spans="2:23" s="549" customFormat="1" ht="23.1" customHeight="1" x14ac:dyDescent="0.2">
      <c r="B59" s="849" t="s">
        <v>1785</v>
      </c>
      <c r="C59" s="866">
        <v>861.71472900000003</v>
      </c>
      <c r="D59" s="866">
        <v>574.00545199999999</v>
      </c>
      <c r="E59" s="1402">
        <v>762.86725699999988</v>
      </c>
      <c r="F59" s="866">
        <v>684.51188331393325</v>
      </c>
      <c r="G59" s="866">
        <v>470.30917165400001</v>
      </c>
      <c r="H59" s="866">
        <v>352.77121999999991</v>
      </c>
      <c r="I59" s="1051">
        <v>16.085999999999999</v>
      </c>
      <c r="J59" s="1052">
        <v>36.047719999999998</v>
      </c>
      <c r="K59" s="1052">
        <v>31.803999999999998</v>
      </c>
      <c r="L59" s="1052">
        <v>31.111059999999998</v>
      </c>
      <c r="M59" s="1052">
        <v>38.6952</v>
      </c>
      <c r="N59" s="1052">
        <v>6.9198399999999998</v>
      </c>
      <c r="O59" s="1052">
        <v>9</v>
      </c>
      <c r="P59" s="1052">
        <v>36.08</v>
      </c>
      <c r="Q59" s="1052">
        <v>33.542400000000001</v>
      </c>
      <c r="R59" s="1052">
        <v>16.475000000000001</v>
      </c>
      <c r="S59" s="1052">
        <v>46.05</v>
      </c>
      <c r="T59" s="1118">
        <v>50.96</v>
      </c>
      <c r="U59" s="1503" t="s">
        <v>805</v>
      </c>
      <c r="V59" s="1468"/>
      <c r="W59" s="1469"/>
    </row>
    <row r="60" spans="2:23" s="549" customFormat="1" ht="23.1" customHeight="1" x14ac:dyDescent="0.2">
      <c r="B60" s="849" t="s">
        <v>612</v>
      </c>
      <c r="C60" s="866">
        <v>530.08263199999988</v>
      </c>
      <c r="D60" s="866">
        <v>252.90449999999996</v>
      </c>
      <c r="E60" s="1402">
        <v>101.1586011</v>
      </c>
      <c r="F60" s="866">
        <v>159.04012698599999</v>
      </c>
      <c r="G60" s="866">
        <v>134.25594705000003</v>
      </c>
      <c r="H60" s="866">
        <v>124.3564088</v>
      </c>
      <c r="I60" s="1051">
        <v>12.252631049999998</v>
      </c>
      <c r="J60" s="1052">
        <v>8.793051779999999</v>
      </c>
      <c r="K60" s="1052">
        <v>7.3525447399999999</v>
      </c>
      <c r="L60" s="1052">
        <v>5.8107350800000006</v>
      </c>
      <c r="M60" s="1052">
        <v>10.07377411</v>
      </c>
      <c r="N60" s="1052">
        <v>3.6887790000000007</v>
      </c>
      <c r="O60" s="1052">
        <v>16.207865200000001</v>
      </c>
      <c r="P60" s="1052">
        <v>14.915327639999997</v>
      </c>
      <c r="Q60" s="1052">
        <v>6.3019681499999995</v>
      </c>
      <c r="R60" s="1052">
        <v>10.214259309999997</v>
      </c>
      <c r="S60" s="1052">
        <v>13.01154833</v>
      </c>
      <c r="T60" s="1118">
        <v>15.733924409999998</v>
      </c>
      <c r="U60" s="1503" t="s">
        <v>454</v>
      </c>
      <c r="V60" s="1468"/>
      <c r="W60" s="1469"/>
    </row>
    <row r="61" spans="2:23" s="549" customFormat="1" ht="23.1" customHeight="1" x14ac:dyDescent="0.2">
      <c r="B61" s="849" t="s">
        <v>610</v>
      </c>
      <c r="C61" s="866">
        <v>674.57965115714296</v>
      </c>
      <c r="D61" s="866">
        <v>508.62356811111118</v>
      </c>
      <c r="E61" s="1402">
        <v>281.12970515532544</v>
      </c>
      <c r="F61" s="866">
        <v>402.1333417953</v>
      </c>
      <c r="G61" s="866">
        <v>217.53113123000003</v>
      </c>
      <c r="H61" s="866">
        <v>89.043188420000007</v>
      </c>
      <c r="I61" s="1051">
        <v>6.3289917199999994</v>
      </c>
      <c r="J61" s="1052">
        <v>7.3873950000000006</v>
      </c>
      <c r="K61" s="1052">
        <v>20.655815000000004</v>
      </c>
      <c r="L61" s="1052">
        <v>15.183187</v>
      </c>
      <c r="M61" s="1052">
        <v>5.1781350000000002</v>
      </c>
      <c r="N61" s="1052">
        <v>2.0518486999999999</v>
      </c>
      <c r="O61" s="1052">
        <v>0.77445299999999995</v>
      </c>
      <c r="P61" s="1052">
        <v>1.1826175999999999</v>
      </c>
      <c r="Q61" s="1052">
        <v>0.99124400000000001</v>
      </c>
      <c r="R61" s="1052">
        <v>1.0425123999999999</v>
      </c>
      <c r="S61" s="1052">
        <v>8.7712409999999998</v>
      </c>
      <c r="T61" s="1118">
        <v>19.495747999999999</v>
      </c>
      <c r="U61" s="1503" t="s">
        <v>611</v>
      </c>
      <c r="V61" s="1468"/>
      <c r="W61" s="1469"/>
    </row>
    <row r="62" spans="2:23" s="549" customFormat="1" ht="23.1" customHeight="1" x14ac:dyDescent="0.2">
      <c r="B62" s="849" t="s">
        <v>1786</v>
      </c>
      <c r="C62" s="866">
        <v>106.58056366666665</v>
      </c>
      <c r="D62" s="866">
        <v>72.503360000000001</v>
      </c>
      <c r="E62" s="1402">
        <v>37.177025478000004</v>
      </c>
      <c r="F62" s="866">
        <v>51.893531099685717</v>
      </c>
      <c r="G62" s="866">
        <v>42.127480012999996</v>
      </c>
      <c r="H62" s="866">
        <v>30.695188979999998</v>
      </c>
      <c r="I62" s="1051">
        <v>4.04379344</v>
      </c>
      <c r="J62" s="1052">
        <v>3.7311601200000002</v>
      </c>
      <c r="K62" s="1052">
        <v>2.7915422800000003</v>
      </c>
      <c r="L62" s="1052">
        <v>2.7439073999999999</v>
      </c>
      <c r="M62" s="1052">
        <v>2.7064672000000001</v>
      </c>
      <c r="N62" s="1052">
        <v>2.3038784799999998</v>
      </c>
      <c r="O62" s="1052">
        <v>1.6229010399999999</v>
      </c>
      <c r="P62" s="1052">
        <v>1.5233574000000001</v>
      </c>
      <c r="Q62" s="1052">
        <v>1.3530652000000001</v>
      </c>
      <c r="R62" s="1052">
        <v>2.3836118399999995</v>
      </c>
      <c r="S62" s="1052">
        <v>1.9803835200000002</v>
      </c>
      <c r="T62" s="1118">
        <v>3.5111210600000002</v>
      </c>
      <c r="U62" s="1503" t="s">
        <v>601</v>
      </c>
      <c r="V62" s="1468"/>
      <c r="W62" s="1469"/>
    </row>
    <row r="63" spans="2:23" s="1499" customFormat="1" ht="9" customHeight="1" thickBot="1" x14ac:dyDescent="0.25">
      <c r="B63" s="1490"/>
      <c r="C63" s="1494"/>
      <c r="D63" s="1494"/>
      <c r="E63" s="1495"/>
      <c r="F63" s="1496"/>
      <c r="G63" s="1491"/>
      <c r="H63" s="1560"/>
      <c r="I63" s="1497"/>
      <c r="J63" s="1492"/>
      <c r="K63" s="1492"/>
      <c r="L63" s="1492"/>
      <c r="M63" s="1492"/>
      <c r="N63" s="1492"/>
      <c r="O63" s="1492"/>
      <c r="P63" s="1492"/>
      <c r="Q63" s="1492"/>
      <c r="R63" s="1492"/>
      <c r="S63" s="1492"/>
      <c r="T63" s="1493"/>
      <c r="U63" s="1498"/>
      <c r="W63" s="1500"/>
    </row>
    <row r="64" spans="2:23" ht="9" customHeight="1" thickTop="1" x14ac:dyDescent="0.35"/>
    <row r="65" spans="2:21" s="334" customFormat="1" ht="22.5" x14ac:dyDescent="0.5">
      <c r="B65" s="334" t="s">
        <v>1778</v>
      </c>
      <c r="U65" s="334" t="s">
        <v>1779</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649</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650</v>
      </c>
    </row>
    <row r="14" spans="1:1" ht="18.75" customHeight="1" x14ac:dyDescent="0.85"/>
    <row r="15" spans="1:1" ht="48" x14ac:dyDescent="1.05">
      <c r="A15" s="293" t="s">
        <v>651</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561</v>
      </c>
    </row>
    <row r="9" spans="1:1" ht="18.75" customHeight="1" x14ac:dyDescent="0.85"/>
    <row r="10" spans="1:1" ht="53.25" x14ac:dyDescent="1.1499999999999999">
      <c r="A10" s="291" t="s">
        <v>1558</v>
      </c>
    </row>
    <row r="11" spans="1:1" ht="36.75" x14ac:dyDescent="0.85"/>
    <row r="12" spans="1:1" ht="36.75" x14ac:dyDescent="0.85"/>
    <row r="13" spans="1:1" ht="36.75" x14ac:dyDescent="0.85">
      <c r="A13" s="290" t="s">
        <v>562</v>
      </c>
    </row>
    <row r="14" spans="1:1" ht="18.75" customHeight="1" x14ac:dyDescent="0.85"/>
    <row r="15" spans="1:1" ht="48" x14ac:dyDescent="1.05">
      <c r="A15" s="293" t="s">
        <v>1559</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74" t="s">
        <v>1896</v>
      </c>
      <c r="C3" s="1775"/>
      <c r="D3" s="1775"/>
      <c r="E3" s="1775"/>
      <c r="F3" s="1775"/>
      <c r="G3" s="1775"/>
      <c r="H3" s="1775"/>
      <c r="I3" s="1775"/>
    </row>
    <row r="4" spans="2:23" ht="18.75" customHeight="1" x14ac:dyDescent="0.85">
      <c r="B4" s="686"/>
      <c r="C4" s="687"/>
      <c r="D4" s="687"/>
      <c r="E4" s="687"/>
      <c r="F4" s="687"/>
      <c r="G4" s="687"/>
      <c r="H4" s="687"/>
      <c r="I4" s="687"/>
    </row>
    <row r="5" spans="2:23" ht="38.1" customHeight="1" x14ac:dyDescent="0.85">
      <c r="B5" s="1774" t="s">
        <v>1897</v>
      </c>
      <c r="C5" s="1774"/>
      <c r="D5" s="1774"/>
      <c r="E5" s="1774"/>
      <c r="F5" s="1774"/>
      <c r="G5" s="1774"/>
      <c r="H5" s="1774"/>
      <c r="I5" s="1774"/>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101" customFormat="1" ht="20.100000000000001" customHeight="1" x14ac:dyDescent="0.2">
      <c r="B7" s="1102" t="s">
        <v>716</v>
      </c>
      <c r="C7" s="1417"/>
      <c r="D7" s="1417"/>
      <c r="E7" s="1417"/>
      <c r="F7" s="1417"/>
      <c r="G7" s="1417"/>
      <c r="H7" s="1417"/>
      <c r="I7" s="1103" t="s">
        <v>1752</v>
      </c>
    </row>
    <row r="8" spans="2:23" ht="16.5" customHeight="1" thickBot="1" x14ac:dyDescent="0.7">
      <c r="B8" s="101"/>
      <c r="C8" s="1588"/>
      <c r="D8" s="1588"/>
      <c r="E8" s="1588"/>
      <c r="F8" s="1589"/>
      <c r="G8" s="1589"/>
      <c r="H8" s="1589"/>
      <c r="I8" s="99"/>
      <c r="J8" s="42"/>
      <c r="K8" s="42"/>
      <c r="L8" s="42"/>
      <c r="M8" s="42"/>
      <c r="N8" s="42"/>
      <c r="O8" s="42"/>
      <c r="P8" s="42"/>
      <c r="R8" s="42"/>
      <c r="S8" s="42"/>
      <c r="T8" s="42"/>
      <c r="U8" s="42"/>
    </row>
    <row r="9" spans="2:23" s="258" customFormat="1" ht="24.95" customHeight="1" thickTop="1" x14ac:dyDescent="0.7">
      <c r="B9" s="1938" t="s">
        <v>887</v>
      </c>
      <c r="C9" s="1761">
        <v>2011</v>
      </c>
      <c r="D9" s="1761">
        <v>2012</v>
      </c>
      <c r="E9" s="1761">
        <v>2013</v>
      </c>
      <c r="F9" s="1761">
        <v>2014</v>
      </c>
      <c r="G9" s="1761" t="s">
        <v>1928</v>
      </c>
      <c r="H9" s="1761" t="s">
        <v>1935</v>
      </c>
      <c r="I9" s="1941" t="s">
        <v>886</v>
      </c>
    </row>
    <row r="10" spans="2:23" s="258" customFormat="1" ht="24.95" customHeight="1" x14ac:dyDescent="0.7">
      <c r="B10" s="1939"/>
      <c r="C10" s="1762"/>
      <c r="D10" s="1762"/>
      <c r="E10" s="1762"/>
      <c r="F10" s="1762"/>
      <c r="G10" s="1762"/>
      <c r="H10" s="1762"/>
      <c r="I10" s="1970"/>
    </row>
    <row r="11" spans="2:23" s="258" customFormat="1" ht="24.95" customHeight="1" x14ac:dyDescent="0.7">
      <c r="B11" s="1940"/>
      <c r="C11" s="1763"/>
      <c r="D11" s="1763"/>
      <c r="E11" s="1763"/>
      <c r="F11" s="1763"/>
      <c r="G11" s="1763"/>
      <c r="H11" s="1763"/>
      <c r="I11" s="1971"/>
    </row>
    <row r="12" spans="2:23" s="258" customFormat="1" ht="15" customHeight="1" x14ac:dyDescent="0.7">
      <c r="B12" s="482"/>
      <c r="C12" s="573"/>
      <c r="D12" s="573"/>
      <c r="E12" s="573"/>
      <c r="F12" s="573"/>
      <c r="G12" s="573"/>
      <c r="H12" s="573"/>
      <c r="I12" s="584"/>
      <c r="N12" s="1408"/>
      <c r="O12" s="1408"/>
      <c r="P12" s="1408"/>
    </row>
    <row r="13" spans="2:23" s="365" customFormat="1" ht="38.1" customHeight="1" x14ac:dyDescent="0.2">
      <c r="B13" s="1325" t="s">
        <v>221</v>
      </c>
      <c r="C13" s="1286"/>
      <c r="D13" s="1286"/>
      <c r="E13" s="1286"/>
      <c r="F13" s="1286"/>
      <c r="G13" s="1286"/>
      <c r="H13" s="1286"/>
      <c r="I13" s="1415" t="s">
        <v>222</v>
      </c>
      <c r="J13" s="1410"/>
      <c r="K13" s="1410"/>
      <c r="L13" s="1410"/>
      <c r="M13" s="1410"/>
      <c r="N13" s="601"/>
      <c r="O13" s="601"/>
      <c r="P13" s="601"/>
    </row>
    <row r="14" spans="2:23" s="365" customFormat="1" ht="30.75" x14ac:dyDescent="0.2">
      <c r="B14" s="1105"/>
      <c r="C14" s="1286"/>
      <c r="D14" s="1286"/>
      <c r="E14" s="1286"/>
      <c r="F14" s="1286"/>
      <c r="G14" s="1286"/>
      <c r="H14" s="1286"/>
      <c r="I14" s="851"/>
    </row>
    <row r="15" spans="2:23" s="360" customFormat="1" ht="38.1" customHeight="1" x14ac:dyDescent="0.2">
      <c r="B15" s="1413" t="s">
        <v>438</v>
      </c>
      <c r="C15" s="875">
        <v>5611444</v>
      </c>
      <c r="D15" s="875">
        <v>5360189</v>
      </c>
      <c r="E15" s="875">
        <v>5723551.2182906717</v>
      </c>
      <c r="F15" s="875">
        <v>7002931.7533019967</v>
      </c>
      <c r="G15" s="875">
        <v>8854361.1950335596</v>
      </c>
      <c r="H15" s="875">
        <v>11225797.906833353</v>
      </c>
      <c r="I15" s="722" t="s">
        <v>768</v>
      </c>
    </row>
    <row r="16" spans="2:23" s="365" customFormat="1" ht="38.1" customHeight="1" x14ac:dyDescent="0.2">
      <c r="B16" s="1105" t="s">
        <v>769</v>
      </c>
      <c r="C16" s="879">
        <v>2358724</v>
      </c>
      <c r="D16" s="879">
        <v>2335347</v>
      </c>
      <c r="E16" s="879">
        <v>2785990.5079068197</v>
      </c>
      <c r="F16" s="879">
        <v>3390916.9027822968</v>
      </c>
      <c r="G16" s="879">
        <v>4121705.4661655445</v>
      </c>
      <c r="H16" s="879">
        <v>5108765.0306282267</v>
      </c>
      <c r="I16" s="851" t="s">
        <v>770</v>
      </c>
      <c r="J16" s="360"/>
      <c r="K16" s="360"/>
      <c r="L16" s="360"/>
      <c r="M16" s="360"/>
      <c r="N16" s="360"/>
      <c r="P16" s="360"/>
    </row>
    <row r="17" spans="2:16" s="365" customFormat="1" ht="38.1" customHeight="1" x14ac:dyDescent="0.2">
      <c r="B17" s="1104" t="s">
        <v>771</v>
      </c>
      <c r="C17" s="875">
        <v>3252720</v>
      </c>
      <c r="D17" s="875">
        <v>3024842</v>
      </c>
      <c r="E17" s="875">
        <v>2937560.710383852</v>
      </c>
      <c r="F17" s="875">
        <v>3612014.8505197</v>
      </c>
      <c r="G17" s="875">
        <v>4732655.7288680151</v>
      </c>
      <c r="H17" s="875">
        <v>6117032.8762051258</v>
      </c>
      <c r="I17" s="722" t="s">
        <v>772</v>
      </c>
      <c r="J17" s="360"/>
      <c r="K17" s="360"/>
      <c r="L17" s="360"/>
      <c r="M17" s="360"/>
      <c r="N17" s="360"/>
      <c r="P17" s="360"/>
    </row>
    <row r="18" spans="2:16" s="365" customFormat="1" ht="38.1" customHeight="1" x14ac:dyDescent="0.2">
      <c r="B18" s="1105" t="s">
        <v>773</v>
      </c>
      <c r="C18" s="879">
        <v>139631</v>
      </c>
      <c r="D18" s="879">
        <v>132560</v>
      </c>
      <c r="E18" s="879">
        <v>141889.75571602999</v>
      </c>
      <c r="F18" s="879">
        <v>170464.81629552122</v>
      </c>
      <c r="G18" s="879">
        <v>199402.45236166212</v>
      </c>
      <c r="H18" s="879">
        <v>244632.18548870058</v>
      </c>
      <c r="I18" s="851" t="s">
        <v>774</v>
      </c>
      <c r="J18" s="360"/>
      <c r="K18" s="360"/>
      <c r="L18" s="360"/>
      <c r="M18" s="360"/>
      <c r="N18" s="360"/>
      <c r="P18" s="360"/>
    </row>
    <row r="19" spans="2:16" s="365" customFormat="1" ht="38.1" customHeight="1" x14ac:dyDescent="0.2">
      <c r="B19" s="1105" t="s">
        <v>775</v>
      </c>
      <c r="C19" s="879">
        <v>3113089</v>
      </c>
      <c r="D19" s="879">
        <v>2892282</v>
      </c>
      <c r="E19" s="879">
        <v>2795670.9546678225</v>
      </c>
      <c r="F19" s="879">
        <v>3441550.0342241791</v>
      </c>
      <c r="G19" s="879">
        <v>4533253.2765063532</v>
      </c>
      <c r="H19" s="879">
        <v>5872400.690716425</v>
      </c>
      <c r="I19" s="851" t="s">
        <v>872</v>
      </c>
      <c r="J19" s="360"/>
      <c r="K19" s="360"/>
      <c r="L19" s="360"/>
      <c r="M19" s="360"/>
      <c r="N19" s="360"/>
      <c r="P19" s="360"/>
    </row>
    <row r="20" spans="2:16" s="365" customFormat="1" ht="38.1" customHeight="1" x14ac:dyDescent="0.2">
      <c r="B20" s="1105" t="s">
        <v>34</v>
      </c>
      <c r="C20" s="879">
        <v>-203286</v>
      </c>
      <c r="D20" s="879">
        <v>-252966</v>
      </c>
      <c r="E20" s="879">
        <v>-273423.8</v>
      </c>
      <c r="F20" s="879">
        <v>-39764.704470825098</v>
      </c>
      <c r="G20" s="879">
        <v>67759.06</v>
      </c>
      <c r="H20" s="879">
        <v>416349.234</v>
      </c>
      <c r="I20" s="851" t="s">
        <v>3</v>
      </c>
      <c r="J20" s="360"/>
      <c r="K20" s="360"/>
      <c r="L20" s="360"/>
      <c r="M20" s="360"/>
      <c r="N20" s="360"/>
      <c r="P20" s="360"/>
    </row>
    <row r="21" spans="2:16" s="365" customFormat="1" ht="38.1" customHeight="1" x14ac:dyDescent="0.2">
      <c r="B21" s="1105" t="s">
        <v>836</v>
      </c>
      <c r="C21" s="879">
        <v>3456006</v>
      </c>
      <c r="D21" s="879">
        <v>3277808</v>
      </c>
      <c r="E21" s="879">
        <v>3210984.5103838518</v>
      </c>
      <c r="F21" s="879">
        <v>3651779.5549905249</v>
      </c>
      <c r="G21" s="879">
        <v>4664896.6688680155</v>
      </c>
      <c r="H21" s="879">
        <v>5700683.6422051257</v>
      </c>
      <c r="I21" s="851" t="s">
        <v>219</v>
      </c>
      <c r="J21" s="360"/>
      <c r="K21" s="360"/>
      <c r="L21" s="360"/>
      <c r="M21" s="360"/>
      <c r="N21" s="360"/>
      <c r="P21" s="360"/>
    </row>
    <row r="22" spans="2:16" s="360" customFormat="1" ht="38.1" customHeight="1" x14ac:dyDescent="0.2">
      <c r="B22" s="1104" t="s">
        <v>2</v>
      </c>
      <c r="C22" s="875">
        <v>3316375</v>
      </c>
      <c r="D22" s="875">
        <v>3145248</v>
      </c>
      <c r="E22" s="875">
        <v>3069094.7546678218</v>
      </c>
      <c r="F22" s="875">
        <v>3481314.7386950036</v>
      </c>
      <c r="G22" s="875">
        <v>4465494.2165063536</v>
      </c>
      <c r="H22" s="875">
        <v>5456051.4567164248</v>
      </c>
      <c r="I22" s="722" t="s">
        <v>220</v>
      </c>
    </row>
    <row r="23" spans="2:16" s="365" customFormat="1" ht="35.1" customHeight="1" thickBot="1" x14ac:dyDescent="0.25">
      <c r="B23" s="1414"/>
      <c r="C23" s="1541"/>
      <c r="D23" s="1541"/>
      <c r="E23" s="1541"/>
      <c r="F23" s="1541"/>
      <c r="G23" s="1541"/>
      <c r="H23" s="1541"/>
      <c r="I23" s="1416"/>
      <c r="K23" s="360"/>
      <c r="L23" s="360"/>
      <c r="M23" s="360"/>
      <c r="N23" s="360"/>
      <c r="O23" s="360"/>
      <c r="P23" s="360"/>
    </row>
    <row r="24" spans="2:16" s="365" customFormat="1" ht="15" customHeight="1" thickTop="1" x14ac:dyDescent="0.2">
      <c r="B24" s="1105"/>
      <c r="C24" s="879"/>
      <c r="D24" s="879"/>
      <c r="E24" s="879"/>
      <c r="F24" s="879"/>
      <c r="G24" s="879"/>
      <c r="H24" s="879"/>
      <c r="I24" s="851"/>
      <c r="K24" s="360"/>
      <c r="L24" s="360"/>
      <c r="M24" s="360"/>
      <c r="N24" s="360"/>
      <c r="O24" s="360"/>
      <c r="P24" s="360"/>
    </row>
    <row r="25" spans="2:16" s="365" customFormat="1" ht="38.1" customHeight="1" x14ac:dyDescent="0.2">
      <c r="B25" s="1325" t="s">
        <v>51</v>
      </c>
      <c r="C25" s="1411"/>
      <c r="D25" s="1411"/>
      <c r="E25" s="1411"/>
      <c r="F25" s="1411"/>
      <c r="G25" s="1411"/>
      <c r="H25" s="1411"/>
      <c r="I25" s="850" t="s">
        <v>407</v>
      </c>
      <c r="J25" s="1412"/>
      <c r="K25" s="360"/>
      <c r="L25" s="360"/>
      <c r="M25" s="360"/>
      <c r="N25" s="360"/>
      <c r="O25" s="360"/>
      <c r="P25" s="360"/>
    </row>
    <row r="26" spans="2:16" s="365" customFormat="1" ht="30.75" x14ac:dyDescent="0.2">
      <c r="B26" s="1105"/>
      <c r="C26" s="1411"/>
      <c r="D26" s="1411"/>
      <c r="E26" s="1411"/>
      <c r="F26" s="1411"/>
      <c r="G26" s="1411"/>
      <c r="H26" s="1411"/>
      <c r="I26" s="851"/>
      <c r="K26" s="360"/>
      <c r="L26" s="360"/>
      <c r="M26" s="360"/>
      <c r="N26" s="360"/>
      <c r="O26" s="360"/>
      <c r="P26" s="360"/>
    </row>
    <row r="27" spans="2:16" s="360" customFormat="1" ht="38.1" customHeight="1" x14ac:dyDescent="0.2">
      <c r="B27" s="1413" t="s">
        <v>438</v>
      </c>
      <c r="C27" s="875">
        <v>2531868</v>
      </c>
      <c r="D27" s="875">
        <v>1982607</v>
      </c>
      <c r="E27" s="875">
        <v>1409141.2254640281</v>
      </c>
      <c r="F27" s="875">
        <v>1403029.9949579514</v>
      </c>
      <c r="G27" s="875">
        <v>1369358.5933216223</v>
      </c>
      <c r="H27" s="875">
        <v>1314056.06486337</v>
      </c>
      <c r="I27" s="722" t="s">
        <v>768</v>
      </c>
    </row>
    <row r="28" spans="2:16" s="365" customFormat="1" ht="38.1" customHeight="1" x14ac:dyDescent="0.2">
      <c r="B28" s="1105" t="s">
        <v>769</v>
      </c>
      <c r="C28" s="879">
        <v>994677</v>
      </c>
      <c r="D28" s="879">
        <v>850297</v>
      </c>
      <c r="E28" s="879">
        <v>574629.73593976314</v>
      </c>
      <c r="F28" s="879">
        <v>654559.48743012885</v>
      </c>
      <c r="G28" s="879">
        <v>644744.04636057501</v>
      </c>
      <c r="H28" s="879">
        <v>630239.89662894316</v>
      </c>
      <c r="I28" s="851" t="s">
        <v>770</v>
      </c>
      <c r="K28" s="360"/>
      <c r="L28" s="360"/>
      <c r="M28" s="360"/>
      <c r="N28" s="360"/>
      <c r="O28" s="360"/>
      <c r="P28" s="360"/>
    </row>
    <row r="29" spans="2:16" s="365" customFormat="1" ht="38.1" customHeight="1" x14ac:dyDescent="0.2">
      <c r="B29" s="1104" t="s">
        <v>771</v>
      </c>
      <c r="C29" s="875">
        <v>1537191</v>
      </c>
      <c r="D29" s="875">
        <v>1132310</v>
      </c>
      <c r="E29" s="875">
        <v>834511.48952426494</v>
      </c>
      <c r="F29" s="875">
        <v>748470.50752782251</v>
      </c>
      <c r="G29" s="875">
        <v>724614.54696104734</v>
      </c>
      <c r="H29" s="875">
        <v>683816.16823442688</v>
      </c>
      <c r="I29" s="722" t="s">
        <v>772</v>
      </c>
      <c r="K29" s="360"/>
      <c r="L29" s="360"/>
      <c r="M29" s="360"/>
      <c r="N29" s="360"/>
      <c r="O29" s="360"/>
      <c r="P29" s="360"/>
    </row>
    <row r="30" spans="2:16" s="365" customFormat="1" ht="38.1" customHeight="1" x14ac:dyDescent="0.2">
      <c r="B30" s="1105" t="s">
        <v>773</v>
      </c>
      <c r="C30" s="879">
        <v>56102</v>
      </c>
      <c r="D30" s="879">
        <v>43931</v>
      </c>
      <c r="E30" s="879">
        <v>29847.731914817574</v>
      </c>
      <c r="F30" s="879">
        <v>29622.10418842818</v>
      </c>
      <c r="G30" s="879">
        <v>28464.44519872297</v>
      </c>
      <c r="H30" s="879">
        <v>27001.743824569839</v>
      </c>
      <c r="I30" s="851" t="s">
        <v>774</v>
      </c>
      <c r="K30" s="360"/>
      <c r="L30" s="360"/>
      <c r="M30" s="360"/>
      <c r="N30" s="360"/>
      <c r="O30" s="360"/>
      <c r="P30" s="360"/>
    </row>
    <row r="31" spans="2:16" s="365" customFormat="1" ht="38.1" customHeight="1" x14ac:dyDescent="0.2">
      <c r="B31" s="1105" t="s">
        <v>775</v>
      </c>
      <c r="C31" s="879">
        <v>1481089</v>
      </c>
      <c r="D31" s="879">
        <v>1088379</v>
      </c>
      <c r="E31" s="879">
        <v>804663.75760944746</v>
      </c>
      <c r="F31" s="879">
        <v>718848.40333939414</v>
      </c>
      <c r="G31" s="879">
        <v>696149.30176232499</v>
      </c>
      <c r="H31" s="879">
        <v>656813.92440986191</v>
      </c>
      <c r="I31" s="851" t="s">
        <v>872</v>
      </c>
      <c r="K31" s="360"/>
      <c r="L31" s="360"/>
      <c r="M31" s="360"/>
      <c r="N31" s="360"/>
      <c r="O31" s="360"/>
      <c r="P31" s="360"/>
    </row>
    <row r="32" spans="2:16" s="365" customFormat="1" ht="38.1" customHeight="1" x14ac:dyDescent="0.2">
      <c r="B32" s="1105" t="s">
        <v>34</v>
      </c>
      <c r="C32" s="879">
        <v>-109989</v>
      </c>
      <c r="D32" s="879">
        <v>-122971</v>
      </c>
      <c r="E32" s="879">
        <v>-120289</v>
      </c>
      <c r="F32" s="879">
        <v>-32801.426631939197</v>
      </c>
      <c r="G32" s="879">
        <v>3661.52708652823</v>
      </c>
      <c r="H32" s="879">
        <v>3451.5091006832599</v>
      </c>
      <c r="I32" s="851" t="s">
        <v>3</v>
      </c>
      <c r="K32" s="360"/>
      <c r="L32" s="360"/>
      <c r="M32" s="360"/>
      <c r="N32" s="360"/>
      <c r="O32" s="360"/>
      <c r="P32" s="360"/>
    </row>
    <row r="33" spans="2:16" s="365" customFormat="1" ht="38.1" customHeight="1" x14ac:dyDescent="0.2">
      <c r="B33" s="1105" t="s">
        <v>836</v>
      </c>
      <c r="C33" s="879">
        <v>1647180</v>
      </c>
      <c r="D33" s="879">
        <v>1255281</v>
      </c>
      <c r="E33" s="879">
        <v>954800.48952426494</v>
      </c>
      <c r="F33" s="879">
        <v>781271.93415976176</v>
      </c>
      <c r="G33" s="879">
        <v>720953.01987451909</v>
      </c>
      <c r="H33" s="879">
        <v>680364.65913374361</v>
      </c>
      <c r="I33" s="851" t="s">
        <v>219</v>
      </c>
      <c r="K33" s="360"/>
      <c r="L33" s="360"/>
      <c r="M33" s="360"/>
      <c r="N33" s="360"/>
      <c r="O33" s="360"/>
      <c r="P33" s="360"/>
    </row>
    <row r="34" spans="2:16" s="360" customFormat="1" ht="38.1" customHeight="1" x14ac:dyDescent="0.2">
      <c r="B34" s="1104" t="s">
        <v>2</v>
      </c>
      <c r="C34" s="875">
        <v>1591078</v>
      </c>
      <c r="D34" s="875">
        <v>1211350</v>
      </c>
      <c r="E34" s="875">
        <v>924952.75760944735</v>
      </c>
      <c r="F34" s="875">
        <v>751649.82997133362</v>
      </c>
      <c r="G34" s="875">
        <v>692488.57467579609</v>
      </c>
      <c r="H34" s="875">
        <v>653362.91530917375</v>
      </c>
      <c r="I34" s="722" t="s">
        <v>220</v>
      </c>
    </row>
    <row r="35" spans="2:16" s="258" customFormat="1" ht="35.1" customHeight="1" thickBot="1" x14ac:dyDescent="0.75">
      <c r="B35" s="586"/>
      <c r="C35" s="1542"/>
      <c r="D35" s="1542"/>
      <c r="E35" s="1542"/>
      <c r="F35" s="1542"/>
      <c r="G35" s="1542"/>
      <c r="H35" s="1542"/>
      <c r="I35" s="587"/>
      <c r="L35" s="359"/>
      <c r="M35" s="359"/>
      <c r="N35" s="359"/>
      <c r="O35" s="359"/>
      <c r="P35" s="359"/>
    </row>
    <row r="36" spans="2:16" ht="9" customHeight="1" thickTop="1" x14ac:dyDescent="0.5">
      <c r="B36" s="114"/>
      <c r="C36" s="115"/>
      <c r="D36" s="115"/>
      <c r="E36" s="115"/>
      <c r="F36" s="115"/>
      <c r="G36" s="115"/>
      <c r="H36" s="115"/>
      <c r="I36" s="115"/>
      <c r="J36" s="51"/>
      <c r="K36" s="51"/>
      <c r="L36" s="113"/>
      <c r="M36" s="113"/>
      <c r="N36" s="113"/>
      <c r="O36" s="113"/>
      <c r="P36" s="113"/>
    </row>
    <row r="37" spans="2:16" s="417" customFormat="1" ht="18.75" customHeight="1" x14ac:dyDescent="0.5">
      <c r="B37" s="334" t="s">
        <v>1778</v>
      </c>
      <c r="C37" s="334"/>
      <c r="D37" s="334"/>
      <c r="E37" s="334"/>
      <c r="F37" s="334"/>
      <c r="G37" s="334"/>
      <c r="H37" s="334"/>
      <c r="I37" s="334" t="s">
        <v>1779</v>
      </c>
      <c r="L37" s="418"/>
      <c r="M37" s="418"/>
      <c r="N37" s="418"/>
      <c r="O37" s="418"/>
      <c r="P37" s="1418"/>
    </row>
    <row r="38" spans="2:16" s="417" customFormat="1" ht="22.5" x14ac:dyDescent="0.5">
      <c r="B38" s="572"/>
      <c r="C38" s="1419"/>
      <c r="D38" s="1419"/>
      <c r="E38" s="1419"/>
      <c r="F38" s="1419"/>
      <c r="G38" s="1419"/>
      <c r="H38" s="1419"/>
      <c r="I38" s="709"/>
      <c r="L38" s="418"/>
      <c r="M38" s="418"/>
      <c r="N38" s="418"/>
      <c r="O38" s="418"/>
      <c r="P38" s="418"/>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57" t="s">
        <v>1898</v>
      </c>
      <c r="C3" s="1957"/>
      <c r="D3" s="1957"/>
      <c r="E3" s="1957"/>
      <c r="F3" s="1957"/>
      <c r="G3" s="1957"/>
      <c r="H3" s="1957"/>
      <c r="I3" s="1957"/>
      <c r="J3" s="109"/>
      <c r="K3" s="109"/>
      <c r="L3" s="109"/>
    </row>
    <row r="4" spans="2:20" s="5" customFormat="1" ht="25.5" customHeight="1" x14ac:dyDescent="0.5">
      <c r="B4" s="1540"/>
      <c r="C4" s="1540"/>
      <c r="D4" s="1540"/>
      <c r="E4" s="1540"/>
      <c r="F4" s="1540"/>
      <c r="G4" s="1540"/>
      <c r="H4" s="1540"/>
      <c r="I4" s="1540"/>
    </row>
    <row r="5" spans="2:20" ht="30" customHeight="1" x14ac:dyDescent="0.35">
      <c r="B5" s="1957" t="s">
        <v>1899</v>
      </c>
      <c r="C5" s="1957"/>
      <c r="D5" s="1957"/>
      <c r="E5" s="1957"/>
      <c r="F5" s="1957"/>
      <c r="G5" s="1957"/>
      <c r="H5" s="1957"/>
      <c r="I5" s="1957"/>
    </row>
    <row r="6" spans="2:20" s="5" customFormat="1" ht="19.5" customHeight="1" x14ac:dyDescent="0.65">
      <c r="C6" s="2"/>
      <c r="D6" s="2"/>
      <c r="E6" s="2"/>
      <c r="F6" s="2"/>
      <c r="G6" s="2"/>
      <c r="H6" s="2"/>
      <c r="I6" s="2"/>
      <c r="J6" s="2"/>
      <c r="K6" s="2"/>
      <c r="L6" s="2"/>
      <c r="M6" s="2"/>
      <c r="N6" s="2"/>
      <c r="O6" s="2"/>
      <c r="P6" s="2"/>
      <c r="Q6" s="2"/>
    </row>
    <row r="7" spans="2:20" s="417" customFormat="1" ht="22.5" customHeight="1" x14ac:dyDescent="0.5">
      <c r="B7" s="355" t="s">
        <v>1788</v>
      </c>
      <c r="G7" s="1586"/>
      <c r="H7" s="1586"/>
      <c r="I7" s="229" t="s">
        <v>1752</v>
      </c>
      <c r="K7" s="229"/>
    </row>
    <row r="8" spans="2:20" ht="18.75" customHeight="1" thickBot="1" x14ac:dyDescent="0.5">
      <c r="G8" s="106"/>
      <c r="H8" s="106"/>
    </row>
    <row r="9" spans="2:20" s="258" customFormat="1" ht="24.95" customHeight="1" thickTop="1" x14ac:dyDescent="0.7">
      <c r="B9" s="1758" t="s">
        <v>887</v>
      </c>
      <c r="C9" s="1761">
        <v>2011</v>
      </c>
      <c r="D9" s="1761">
        <v>2012</v>
      </c>
      <c r="E9" s="1761">
        <v>2013</v>
      </c>
      <c r="F9" s="1761">
        <v>2014</v>
      </c>
      <c r="G9" s="1761" t="s">
        <v>1928</v>
      </c>
      <c r="H9" s="1761" t="s">
        <v>1935</v>
      </c>
      <c r="I9" s="1755" t="s">
        <v>886</v>
      </c>
      <c r="K9" s="339"/>
    </row>
    <row r="10" spans="2:20" s="258" customFormat="1" ht="24.95" customHeight="1" x14ac:dyDescent="0.7">
      <c r="B10" s="1759"/>
      <c r="C10" s="1762"/>
      <c r="D10" s="1762"/>
      <c r="E10" s="1762"/>
      <c r="F10" s="1762"/>
      <c r="G10" s="1762"/>
      <c r="H10" s="1762"/>
      <c r="I10" s="1784"/>
    </row>
    <row r="11" spans="2:20" s="258" customFormat="1" ht="24.95" customHeight="1" x14ac:dyDescent="0.7">
      <c r="B11" s="1760"/>
      <c r="C11" s="1763"/>
      <c r="D11" s="1763"/>
      <c r="E11" s="1763"/>
      <c r="F11" s="1763"/>
      <c r="G11" s="1763"/>
      <c r="H11" s="1763"/>
      <c r="I11" s="1784"/>
    </row>
    <row r="12" spans="2:20" s="258" customFormat="1" ht="21" customHeight="1" x14ac:dyDescent="0.7">
      <c r="B12" s="1420"/>
      <c r="C12" s="1421"/>
      <c r="D12" s="1421"/>
      <c r="E12" s="1421"/>
      <c r="F12" s="1421"/>
      <c r="G12" s="1421"/>
      <c r="H12" s="1421"/>
      <c r="I12" s="1422"/>
    </row>
    <row r="13" spans="2:20" s="365" customFormat="1" ht="37.5" customHeight="1" x14ac:dyDescent="0.2">
      <c r="B13" s="847" t="s">
        <v>221</v>
      </c>
      <c r="C13" s="1424"/>
      <c r="D13" s="1424"/>
      <c r="E13" s="1424"/>
      <c r="F13" s="1424"/>
      <c r="G13" s="1424"/>
      <c r="H13" s="1424"/>
      <c r="I13" s="379" t="s">
        <v>222</v>
      </c>
    </row>
    <row r="14" spans="2:20" s="365" customFormat="1" ht="16.5" customHeight="1" x14ac:dyDescent="0.2">
      <c r="B14" s="847"/>
      <c r="C14" s="1426"/>
      <c r="D14" s="1426"/>
      <c r="E14" s="1426"/>
      <c r="F14" s="1426"/>
      <c r="G14" s="1426"/>
      <c r="H14" s="1426"/>
      <c r="I14" s="379"/>
    </row>
    <row r="15" spans="2:20" s="365" customFormat="1" ht="37.5" customHeight="1" x14ac:dyDescent="0.2">
      <c r="B15" s="606" t="s">
        <v>853</v>
      </c>
      <c r="C15" s="1426">
        <v>671586</v>
      </c>
      <c r="D15" s="1426">
        <v>708790</v>
      </c>
      <c r="E15" s="1426">
        <v>737472.57099630835</v>
      </c>
      <c r="F15" s="1426">
        <v>970191.72621779901</v>
      </c>
      <c r="G15" s="1426">
        <v>1584906.4559717388</v>
      </c>
      <c r="H15" s="1426">
        <v>2093999.1151744733</v>
      </c>
      <c r="I15" s="618" t="s">
        <v>855</v>
      </c>
      <c r="J15" s="844"/>
      <c r="K15" s="844"/>
      <c r="L15" s="844"/>
      <c r="M15" s="844"/>
    </row>
    <row r="16" spans="2:20" s="365" customFormat="1" ht="37.5" customHeight="1" x14ac:dyDescent="0.2">
      <c r="B16" s="606" t="s">
        <v>4</v>
      </c>
      <c r="C16" s="1426">
        <v>961530</v>
      </c>
      <c r="D16" s="1426">
        <v>679183</v>
      </c>
      <c r="E16" s="1426">
        <v>600612.74133012898</v>
      </c>
      <c r="F16" s="1426">
        <v>629659.3158388359</v>
      </c>
      <c r="G16" s="1426">
        <v>661451.1248969431</v>
      </c>
      <c r="H16" s="1426">
        <v>921644.70664596488</v>
      </c>
      <c r="I16" s="618" t="s">
        <v>646</v>
      </c>
      <c r="J16" s="844"/>
      <c r="K16" s="844"/>
      <c r="L16" s="844"/>
      <c r="M16" s="844"/>
    </row>
    <row r="17" spans="2:19" s="365" customFormat="1" ht="37.5" customHeight="1" x14ac:dyDescent="0.2">
      <c r="B17" s="606" t="s">
        <v>397</v>
      </c>
      <c r="C17" s="1426">
        <v>135717</v>
      </c>
      <c r="D17" s="1426">
        <v>78504</v>
      </c>
      <c r="E17" s="1426">
        <v>80713</v>
      </c>
      <c r="F17" s="1426">
        <v>74511.215906388854</v>
      </c>
      <c r="G17" s="1426">
        <v>61344.268083799718</v>
      </c>
      <c r="H17" s="1426">
        <v>64077.080051772558</v>
      </c>
      <c r="I17" s="618" t="s">
        <v>697</v>
      </c>
      <c r="J17" s="844"/>
      <c r="K17" s="844"/>
      <c r="L17" s="844"/>
      <c r="M17" s="844"/>
    </row>
    <row r="18" spans="2:19" s="365" customFormat="1" ht="37.5" customHeight="1" x14ac:dyDescent="0.2">
      <c r="B18" s="606" t="s">
        <v>398</v>
      </c>
      <c r="C18" s="1426">
        <v>619790</v>
      </c>
      <c r="D18" s="1426">
        <v>596288</v>
      </c>
      <c r="E18" s="1426">
        <v>415066.18984149228</v>
      </c>
      <c r="F18" s="1426">
        <v>579102.62304471713</v>
      </c>
      <c r="G18" s="1426">
        <v>836232.903849127</v>
      </c>
      <c r="H18" s="1426">
        <v>1221203.4222243996</v>
      </c>
      <c r="I18" s="618" t="s">
        <v>698</v>
      </c>
      <c r="J18" s="844"/>
      <c r="K18" s="844"/>
      <c r="L18" s="844"/>
      <c r="M18" s="844"/>
    </row>
    <row r="19" spans="2:19" s="365" customFormat="1" ht="37.5" customHeight="1" x14ac:dyDescent="0.2">
      <c r="B19" s="606" t="s">
        <v>1583</v>
      </c>
      <c r="C19" s="1426">
        <v>278189</v>
      </c>
      <c r="D19" s="1426">
        <v>326741</v>
      </c>
      <c r="E19" s="1426">
        <v>384819.50969384797</v>
      </c>
      <c r="F19" s="1426">
        <v>473810.45264597546</v>
      </c>
      <c r="G19" s="1426">
        <v>575201.80929740774</v>
      </c>
      <c r="H19" s="1426">
        <v>594752.88414485892</v>
      </c>
      <c r="I19" s="618" t="s">
        <v>700</v>
      </c>
      <c r="J19" s="844"/>
      <c r="K19" s="844"/>
      <c r="L19" s="844"/>
      <c r="M19" s="844"/>
    </row>
    <row r="20" spans="2:19" s="365" customFormat="1" ht="37.5" customHeight="1" x14ac:dyDescent="0.2">
      <c r="B20" s="606" t="s">
        <v>259</v>
      </c>
      <c r="C20" s="1426">
        <v>160067</v>
      </c>
      <c r="D20" s="1426">
        <v>200537</v>
      </c>
      <c r="E20" s="1426">
        <v>145826.39110560605</v>
      </c>
      <c r="F20" s="1426">
        <v>149654.71667794837</v>
      </c>
      <c r="G20" s="1426">
        <v>148800.49570635951</v>
      </c>
      <c r="H20" s="1426">
        <v>167983.94087870521</v>
      </c>
      <c r="I20" s="618" t="s">
        <v>701</v>
      </c>
      <c r="J20" s="844"/>
      <c r="K20" s="844"/>
      <c r="L20" s="844"/>
      <c r="M20" s="844"/>
    </row>
    <row r="21" spans="2:19" s="365" customFormat="1" ht="37.5" customHeight="1" x14ac:dyDescent="0.2">
      <c r="B21" s="606" t="s">
        <v>400</v>
      </c>
      <c r="C21" s="1426">
        <v>70160</v>
      </c>
      <c r="D21" s="1426">
        <v>76832</v>
      </c>
      <c r="E21" s="1426">
        <v>125892.70291907883</v>
      </c>
      <c r="F21" s="1426">
        <v>174883.4291991053</v>
      </c>
      <c r="G21" s="1426">
        <v>243555.34251502407</v>
      </c>
      <c r="H21" s="1426">
        <v>332022.43479342846</v>
      </c>
      <c r="I21" s="618" t="s">
        <v>647</v>
      </c>
      <c r="J21" s="844"/>
      <c r="K21" s="844"/>
      <c r="L21" s="844"/>
      <c r="M21" s="844"/>
    </row>
    <row r="22" spans="2:19" s="365" customFormat="1" ht="37.5" customHeight="1" x14ac:dyDescent="0.2">
      <c r="B22" s="606" t="s">
        <v>401</v>
      </c>
      <c r="C22" s="1426">
        <v>354385</v>
      </c>
      <c r="D22" s="1426">
        <v>356566</v>
      </c>
      <c r="E22" s="1426">
        <v>444853.2</v>
      </c>
      <c r="F22" s="1426">
        <v>557116.75255156844</v>
      </c>
      <c r="G22" s="1426">
        <v>616392.65694300889</v>
      </c>
      <c r="H22" s="1426">
        <v>715818.28838355676</v>
      </c>
      <c r="I22" s="618" t="s">
        <v>928</v>
      </c>
      <c r="J22" s="844"/>
      <c r="K22" s="844"/>
      <c r="L22" s="844"/>
      <c r="M22" s="844"/>
    </row>
    <row r="23" spans="2:19" s="365" customFormat="1" ht="37.5" customHeight="1" x14ac:dyDescent="0.2">
      <c r="B23" s="606" t="s">
        <v>121</v>
      </c>
      <c r="C23" s="1426">
        <v>1296</v>
      </c>
      <c r="D23" s="1426">
        <v>1401</v>
      </c>
      <c r="E23" s="1426">
        <v>2304.1999999999998</v>
      </c>
      <c r="F23" s="1426">
        <v>3084.6184373617061</v>
      </c>
      <c r="G23" s="1426">
        <v>4770.6716046053107</v>
      </c>
      <c r="H23" s="1426">
        <v>5531.0039079658391</v>
      </c>
      <c r="I23" s="618" t="s">
        <v>1267</v>
      </c>
      <c r="J23" s="844"/>
      <c r="K23" s="844"/>
      <c r="L23" s="844"/>
      <c r="M23" s="844"/>
    </row>
    <row r="24" spans="2:19" s="360" customFormat="1" ht="37.5" customHeight="1" x14ac:dyDescent="0.2">
      <c r="B24" s="604" t="s">
        <v>122</v>
      </c>
      <c r="C24" s="1427">
        <v>3252720</v>
      </c>
      <c r="D24" s="1427">
        <v>3024842</v>
      </c>
      <c r="E24" s="1427">
        <v>2937560.5058864634</v>
      </c>
      <c r="F24" s="1427">
        <v>3612014.8505197009</v>
      </c>
      <c r="G24" s="1427">
        <v>4732655.7288680142</v>
      </c>
      <c r="H24" s="1427">
        <v>6117032.8762051258</v>
      </c>
      <c r="I24" s="616" t="s">
        <v>332</v>
      </c>
      <c r="J24" s="844"/>
      <c r="K24" s="844"/>
      <c r="L24" s="844"/>
      <c r="M24" s="844"/>
      <c r="N24" s="365"/>
      <c r="O24" s="365"/>
      <c r="P24" s="365"/>
      <c r="Q24" s="365"/>
      <c r="R24" s="365"/>
    </row>
    <row r="25" spans="2:19" s="365" customFormat="1" ht="36" customHeight="1" thickBot="1" x14ac:dyDescent="0.25">
      <c r="B25" s="1428"/>
      <c r="C25" s="1684"/>
      <c r="D25" s="1684"/>
      <c r="E25" s="1684"/>
      <c r="F25" s="1684"/>
      <c r="G25" s="1684"/>
      <c r="H25" s="1684"/>
      <c r="I25" s="1390"/>
      <c r="J25" s="844"/>
      <c r="K25" s="844"/>
      <c r="L25" s="844"/>
      <c r="M25" s="844"/>
      <c r="N25" s="844"/>
      <c r="O25" s="844"/>
      <c r="P25" s="844"/>
      <c r="Q25" s="844"/>
      <c r="R25" s="844"/>
      <c r="S25" s="844"/>
    </row>
    <row r="26" spans="2:19" s="365" customFormat="1" ht="18.75" customHeight="1" thickTop="1" x14ac:dyDescent="0.2">
      <c r="B26" s="847"/>
      <c r="C26" s="1402"/>
      <c r="D26" s="1402"/>
      <c r="E26" s="1402"/>
      <c r="F26" s="1402"/>
      <c r="G26" s="1402"/>
      <c r="H26" s="1402"/>
      <c r="I26" s="379"/>
      <c r="J26" s="844"/>
      <c r="K26" s="844"/>
      <c r="L26" s="844"/>
      <c r="M26" s="844"/>
      <c r="N26" s="844"/>
      <c r="O26" s="844"/>
      <c r="P26" s="844"/>
      <c r="Q26" s="844"/>
      <c r="R26" s="844"/>
    </row>
    <row r="27" spans="2:19" s="365" customFormat="1" ht="37.5" customHeight="1" x14ac:dyDescent="0.2">
      <c r="B27" s="847" t="s">
        <v>51</v>
      </c>
      <c r="C27" s="1424"/>
      <c r="D27" s="1424"/>
      <c r="E27" s="1424"/>
      <c r="F27" s="1424"/>
      <c r="G27" s="1424"/>
      <c r="H27" s="1424"/>
      <c r="I27" s="379" t="s">
        <v>407</v>
      </c>
      <c r="J27" s="844"/>
      <c r="K27" s="844"/>
      <c r="L27" s="844"/>
      <c r="M27" s="844"/>
      <c r="N27" s="844"/>
      <c r="O27" s="844"/>
      <c r="P27" s="844"/>
      <c r="Q27" s="844"/>
      <c r="R27" s="844"/>
    </row>
    <row r="28" spans="2:19" s="365" customFormat="1" ht="15.75" customHeight="1" x14ac:dyDescent="0.2">
      <c r="B28" s="847"/>
      <c r="C28" s="1426"/>
      <c r="D28" s="1426"/>
      <c r="E28" s="1426"/>
      <c r="F28" s="1426"/>
      <c r="G28" s="1426"/>
      <c r="H28" s="1426"/>
      <c r="I28" s="379"/>
      <c r="J28" s="844"/>
      <c r="K28" s="844"/>
      <c r="L28" s="844"/>
      <c r="M28" s="844"/>
      <c r="N28" s="844"/>
      <c r="O28" s="844"/>
      <c r="P28" s="844"/>
      <c r="Q28" s="844"/>
      <c r="R28" s="844"/>
    </row>
    <row r="29" spans="2:19" s="365" customFormat="1" ht="37.5" customHeight="1" x14ac:dyDescent="0.2">
      <c r="B29" s="606" t="s">
        <v>853</v>
      </c>
      <c r="C29" s="1426">
        <v>281732</v>
      </c>
      <c r="D29" s="1426">
        <v>209223</v>
      </c>
      <c r="E29" s="1426">
        <v>190992.69638392975</v>
      </c>
      <c r="F29" s="1426">
        <v>103666.06134661328</v>
      </c>
      <c r="G29" s="1426">
        <v>111903.88843462151</v>
      </c>
      <c r="H29" s="1426">
        <v>109704.84548324739</v>
      </c>
      <c r="I29" s="618" t="s">
        <v>855</v>
      </c>
      <c r="J29" s="844"/>
      <c r="K29" s="844"/>
      <c r="L29" s="844"/>
      <c r="M29" s="844"/>
      <c r="N29" s="844"/>
      <c r="O29" s="844"/>
      <c r="P29" s="844"/>
      <c r="Q29" s="844"/>
      <c r="R29" s="844"/>
    </row>
    <row r="30" spans="2:19" s="365" customFormat="1" ht="37.5" customHeight="1" x14ac:dyDescent="0.2">
      <c r="B30" s="606" t="s">
        <v>4</v>
      </c>
      <c r="C30" s="1426">
        <v>307508</v>
      </c>
      <c r="D30" s="1426">
        <v>162290</v>
      </c>
      <c r="E30" s="1426">
        <v>50273.463758467493</v>
      </c>
      <c r="F30" s="1426">
        <v>61753</v>
      </c>
      <c r="G30" s="1426">
        <v>73045.265809398596</v>
      </c>
      <c r="H30" s="1426">
        <v>61753.720884629438</v>
      </c>
      <c r="I30" s="618" t="s">
        <v>646</v>
      </c>
      <c r="J30" s="844"/>
      <c r="K30" s="844"/>
      <c r="L30" s="844"/>
      <c r="M30" s="844"/>
      <c r="N30" s="844"/>
      <c r="O30" s="844"/>
      <c r="P30" s="844"/>
      <c r="Q30" s="844"/>
      <c r="R30" s="844"/>
    </row>
    <row r="31" spans="2:19" s="365" customFormat="1" ht="37.5" customHeight="1" x14ac:dyDescent="0.2">
      <c r="B31" s="606" t="s">
        <v>397</v>
      </c>
      <c r="C31" s="1426">
        <v>59526</v>
      </c>
      <c r="D31" s="1426">
        <v>33624</v>
      </c>
      <c r="E31" s="1426">
        <v>32053.519231305858</v>
      </c>
      <c r="F31" s="1426">
        <v>28895.212771178412</v>
      </c>
      <c r="G31" s="1426">
        <v>27977.114819193252</v>
      </c>
      <c r="H31" s="1426">
        <v>27187.559778133225</v>
      </c>
      <c r="I31" s="618" t="s">
        <v>697</v>
      </c>
      <c r="J31" s="844"/>
      <c r="K31" s="844"/>
      <c r="L31" s="844"/>
      <c r="M31" s="844"/>
      <c r="N31" s="844"/>
      <c r="O31" s="844"/>
      <c r="P31" s="844"/>
      <c r="Q31" s="844"/>
      <c r="R31" s="844"/>
    </row>
    <row r="32" spans="2:19" s="365" customFormat="1" ht="37.5" customHeight="1" x14ac:dyDescent="0.2">
      <c r="B32" s="606" t="s">
        <v>398</v>
      </c>
      <c r="C32" s="1426">
        <v>347284</v>
      </c>
      <c r="D32" s="1426">
        <v>216685</v>
      </c>
      <c r="E32" s="1426">
        <v>95281.24036478909</v>
      </c>
      <c r="F32" s="1426">
        <v>91224.368099854793</v>
      </c>
      <c r="G32" s="1426">
        <v>97507.643009055202</v>
      </c>
      <c r="H32" s="1426">
        <v>93744.518444470887</v>
      </c>
      <c r="I32" s="618" t="s">
        <v>698</v>
      </c>
      <c r="J32" s="844"/>
      <c r="K32" s="844"/>
      <c r="L32" s="844"/>
      <c r="M32" s="844"/>
      <c r="N32" s="844"/>
      <c r="O32" s="844"/>
      <c r="P32" s="844"/>
      <c r="Q32" s="844"/>
      <c r="R32" s="844"/>
    </row>
    <row r="33" spans="2:18" s="365" customFormat="1" ht="37.5" customHeight="1" x14ac:dyDescent="0.2">
      <c r="B33" s="606" t="s">
        <v>1583</v>
      </c>
      <c r="C33" s="1426">
        <v>181340</v>
      </c>
      <c r="D33" s="1426">
        <v>178467</v>
      </c>
      <c r="E33" s="1426">
        <v>139702.23700471234</v>
      </c>
      <c r="F33" s="1426">
        <v>134035.24127852501</v>
      </c>
      <c r="G33" s="1426">
        <v>121230.1143027103</v>
      </c>
      <c r="H33" s="1426">
        <v>123299.83144121303</v>
      </c>
      <c r="I33" s="618" t="s">
        <v>700</v>
      </c>
      <c r="J33" s="844"/>
      <c r="K33" s="844"/>
      <c r="L33" s="844"/>
      <c r="M33" s="844"/>
      <c r="N33" s="844"/>
      <c r="O33" s="844"/>
      <c r="P33" s="844"/>
      <c r="Q33" s="844"/>
      <c r="R33" s="844"/>
    </row>
    <row r="34" spans="2:18" s="365" customFormat="1" ht="37.5" customHeight="1" x14ac:dyDescent="0.2">
      <c r="B34" s="606" t="s">
        <v>259</v>
      </c>
      <c r="C34" s="1426">
        <v>83997</v>
      </c>
      <c r="D34" s="1426">
        <v>94164</v>
      </c>
      <c r="E34" s="1426">
        <v>82385</v>
      </c>
      <c r="F34" s="1426">
        <v>41990.147752078614</v>
      </c>
      <c r="G34" s="1426">
        <v>24137.680588059167</v>
      </c>
      <c r="H34" s="1426">
        <v>17925.651656321817</v>
      </c>
      <c r="I34" s="618" t="s">
        <v>701</v>
      </c>
      <c r="J34" s="844"/>
      <c r="K34" s="844"/>
      <c r="L34" s="844"/>
      <c r="M34" s="844"/>
      <c r="N34" s="844"/>
      <c r="O34" s="844"/>
      <c r="P34" s="844"/>
      <c r="Q34" s="844"/>
      <c r="R34" s="844"/>
    </row>
    <row r="35" spans="2:18" s="365" customFormat="1" ht="37.5" customHeight="1" x14ac:dyDescent="0.2">
      <c r="B35" s="606" t="s">
        <v>400</v>
      </c>
      <c r="C35" s="1426">
        <v>56070</v>
      </c>
      <c r="D35" s="1426">
        <v>34731</v>
      </c>
      <c r="E35" s="1426">
        <v>38416.6490504416</v>
      </c>
      <c r="F35" s="1426">
        <v>42319.607408744901</v>
      </c>
      <c r="G35" s="1426">
        <v>43755.554657404246</v>
      </c>
      <c r="H35" s="1426">
        <v>44096.540564575873</v>
      </c>
      <c r="I35" s="618" t="s">
        <v>647</v>
      </c>
      <c r="J35" s="844"/>
      <c r="K35" s="844"/>
      <c r="L35" s="844"/>
      <c r="M35" s="844"/>
    </row>
    <row r="36" spans="2:18" s="365" customFormat="1" ht="37.5" customHeight="1" x14ac:dyDescent="0.2">
      <c r="B36" s="606" t="s">
        <v>401</v>
      </c>
      <c r="C36" s="1426">
        <v>218755</v>
      </c>
      <c r="D36" s="1426">
        <v>202595</v>
      </c>
      <c r="E36" s="1426">
        <v>204530</v>
      </c>
      <c r="F36" s="1426">
        <v>243414.55464377967</v>
      </c>
      <c r="G36" s="1426">
        <v>223244.18387985093</v>
      </c>
      <c r="H36" s="1426">
        <v>204000.93299921835</v>
      </c>
      <c r="I36" s="618" t="s">
        <v>928</v>
      </c>
      <c r="J36" s="844"/>
      <c r="K36" s="844"/>
      <c r="L36" s="844"/>
      <c r="M36" s="844"/>
    </row>
    <row r="37" spans="2:18" s="365" customFormat="1" ht="37.5" customHeight="1" x14ac:dyDescent="0.2">
      <c r="B37" s="606" t="s">
        <v>121</v>
      </c>
      <c r="C37" s="1426">
        <v>979</v>
      </c>
      <c r="D37" s="1426">
        <v>531</v>
      </c>
      <c r="E37" s="1426">
        <v>876</v>
      </c>
      <c r="F37" s="1426">
        <v>1172.3142270475819</v>
      </c>
      <c r="G37" s="1426">
        <v>1813.1014607544842</v>
      </c>
      <c r="H37" s="1426">
        <v>2102.0669826216817</v>
      </c>
      <c r="I37" s="618" t="s">
        <v>1267</v>
      </c>
      <c r="J37" s="844"/>
      <c r="K37" s="844"/>
      <c r="L37" s="844"/>
      <c r="M37" s="844"/>
    </row>
    <row r="38" spans="2:18" s="360" customFormat="1" ht="37.5" customHeight="1" x14ac:dyDescent="0.2">
      <c r="B38" s="604" t="s">
        <v>122</v>
      </c>
      <c r="C38" s="980">
        <v>1537191</v>
      </c>
      <c r="D38" s="980">
        <v>1132310</v>
      </c>
      <c r="E38" s="980">
        <v>834510.80579364602</v>
      </c>
      <c r="F38" s="980">
        <v>748470.50752782228</v>
      </c>
      <c r="G38" s="980">
        <v>724614.54696104769</v>
      </c>
      <c r="H38" s="980">
        <v>683815.66823443177</v>
      </c>
      <c r="I38" s="616" t="s">
        <v>332</v>
      </c>
      <c r="J38" s="363"/>
      <c r="K38" s="363"/>
      <c r="L38" s="363"/>
      <c r="M38" s="363"/>
      <c r="N38" s="365"/>
      <c r="O38" s="365"/>
      <c r="P38" s="365"/>
      <c r="Q38" s="365"/>
      <c r="R38" s="365"/>
    </row>
    <row r="39" spans="2:18" s="258" customFormat="1" ht="24.95" customHeight="1" thickBot="1" x14ac:dyDescent="0.75">
      <c r="B39" s="1429"/>
      <c r="C39" s="1587"/>
      <c r="D39" s="1587"/>
      <c r="E39" s="1587"/>
      <c r="F39" s="1587"/>
      <c r="G39" s="1587"/>
      <c r="H39" s="1587"/>
      <c r="I39" s="1423"/>
      <c r="N39" s="339"/>
      <c r="O39" s="339"/>
      <c r="P39" s="339"/>
      <c r="Q39" s="339"/>
      <c r="R39" s="339"/>
    </row>
    <row r="40" spans="2:18" ht="9" customHeight="1" thickTop="1" x14ac:dyDescent="0.5">
      <c r="N40" s="51"/>
      <c r="O40" s="51"/>
      <c r="P40" s="51"/>
      <c r="Q40" s="51"/>
      <c r="R40" s="51"/>
    </row>
    <row r="41" spans="2:18" s="37" customFormat="1" ht="9" customHeight="1" x14ac:dyDescent="0.5">
      <c r="N41" s="48"/>
      <c r="O41" s="48"/>
      <c r="P41" s="48"/>
      <c r="Q41" s="48"/>
      <c r="R41" s="48"/>
    </row>
    <row r="42" spans="2:18" s="417" customFormat="1" ht="18.75" customHeight="1" x14ac:dyDescent="0.5">
      <c r="B42" s="334" t="s">
        <v>1778</v>
      </c>
      <c r="C42" s="334"/>
      <c r="G42" s="1430"/>
      <c r="H42" s="1430"/>
      <c r="I42" s="334" t="s">
        <v>1779</v>
      </c>
    </row>
    <row r="43" spans="2:18" s="417" customFormat="1" ht="18.75" customHeight="1" x14ac:dyDescent="0.5">
      <c r="B43" s="572"/>
      <c r="I43" s="709"/>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74" t="s">
        <v>1900</v>
      </c>
      <c r="C3" s="1774"/>
      <c r="D3" s="1774"/>
      <c r="E3" s="1774"/>
      <c r="F3" s="1774"/>
      <c r="G3" s="1774"/>
      <c r="H3" s="1774"/>
      <c r="I3" s="1774"/>
    </row>
    <row r="4" spans="2:23" ht="12.75" customHeight="1" x14ac:dyDescent="0.85">
      <c r="B4" s="1574"/>
      <c r="C4" s="1574"/>
      <c r="D4" s="1574"/>
      <c r="E4" s="1574"/>
      <c r="F4" s="1574"/>
      <c r="G4" s="1574"/>
      <c r="H4" s="1574"/>
      <c r="I4" s="1574"/>
    </row>
    <row r="5" spans="2:23" ht="30" customHeight="1" x14ac:dyDescent="0.85">
      <c r="B5" s="1774" t="s">
        <v>1901</v>
      </c>
      <c r="C5" s="1774"/>
      <c r="D5" s="1774"/>
      <c r="E5" s="1774"/>
      <c r="F5" s="1774"/>
      <c r="G5" s="1774"/>
      <c r="H5" s="1774"/>
      <c r="I5" s="1774"/>
    </row>
    <row r="6" spans="2:23" s="5" customFormat="1" ht="19.5" customHeight="1" x14ac:dyDescent="0.65">
      <c r="C6" s="104"/>
      <c r="D6" s="104"/>
      <c r="E6" s="104"/>
      <c r="F6" s="104"/>
      <c r="G6" s="104"/>
      <c r="H6" s="104"/>
      <c r="I6" s="2"/>
      <c r="J6" s="2"/>
      <c r="K6" s="2"/>
      <c r="L6" s="2"/>
      <c r="M6" s="2"/>
      <c r="N6" s="2"/>
      <c r="O6" s="2"/>
      <c r="P6" s="2"/>
      <c r="Q6" s="2"/>
      <c r="R6" s="2"/>
      <c r="S6" s="2"/>
    </row>
    <row r="7" spans="2:23" s="417" customFormat="1" ht="24" customHeight="1" x14ac:dyDescent="0.5">
      <c r="B7" s="355" t="s">
        <v>1748</v>
      </c>
      <c r="C7" s="414"/>
      <c r="D7" s="414"/>
      <c r="E7" s="414"/>
      <c r="F7" s="414"/>
      <c r="G7" s="414"/>
      <c r="H7" s="414"/>
      <c r="I7" s="229" t="s">
        <v>1752</v>
      </c>
      <c r="J7" s="229"/>
      <c r="N7" s="229"/>
    </row>
    <row r="8" spans="2:23" ht="18.75" customHeight="1" thickBot="1" x14ac:dyDescent="0.4"/>
    <row r="9" spans="2:23" s="645" customFormat="1" ht="24.95" customHeight="1" thickTop="1" x14ac:dyDescent="0.7">
      <c r="B9" s="1944" t="s">
        <v>887</v>
      </c>
      <c r="C9" s="1761">
        <v>2011</v>
      </c>
      <c r="D9" s="1761">
        <v>2012</v>
      </c>
      <c r="E9" s="1761">
        <v>2013</v>
      </c>
      <c r="F9" s="1761">
        <v>2014</v>
      </c>
      <c r="G9" s="1761" t="s">
        <v>1928</v>
      </c>
      <c r="H9" s="1761" t="s">
        <v>1935</v>
      </c>
      <c r="I9" s="1921" t="s">
        <v>886</v>
      </c>
      <c r="J9" s="653"/>
      <c r="N9" s="653"/>
    </row>
    <row r="10" spans="2:23" s="645" customFormat="1" ht="24.95" customHeight="1" x14ac:dyDescent="0.7">
      <c r="B10" s="1945"/>
      <c r="C10" s="1762"/>
      <c r="D10" s="1762"/>
      <c r="E10" s="1762"/>
      <c r="F10" s="1762"/>
      <c r="G10" s="1762"/>
      <c r="H10" s="1762"/>
      <c r="I10" s="1972"/>
    </row>
    <row r="11" spans="2:23" s="645" customFormat="1" ht="24.95" customHeight="1" x14ac:dyDescent="0.7">
      <c r="B11" s="1946"/>
      <c r="C11" s="1763"/>
      <c r="D11" s="1763"/>
      <c r="E11" s="1763"/>
      <c r="F11" s="1763"/>
      <c r="G11" s="1763"/>
      <c r="H11" s="1763"/>
      <c r="I11" s="1973"/>
    </row>
    <row r="12" spans="2:23" s="645" customFormat="1" ht="21" customHeight="1" x14ac:dyDescent="0.7">
      <c r="B12" s="684"/>
      <c r="C12" s="399"/>
      <c r="D12" s="399"/>
      <c r="E12" s="399"/>
      <c r="F12" s="399"/>
      <c r="G12" s="399"/>
      <c r="H12" s="399"/>
      <c r="I12" s="708"/>
    </row>
    <row r="13" spans="2:23" s="1347" customFormat="1" ht="37.5" customHeight="1" x14ac:dyDescent="0.2">
      <c r="B13" s="724" t="s">
        <v>221</v>
      </c>
      <c r="C13" s="923"/>
      <c r="D13" s="923"/>
      <c r="E13" s="923"/>
      <c r="F13" s="923"/>
      <c r="G13" s="923"/>
      <c r="H13" s="923"/>
      <c r="I13" s="1053" t="s">
        <v>222</v>
      </c>
    </row>
    <row r="14" spans="2:23" s="1347" customFormat="1" ht="15.75" customHeight="1" x14ac:dyDescent="0.2">
      <c r="B14" s="849"/>
      <c r="C14" s="923"/>
      <c r="D14" s="923"/>
      <c r="E14" s="923"/>
      <c r="F14" s="923"/>
      <c r="G14" s="923"/>
      <c r="H14" s="923"/>
      <c r="I14" s="611"/>
    </row>
    <row r="15" spans="2:23" s="1347" customFormat="1" ht="37.5" customHeight="1" x14ac:dyDescent="0.2">
      <c r="B15" s="849" t="s">
        <v>61</v>
      </c>
      <c r="C15" s="866">
        <v>2938068</v>
      </c>
      <c r="D15" s="866">
        <v>3241161</v>
      </c>
      <c r="E15" s="866">
        <v>3369174.710383852</v>
      </c>
      <c r="F15" s="866">
        <v>4767735.8505197</v>
      </c>
      <c r="G15" s="866">
        <v>5744831.588483341</v>
      </c>
      <c r="H15" s="866">
        <v>7777498.3824528148</v>
      </c>
      <c r="I15" s="611" t="s">
        <v>864</v>
      </c>
    </row>
    <row r="16" spans="2:23" s="1347" customFormat="1" ht="37.5" customHeight="1" x14ac:dyDescent="0.2">
      <c r="B16" s="849" t="s">
        <v>409</v>
      </c>
      <c r="C16" s="1402">
        <v>415848</v>
      </c>
      <c r="D16" s="1402">
        <v>440533</v>
      </c>
      <c r="E16" s="1402">
        <v>561497</v>
      </c>
      <c r="F16" s="1402">
        <v>708819.49759641767</v>
      </c>
      <c r="G16" s="1402">
        <v>799997.06957565702</v>
      </c>
      <c r="H16" s="1402">
        <v>1025154.0185232457</v>
      </c>
      <c r="I16" s="611" t="s">
        <v>408</v>
      </c>
    </row>
    <row r="17" spans="2:9" s="1347" customFormat="1" ht="37.5" customHeight="1" x14ac:dyDescent="0.2">
      <c r="B17" s="849" t="s">
        <v>223</v>
      </c>
      <c r="C17" s="1402">
        <v>2522220</v>
      </c>
      <c r="D17" s="1402">
        <v>2800628</v>
      </c>
      <c r="E17" s="1402">
        <v>2807677.710383852</v>
      </c>
      <c r="F17" s="1402">
        <v>4058916.3529232824</v>
      </c>
      <c r="G17" s="1402">
        <v>4944834.5189076839</v>
      </c>
      <c r="H17" s="1402">
        <v>6752344.3639295688</v>
      </c>
      <c r="I17" s="611" t="s">
        <v>224</v>
      </c>
    </row>
    <row r="18" spans="2:9" s="1347" customFormat="1" ht="37.5" customHeight="1" x14ac:dyDescent="0.2">
      <c r="B18" s="849" t="s">
        <v>62</v>
      </c>
      <c r="C18" s="866">
        <v>703594</v>
      </c>
      <c r="D18" s="866">
        <v>386818</v>
      </c>
      <c r="E18" s="866">
        <v>424662</v>
      </c>
      <c r="F18" s="866">
        <v>297496.36724406801</v>
      </c>
      <c r="G18" s="866">
        <v>399594.06860274798</v>
      </c>
      <c r="H18" s="866">
        <v>554723.68791278603</v>
      </c>
      <c r="I18" s="611" t="s">
        <v>865</v>
      </c>
    </row>
    <row r="19" spans="2:9" s="1347" customFormat="1" ht="37.5" customHeight="1" x14ac:dyDescent="0.2">
      <c r="B19" s="849" t="s">
        <v>802</v>
      </c>
      <c r="C19" s="1402">
        <v>178383</v>
      </c>
      <c r="D19" s="1402">
        <v>106760</v>
      </c>
      <c r="E19" s="1402">
        <v>62251</v>
      </c>
      <c r="F19" s="1402">
        <v>74183.367244067995</v>
      </c>
      <c r="G19" s="1402">
        <v>141590.06860274801</v>
      </c>
      <c r="H19" s="1402">
        <v>179087.687912786</v>
      </c>
      <c r="I19" s="611" t="s">
        <v>889</v>
      </c>
    </row>
    <row r="20" spans="2:9" s="1347" customFormat="1" ht="37.5" customHeight="1" x14ac:dyDescent="0.2">
      <c r="B20" s="849" t="s">
        <v>873</v>
      </c>
      <c r="C20" s="1402">
        <v>525211</v>
      </c>
      <c r="D20" s="1402">
        <v>280058</v>
      </c>
      <c r="E20" s="1402">
        <v>362411</v>
      </c>
      <c r="F20" s="1402">
        <v>223313</v>
      </c>
      <c r="G20" s="1402">
        <v>258004</v>
      </c>
      <c r="H20" s="1402">
        <v>375636</v>
      </c>
      <c r="I20" s="611" t="s">
        <v>890</v>
      </c>
    </row>
    <row r="21" spans="2:9" s="1347" customFormat="1" ht="37.5" customHeight="1" x14ac:dyDescent="0.2">
      <c r="B21" s="849" t="s">
        <v>63</v>
      </c>
      <c r="C21" s="866">
        <v>-388942</v>
      </c>
      <c r="D21" s="866">
        <v>-603137</v>
      </c>
      <c r="E21" s="866">
        <v>-856276</v>
      </c>
      <c r="F21" s="866">
        <v>-1453217</v>
      </c>
      <c r="G21" s="866">
        <v>-1411770</v>
      </c>
      <c r="H21" s="866">
        <v>-2215189</v>
      </c>
      <c r="I21" s="611" t="s">
        <v>866</v>
      </c>
    </row>
    <row r="22" spans="2:9" s="1347" customFormat="1" ht="37.5" customHeight="1" x14ac:dyDescent="0.2">
      <c r="B22" s="859" t="s">
        <v>64</v>
      </c>
      <c r="C22" s="1402">
        <v>630030</v>
      </c>
      <c r="D22" s="1402">
        <v>233355</v>
      </c>
      <c r="E22" s="1402">
        <v>228484</v>
      </c>
      <c r="F22" s="1402">
        <v>253411</v>
      </c>
      <c r="G22" s="1402">
        <v>335244</v>
      </c>
      <c r="H22" s="1402">
        <v>568866</v>
      </c>
      <c r="I22" s="1434" t="s">
        <v>225</v>
      </c>
    </row>
    <row r="23" spans="2:9" s="1347" customFormat="1" ht="37.5" customHeight="1" x14ac:dyDescent="0.2">
      <c r="B23" s="849" t="s">
        <v>65</v>
      </c>
      <c r="C23" s="1402">
        <v>1018972</v>
      </c>
      <c r="D23" s="1402">
        <v>836492</v>
      </c>
      <c r="E23" s="1402">
        <v>1084760</v>
      </c>
      <c r="F23" s="1402">
        <v>1706628</v>
      </c>
      <c r="G23" s="1402">
        <v>1747014</v>
      </c>
      <c r="H23" s="1402">
        <v>2784055</v>
      </c>
      <c r="I23" s="611" t="s">
        <v>317</v>
      </c>
    </row>
    <row r="24" spans="2:9" s="1348" customFormat="1" ht="37.5" customHeight="1" x14ac:dyDescent="0.2">
      <c r="B24" s="857" t="s">
        <v>891</v>
      </c>
      <c r="C24" s="865">
        <v>3252720</v>
      </c>
      <c r="D24" s="865">
        <v>3024842</v>
      </c>
      <c r="E24" s="865">
        <v>2937560.710383852</v>
      </c>
      <c r="F24" s="865">
        <v>3612015.2177637676</v>
      </c>
      <c r="G24" s="865">
        <v>4732655.6570860893</v>
      </c>
      <c r="H24" s="865">
        <v>6117033.0703656012</v>
      </c>
      <c r="I24" s="569" t="s">
        <v>318</v>
      </c>
    </row>
    <row r="25" spans="2:9" s="1347" customFormat="1" ht="24.95" customHeight="1" x14ac:dyDescent="0.2">
      <c r="B25" s="849"/>
      <c r="C25" s="1402"/>
      <c r="D25" s="1402"/>
      <c r="E25" s="1402"/>
      <c r="F25" s="1402"/>
      <c r="G25" s="1402"/>
      <c r="H25" s="1402"/>
      <c r="I25" s="611"/>
    </row>
    <row r="26" spans="2:9" s="1347" customFormat="1" ht="24.95" customHeight="1" thickBot="1" x14ac:dyDescent="0.25">
      <c r="B26" s="848"/>
      <c r="C26" s="1403"/>
      <c r="D26" s="1403"/>
      <c r="E26" s="1403"/>
      <c r="F26" s="1403"/>
      <c r="G26" s="1403"/>
      <c r="H26" s="1403"/>
      <c r="I26" s="1435"/>
    </row>
    <row r="27" spans="2:9" s="1347" customFormat="1" ht="22.5" customHeight="1" thickTop="1" x14ac:dyDescent="0.2">
      <c r="B27" s="1433"/>
      <c r="C27" s="1402"/>
      <c r="D27" s="1402"/>
      <c r="E27" s="1402"/>
      <c r="F27" s="1402"/>
      <c r="G27" s="1402"/>
      <c r="H27" s="1402"/>
      <c r="I27" s="1436"/>
    </row>
    <row r="28" spans="2:9" s="1347" customFormat="1" ht="37.5" customHeight="1" x14ac:dyDescent="0.2">
      <c r="B28" s="724" t="s">
        <v>51</v>
      </c>
      <c r="C28" s="1404"/>
      <c r="D28" s="1404"/>
      <c r="E28" s="1404"/>
      <c r="F28" s="1404"/>
      <c r="G28" s="1404"/>
      <c r="H28" s="1404"/>
      <c r="I28" s="1053" t="s">
        <v>407</v>
      </c>
    </row>
    <row r="29" spans="2:9" s="1347" customFormat="1" ht="15.75" customHeight="1" x14ac:dyDescent="0.2">
      <c r="B29" s="849"/>
      <c r="C29" s="1402"/>
      <c r="D29" s="1402"/>
      <c r="E29" s="1402"/>
      <c r="F29" s="1402"/>
      <c r="G29" s="1402"/>
      <c r="H29" s="1402"/>
      <c r="I29" s="611"/>
    </row>
    <row r="30" spans="2:9" s="1347" customFormat="1" ht="37.5" customHeight="1" x14ac:dyDescent="0.2">
      <c r="B30" s="849" t="s">
        <v>61</v>
      </c>
      <c r="C30" s="866">
        <v>1352295</v>
      </c>
      <c r="D30" s="866">
        <v>1099522</v>
      </c>
      <c r="E30" s="866">
        <v>771384.47736950137</v>
      </c>
      <c r="F30" s="866">
        <v>735315.50752782251</v>
      </c>
      <c r="G30" s="866">
        <v>590032.3699569715</v>
      </c>
      <c r="H30" s="866">
        <v>571558.91265153163</v>
      </c>
      <c r="I30" s="611" t="s">
        <v>864</v>
      </c>
    </row>
    <row r="31" spans="2:9" s="1347" customFormat="1" ht="37.5" customHeight="1" x14ac:dyDescent="0.2">
      <c r="B31" s="849" t="s">
        <v>409</v>
      </c>
      <c r="C31" s="1402">
        <v>252341</v>
      </c>
      <c r="D31" s="1402">
        <v>235916</v>
      </c>
      <c r="E31" s="1402">
        <v>214182</v>
      </c>
      <c r="F31" s="1402">
        <v>269136.91987178498</v>
      </c>
      <c r="G31" s="1402">
        <v>251792.49959224349</v>
      </c>
      <c r="H31" s="1402">
        <v>230338.27658697058</v>
      </c>
      <c r="I31" s="611" t="s">
        <v>408</v>
      </c>
    </row>
    <row r="32" spans="2:9" s="1347" customFormat="1" ht="37.5" customHeight="1" x14ac:dyDescent="0.2">
      <c r="B32" s="849" t="s">
        <v>223</v>
      </c>
      <c r="C32" s="1402">
        <v>1099954</v>
      </c>
      <c r="D32" s="1402">
        <v>863606</v>
      </c>
      <c r="E32" s="1402">
        <v>557202.47736950137</v>
      </c>
      <c r="F32" s="1402">
        <v>466178.58765603753</v>
      </c>
      <c r="G32" s="1402">
        <v>338239.87036472798</v>
      </c>
      <c r="H32" s="1402">
        <v>341220.63606456103</v>
      </c>
      <c r="I32" s="611" t="s">
        <v>224</v>
      </c>
    </row>
    <row r="33" spans="2:9" s="1347" customFormat="1" ht="37.5" customHeight="1" x14ac:dyDescent="0.2">
      <c r="B33" s="849" t="s">
        <v>62</v>
      </c>
      <c r="C33" s="866">
        <v>381394</v>
      </c>
      <c r="D33" s="866">
        <v>185935</v>
      </c>
      <c r="E33" s="866">
        <v>196164</v>
      </c>
      <c r="F33" s="866">
        <v>126939</v>
      </c>
      <c r="G33" s="866">
        <v>246558.97700407653</v>
      </c>
      <c r="H33" s="866">
        <v>221430.05558290059</v>
      </c>
      <c r="I33" s="611" t="s">
        <v>865</v>
      </c>
    </row>
    <row r="34" spans="2:9" s="1347" customFormat="1" ht="37.5" customHeight="1" x14ac:dyDescent="0.2">
      <c r="B34" s="849" t="s">
        <v>802</v>
      </c>
      <c r="C34" s="1402">
        <v>267579</v>
      </c>
      <c r="D34" s="1402">
        <v>48717</v>
      </c>
      <c r="E34" s="1402">
        <v>29316</v>
      </c>
      <c r="F34" s="1402">
        <v>24129</v>
      </c>
      <c r="G34" s="1402">
        <v>71481.359488196016</v>
      </c>
      <c r="H34" s="1402">
        <v>58898.208840633684</v>
      </c>
      <c r="I34" s="611" t="s">
        <v>889</v>
      </c>
    </row>
    <row r="35" spans="2:9" s="1347" customFormat="1" ht="37.5" customHeight="1" x14ac:dyDescent="0.2">
      <c r="B35" s="849" t="s">
        <v>873</v>
      </c>
      <c r="C35" s="1402">
        <v>113815</v>
      </c>
      <c r="D35" s="1402">
        <v>137218</v>
      </c>
      <c r="E35" s="1402">
        <v>166848</v>
      </c>
      <c r="F35" s="1402">
        <v>102810</v>
      </c>
      <c r="G35" s="1402">
        <v>175077.6175158805</v>
      </c>
      <c r="H35" s="1402">
        <v>162531.84674226691</v>
      </c>
      <c r="I35" s="611" t="s">
        <v>890</v>
      </c>
    </row>
    <row r="36" spans="2:9" s="1347" customFormat="1" ht="37.5" customHeight="1" x14ac:dyDescent="0.2">
      <c r="B36" s="849" t="s">
        <v>63</v>
      </c>
      <c r="C36" s="866">
        <v>-196498</v>
      </c>
      <c r="D36" s="866">
        <v>-153147</v>
      </c>
      <c r="E36" s="866">
        <v>-133037</v>
      </c>
      <c r="F36" s="866">
        <v>-113784</v>
      </c>
      <c r="G36" s="866">
        <v>-111976</v>
      </c>
      <c r="H36" s="866">
        <v>-109173</v>
      </c>
      <c r="I36" s="611" t="s">
        <v>866</v>
      </c>
    </row>
    <row r="37" spans="2:9" s="1347" customFormat="1" ht="37.5" customHeight="1" x14ac:dyDescent="0.2">
      <c r="B37" s="859" t="s">
        <v>64</v>
      </c>
      <c r="C37" s="1402">
        <v>213104</v>
      </c>
      <c r="D37" s="1402">
        <v>69985</v>
      </c>
      <c r="E37" s="1402">
        <v>48628</v>
      </c>
      <c r="F37" s="1402">
        <v>41590</v>
      </c>
      <c r="G37" s="1402">
        <v>40930</v>
      </c>
      <c r="H37" s="1402">
        <v>39905</v>
      </c>
      <c r="I37" s="1434" t="s">
        <v>225</v>
      </c>
    </row>
    <row r="38" spans="2:9" s="1347" customFormat="1" ht="37.5" customHeight="1" x14ac:dyDescent="0.2">
      <c r="B38" s="849" t="s">
        <v>65</v>
      </c>
      <c r="C38" s="1402">
        <v>409602</v>
      </c>
      <c r="D38" s="1402">
        <v>223132</v>
      </c>
      <c r="E38" s="1402">
        <v>181665</v>
      </c>
      <c r="F38" s="1402">
        <v>155374</v>
      </c>
      <c r="G38" s="1402">
        <v>152906</v>
      </c>
      <c r="H38" s="1402">
        <v>149078</v>
      </c>
      <c r="I38" s="611" t="s">
        <v>317</v>
      </c>
    </row>
    <row r="39" spans="2:9" s="1348" customFormat="1" ht="37.5" customHeight="1" x14ac:dyDescent="0.2">
      <c r="B39" s="857" t="s">
        <v>891</v>
      </c>
      <c r="C39" s="865">
        <v>1537191</v>
      </c>
      <c r="D39" s="865">
        <v>1132310</v>
      </c>
      <c r="E39" s="865">
        <v>834511.47736950137</v>
      </c>
      <c r="F39" s="865">
        <v>748470.50752782251</v>
      </c>
      <c r="G39" s="865">
        <v>724615.34696104797</v>
      </c>
      <c r="H39" s="865">
        <v>683815.96823443216</v>
      </c>
      <c r="I39" s="569" t="s">
        <v>318</v>
      </c>
    </row>
    <row r="40" spans="2:9" s="1347" customFormat="1" ht="24.95" customHeight="1" thickBot="1" x14ac:dyDescent="0.25">
      <c r="B40" s="848"/>
      <c r="C40" s="1432"/>
      <c r="D40" s="1432"/>
      <c r="E40" s="1432"/>
      <c r="F40" s="1432"/>
      <c r="G40" s="1432"/>
      <c r="H40" s="1432"/>
      <c r="I40" s="1431"/>
    </row>
    <row r="41" spans="2:9" ht="9" customHeight="1" thickTop="1" x14ac:dyDescent="0.35"/>
    <row r="42" spans="2:9" s="417" customFormat="1" ht="18.75" customHeight="1" x14ac:dyDescent="0.5">
      <c r="B42" s="334" t="s">
        <v>1778</v>
      </c>
      <c r="C42" s="334"/>
      <c r="D42" s="334"/>
      <c r="E42" s="334"/>
      <c r="F42" s="334"/>
      <c r="G42" s="334"/>
      <c r="H42" s="334"/>
      <c r="I42" s="334" t="s">
        <v>1779</v>
      </c>
    </row>
    <row r="43" spans="2:9" s="417" customFormat="1" ht="18.75" customHeight="1" x14ac:dyDescent="0.5">
      <c r="B43" s="572"/>
      <c r="I43" s="709"/>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4" t="s">
        <v>1902</v>
      </c>
      <c r="C3" s="1775"/>
      <c r="D3" s="1775"/>
      <c r="E3" s="1775"/>
      <c r="F3" s="1775"/>
      <c r="G3" s="1775"/>
      <c r="H3" s="1775"/>
      <c r="I3" s="1775"/>
    </row>
    <row r="4" spans="2:23" ht="14.25" customHeight="1" x14ac:dyDescent="0.85">
      <c r="B4" s="710"/>
      <c r="C4" s="687"/>
      <c r="D4" s="687"/>
      <c r="E4" s="687"/>
      <c r="F4" s="687"/>
      <c r="G4" s="687"/>
      <c r="H4" s="687"/>
      <c r="I4" s="687"/>
    </row>
    <row r="5" spans="2:23" ht="36.75" x14ac:dyDescent="0.85">
      <c r="B5" s="1774" t="s">
        <v>1903</v>
      </c>
      <c r="C5" s="1775"/>
      <c r="D5" s="1775"/>
      <c r="E5" s="1775"/>
      <c r="F5" s="1775"/>
      <c r="G5" s="1775"/>
      <c r="H5" s="1775"/>
      <c r="I5" s="1775"/>
    </row>
    <row r="6" spans="2:23" ht="19.5" customHeight="1" x14ac:dyDescent="0.65">
      <c r="B6" s="88"/>
      <c r="C6" s="86"/>
      <c r="D6" s="86"/>
      <c r="E6" s="86"/>
      <c r="F6" s="86"/>
      <c r="G6" s="86"/>
      <c r="H6" s="86"/>
      <c r="I6" s="86"/>
    </row>
    <row r="7" spans="2:23" s="37" customFormat="1" ht="20.25" customHeight="1" x14ac:dyDescent="0.5">
      <c r="B7" s="355" t="s">
        <v>1748</v>
      </c>
      <c r="C7" s="417"/>
      <c r="D7" s="417"/>
      <c r="E7" s="417"/>
      <c r="F7" s="417"/>
      <c r="G7" s="417"/>
      <c r="H7" s="417"/>
      <c r="I7" s="229" t="s">
        <v>1752</v>
      </c>
      <c r="J7" s="79"/>
      <c r="N7" s="79"/>
    </row>
    <row r="8" spans="2:23" ht="18.75" customHeight="1" thickBot="1" x14ac:dyDescent="0.4"/>
    <row r="9" spans="2:23" s="359" customFormat="1" ht="24.95" customHeight="1" thickTop="1" x14ac:dyDescent="0.7">
      <c r="B9" s="1944" t="s">
        <v>887</v>
      </c>
      <c r="C9" s="1761">
        <v>2011</v>
      </c>
      <c r="D9" s="1761">
        <v>2012</v>
      </c>
      <c r="E9" s="1761">
        <v>2013</v>
      </c>
      <c r="F9" s="1761">
        <v>2014</v>
      </c>
      <c r="G9" s="1761">
        <v>2015</v>
      </c>
      <c r="H9" s="1761">
        <v>2016</v>
      </c>
      <c r="I9" s="1947" t="s">
        <v>886</v>
      </c>
      <c r="J9" s="519"/>
      <c r="N9" s="519"/>
    </row>
    <row r="10" spans="2:23" s="359" customFormat="1" ht="24.95" customHeight="1" x14ac:dyDescent="0.7">
      <c r="B10" s="1945"/>
      <c r="C10" s="1762"/>
      <c r="D10" s="1762"/>
      <c r="E10" s="1762"/>
      <c r="F10" s="1762"/>
      <c r="G10" s="1762"/>
      <c r="H10" s="1762"/>
      <c r="I10" s="1974"/>
    </row>
    <row r="11" spans="2:23" s="359" customFormat="1" ht="24.95" customHeight="1" x14ac:dyDescent="0.7">
      <c r="B11" s="1946"/>
      <c r="C11" s="1763"/>
      <c r="D11" s="1763"/>
      <c r="E11" s="1763"/>
      <c r="F11" s="1763"/>
      <c r="G11" s="1763"/>
      <c r="H11" s="1763"/>
      <c r="I11" s="1975"/>
    </row>
    <row r="12" spans="2:23" s="359" customFormat="1" ht="15" customHeight="1" x14ac:dyDescent="0.7">
      <c r="B12" s="683"/>
      <c r="C12" s="397"/>
      <c r="D12" s="397"/>
      <c r="E12" s="397"/>
      <c r="F12" s="397"/>
      <c r="G12" s="397"/>
      <c r="H12" s="397"/>
      <c r="I12" s="690"/>
    </row>
    <row r="13" spans="2:23" s="601" customFormat="1" ht="36.950000000000003" customHeight="1" x14ac:dyDescent="0.2">
      <c r="B13" s="1440" t="s">
        <v>221</v>
      </c>
      <c r="C13" s="879"/>
      <c r="D13" s="879"/>
      <c r="E13" s="879"/>
      <c r="F13" s="879"/>
      <c r="G13" s="879"/>
      <c r="H13" s="879"/>
      <c r="I13" s="1441" t="s">
        <v>222</v>
      </c>
    </row>
    <row r="14" spans="2:23" s="601" customFormat="1" ht="15.75" customHeight="1" x14ac:dyDescent="0.2">
      <c r="B14" s="849"/>
      <c r="C14" s="879"/>
      <c r="D14" s="879"/>
      <c r="E14" s="879"/>
      <c r="F14" s="879"/>
      <c r="G14" s="879"/>
      <c r="H14" s="879"/>
      <c r="I14" s="862"/>
    </row>
    <row r="15" spans="2:23" s="557" customFormat="1" ht="36.75" customHeight="1" x14ac:dyDescent="0.2">
      <c r="B15" s="857" t="s">
        <v>410</v>
      </c>
      <c r="C15" s="875"/>
      <c r="D15" s="875"/>
      <c r="E15" s="875"/>
      <c r="F15" s="875"/>
      <c r="G15" s="875"/>
      <c r="H15" s="875"/>
      <c r="I15" s="861" t="s">
        <v>46</v>
      </c>
    </row>
    <row r="16" spans="2:23" s="601" customFormat="1" ht="36.950000000000003" customHeight="1" x14ac:dyDescent="0.2">
      <c r="B16" s="849" t="s">
        <v>853</v>
      </c>
      <c r="C16" s="866">
        <v>49456</v>
      </c>
      <c r="D16" s="866">
        <v>24030</v>
      </c>
      <c r="E16" s="866">
        <v>25251</v>
      </c>
      <c r="F16" s="866">
        <v>24457.352207418568</v>
      </c>
      <c r="G16" s="866">
        <v>22688.06366970126</v>
      </c>
      <c r="H16" s="866">
        <v>39623.125911692223</v>
      </c>
      <c r="I16" s="862" t="s">
        <v>855</v>
      </c>
    </row>
    <row r="17" spans="2:10" s="601" customFormat="1" ht="36.950000000000003" customHeight="1" x14ac:dyDescent="0.2">
      <c r="B17" s="849" t="s">
        <v>47</v>
      </c>
      <c r="C17" s="866">
        <v>136668</v>
      </c>
      <c r="D17" s="866">
        <v>69716</v>
      </c>
      <c r="E17" s="866">
        <v>67124</v>
      </c>
      <c r="F17" s="866">
        <v>50285.898553945422</v>
      </c>
      <c r="G17" s="866">
        <v>108195.8182568074</v>
      </c>
      <c r="H17" s="866">
        <v>108195.8182568074</v>
      </c>
      <c r="I17" s="862" t="s">
        <v>699</v>
      </c>
    </row>
    <row r="18" spans="2:10" s="601" customFormat="1" ht="36.950000000000003" customHeight="1" x14ac:dyDescent="0.2">
      <c r="B18" s="849" t="s">
        <v>1583</v>
      </c>
      <c r="C18" s="866">
        <v>71203</v>
      </c>
      <c r="D18" s="866">
        <v>32397</v>
      </c>
      <c r="E18" s="866">
        <v>30988</v>
      </c>
      <c r="F18" s="866">
        <v>17727.250236659216</v>
      </c>
      <c r="G18" s="866">
        <v>50716.292977205849</v>
      </c>
      <c r="H18" s="866">
        <v>50716.292977205849</v>
      </c>
      <c r="I18" s="862" t="s">
        <v>700</v>
      </c>
    </row>
    <row r="19" spans="2:10" s="601" customFormat="1" ht="36.950000000000003" customHeight="1" x14ac:dyDescent="0.2">
      <c r="B19" s="849" t="s">
        <v>319</v>
      </c>
      <c r="C19" s="866">
        <v>298744</v>
      </c>
      <c r="D19" s="866">
        <v>194739</v>
      </c>
      <c r="E19" s="866">
        <v>225767</v>
      </c>
      <c r="F19" s="866">
        <v>136698</v>
      </c>
      <c r="G19" s="866">
        <v>118600.18606393778</v>
      </c>
      <c r="H19" s="866">
        <v>115495.16139030171</v>
      </c>
      <c r="I19" s="862" t="s">
        <v>320</v>
      </c>
    </row>
    <row r="20" spans="2:10" s="601" customFormat="1" ht="36.950000000000003" customHeight="1" x14ac:dyDescent="0.2">
      <c r="B20" s="849" t="s">
        <v>850</v>
      </c>
      <c r="C20" s="866">
        <v>147523</v>
      </c>
      <c r="D20" s="866">
        <v>65936</v>
      </c>
      <c r="E20" s="866">
        <v>75532</v>
      </c>
      <c r="F20" s="866">
        <v>68328.047463225754</v>
      </c>
      <c r="G20" s="866">
        <v>99393.779417021869</v>
      </c>
      <c r="H20" s="866">
        <v>240693.09521630406</v>
      </c>
      <c r="I20" s="862" t="s">
        <v>852</v>
      </c>
    </row>
    <row r="21" spans="2:10" s="601" customFormat="1" ht="36.950000000000003" customHeight="1" x14ac:dyDescent="0.2">
      <c r="B21" s="857" t="s">
        <v>854</v>
      </c>
      <c r="C21" s="865">
        <v>703594</v>
      </c>
      <c r="D21" s="865">
        <v>386818</v>
      </c>
      <c r="E21" s="865">
        <v>424662</v>
      </c>
      <c r="F21" s="865">
        <v>297496.54846124898</v>
      </c>
      <c r="G21" s="865">
        <v>399594.14038467419</v>
      </c>
      <c r="H21" s="865">
        <v>554723.49375231122</v>
      </c>
      <c r="I21" s="861" t="s">
        <v>332</v>
      </c>
    </row>
    <row r="22" spans="2:10" s="601" customFormat="1" ht="17.25" customHeight="1" x14ac:dyDescent="0.2">
      <c r="B22" s="849"/>
      <c r="C22" s="866"/>
      <c r="D22" s="866"/>
      <c r="E22" s="866"/>
      <c r="F22" s="866"/>
      <c r="G22" s="866"/>
      <c r="H22" s="866"/>
      <c r="I22" s="862"/>
    </row>
    <row r="23" spans="2:10" s="601" customFormat="1" ht="36.950000000000003" customHeight="1" x14ac:dyDescent="0.2">
      <c r="B23" s="857" t="s">
        <v>48</v>
      </c>
      <c r="C23" s="865"/>
      <c r="D23" s="865"/>
      <c r="E23" s="865"/>
      <c r="F23" s="865"/>
      <c r="G23" s="865"/>
      <c r="H23" s="865"/>
      <c r="I23" s="861" t="s">
        <v>49</v>
      </c>
    </row>
    <row r="24" spans="2:10" s="601" customFormat="1" ht="36.950000000000003" customHeight="1" x14ac:dyDescent="0.2">
      <c r="B24" s="849" t="s">
        <v>319</v>
      </c>
      <c r="C24" s="866">
        <v>298744</v>
      </c>
      <c r="D24" s="866">
        <v>194739</v>
      </c>
      <c r="E24" s="866">
        <v>225767</v>
      </c>
      <c r="F24" s="866">
        <v>136698</v>
      </c>
      <c r="G24" s="866">
        <v>118600.18606393778</v>
      </c>
      <c r="H24" s="866">
        <v>115495.16139030171</v>
      </c>
      <c r="I24" s="862" t="s">
        <v>320</v>
      </c>
      <c r="J24" s="1294"/>
    </row>
    <row r="25" spans="2:10" s="601" customFormat="1" ht="36.950000000000003" customHeight="1" x14ac:dyDescent="0.2">
      <c r="B25" s="849" t="s">
        <v>37</v>
      </c>
      <c r="C25" s="866">
        <v>27251</v>
      </c>
      <c r="D25" s="866">
        <v>14037</v>
      </c>
      <c r="E25" s="866">
        <v>13158</v>
      </c>
      <c r="F25" s="866">
        <v>7357.1910301566095</v>
      </c>
      <c r="G25" s="866">
        <v>26600</v>
      </c>
      <c r="H25" s="866">
        <v>97262</v>
      </c>
      <c r="I25" s="862" t="s">
        <v>50</v>
      </c>
      <c r="J25" s="1294"/>
    </row>
    <row r="26" spans="2:10" s="601" customFormat="1" ht="36.950000000000003" customHeight="1" x14ac:dyDescent="0.2">
      <c r="B26" s="849" t="s">
        <v>38</v>
      </c>
      <c r="C26" s="866">
        <v>61553</v>
      </c>
      <c r="D26" s="866">
        <v>39624</v>
      </c>
      <c r="E26" s="866">
        <v>18848</v>
      </c>
      <c r="F26" s="866">
        <v>35666.357431092372</v>
      </c>
      <c r="G26" s="866">
        <v>46409.37149887289</v>
      </c>
      <c r="H26" s="866">
        <v>56175.597757749209</v>
      </c>
      <c r="I26" s="862" t="s">
        <v>39</v>
      </c>
      <c r="J26" s="1294"/>
    </row>
    <row r="27" spans="2:10" s="601" customFormat="1" ht="36.950000000000003" customHeight="1" x14ac:dyDescent="0.2">
      <c r="B27" s="849" t="s">
        <v>40</v>
      </c>
      <c r="C27" s="866">
        <v>77765</v>
      </c>
      <c r="D27" s="866">
        <v>22058</v>
      </c>
      <c r="E27" s="866">
        <v>35860</v>
      </c>
      <c r="F27" s="866">
        <v>23202</v>
      </c>
      <c r="G27" s="866">
        <v>25702.06843963161</v>
      </c>
      <c r="H27" s="866">
        <v>13229</v>
      </c>
      <c r="I27" s="862" t="s">
        <v>428</v>
      </c>
      <c r="J27" s="1294"/>
    </row>
    <row r="28" spans="2:10" s="601" customFormat="1" ht="36.950000000000003" customHeight="1" x14ac:dyDescent="0.2">
      <c r="B28" s="849" t="s">
        <v>41</v>
      </c>
      <c r="C28" s="866">
        <v>238281</v>
      </c>
      <c r="D28" s="866">
        <v>116360</v>
      </c>
      <c r="E28" s="866">
        <v>131029</v>
      </c>
      <c r="F28" s="866">
        <v>94573</v>
      </c>
      <c r="G28" s="866">
        <v>182282.26995921577</v>
      </c>
      <c r="H28" s="866">
        <v>272561.71684980101</v>
      </c>
      <c r="I28" s="864" t="s">
        <v>892</v>
      </c>
      <c r="J28" s="1294"/>
    </row>
    <row r="29" spans="2:10" s="601" customFormat="1" ht="36.950000000000003" customHeight="1" x14ac:dyDescent="0.2">
      <c r="B29" s="857" t="s">
        <v>854</v>
      </c>
      <c r="C29" s="865">
        <v>703594</v>
      </c>
      <c r="D29" s="865">
        <v>386818</v>
      </c>
      <c r="E29" s="865">
        <v>424662</v>
      </c>
      <c r="F29" s="865">
        <v>297496.54846124898</v>
      </c>
      <c r="G29" s="865">
        <v>399593.89596165804</v>
      </c>
      <c r="H29" s="865">
        <v>554723.47599785193</v>
      </c>
      <c r="I29" s="861" t="s">
        <v>332</v>
      </c>
      <c r="J29" s="1294"/>
    </row>
    <row r="30" spans="2:10" s="601" customFormat="1" ht="30" customHeight="1" thickBot="1" x14ac:dyDescent="0.25">
      <c r="B30" s="848"/>
      <c r="C30" s="1543"/>
      <c r="D30" s="1543"/>
      <c r="E30" s="1543"/>
      <c r="F30" s="1543"/>
      <c r="G30" s="1543"/>
      <c r="H30" s="1543"/>
      <c r="I30" s="863"/>
    </row>
    <row r="31" spans="2:10" s="601" customFormat="1" ht="17.25" customHeight="1" thickTop="1" x14ac:dyDescent="0.2">
      <c r="B31" s="849"/>
      <c r="C31" s="866"/>
      <c r="D31" s="866"/>
      <c r="E31" s="866"/>
      <c r="F31" s="866"/>
      <c r="G31" s="866"/>
      <c r="H31" s="866"/>
      <c r="I31" s="862"/>
    </row>
    <row r="32" spans="2:10" s="601" customFormat="1" ht="36.950000000000003" customHeight="1" x14ac:dyDescent="0.2">
      <c r="B32" s="724" t="s">
        <v>51</v>
      </c>
      <c r="C32" s="868"/>
      <c r="D32" s="868"/>
      <c r="E32" s="868"/>
      <c r="F32" s="868"/>
      <c r="G32" s="868"/>
      <c r="H32" s="868"/>
      <c r="I32" s="860" t="s">
        <v>407</v>
      </c>
    </row>
    <row r="33" spans="2:10" s="601" customFormat="1" ht="15.75" customHeight="1" x14ac:dyDescent="0.2">
      <c r="B33" s="849"/>
      <c r="C33" s="866"/>
      <c r="D33" s="866"/>
      <c r="E33" s="866"/>
      <c r="F33" s="866"/>
      <c r="G33" s="866"/>
      <c r="H33" s="866"/>
      <c r="I33" s="862"/>
    </row>
    <row r="34" spans="2:10" s="601" customFormat="1" ht="36.950000000000003" customHeight="1" x14ac:dyDescent="0.2">
      <c r="B34" s="857" t="s">
        <v>410</v>
      </c>
      <c r="C34" s="866"/>
      <c r="D34" s="866"/>
      <c r="E34" s="866"/>
      <c r="F34" s="866"/>
      <c r="G34" s="866"/>
      <c r="H34" s="866"/>
      <c r="I34" s="861" t="s">
        <v>46</v>
      </c>
    </row>
    <row r="35" spans="2:10" s="601" customFormat="1" ht="36.950000000000003" customHeight="1" x14ac:dyDescent="0.2">
      <c r="B35" s="849" t="s">
        <v>853</v>
      </c>
      <c r="C35" s="866">
        <v>31368</v>
      </c>
      <c r="D35" s="866">
        <v>11614</v>
      </c>
      <c r="E35" s="866">
        <v>23573</v>
      </c>
      <c r="F35" s="866">
        <v>14829</v>
      </c>
      <c r="G35" s="866">
        <v>20476.72443364892</v>
      </c>
      <c r="H35" s="866">
        <v>18607.538751300806</v>
      </c>
      <c r="I35" s="862" t="s">
        <v>855</v>
      </c>
    </row>
    <row r="36" spans="2:10" s="601" customFormat="1" ht="36.950000000000003" customHeight="1" x14ac:dyDescent="0.2">
      <c r="B36" s="849" t="s">
        <v>47</v>
      </c>
      <c r="C36" s="866">
        <v>93746</v>
      </c>
      <c r="D36" s="866">
        <v>38304</v>
      </c>
      <c r="E36" s="866">
        <v>37532</v>
      </c>
      <c r="F36" s="866">
        <v>20015</v>
      </c>
      <c r="G36" s="866">
        <v>59393.160760461535</v>
      </c>
      <c r="H36" s="866">
        <v>43027.245996569356</v>
      </c>
      <c r="I36" s="862" t="s">
        <v>699</v>
      </c>
    </row>
    <row r="37" spans="2:10" s="601" customFormat="1" ht="36.950000000000003" customHeight="1" x14ac:dyDescent="0.2">
      <c r="B37" s="849" t="s">
        <v>1583</v>
      </c>
      <c r="C37" s="866">
        <v>43768</v>
      </c>
      <c r="D37" s="866">
        <v>14603</v>
      </c>
      <c r="E37" s="866">
        <v>15397</v>
      </c>
      <c r="F37" s="866">
        <v>8391</v>
      </c>
      <c r="G37" s="866">
        <v>19354.135055355655</v>
      </c>
      <c r="H37" s="866">
        <v>29196.962531573474</v>
      </c>
      <c r="I37" s="862" t="s">
        <v>700</v>
      </c>
    </row>
    <row r="38" spans="2:10" s="601" customFormat="1" ht="36.950000000000003" customHeight="1" x14ac:dyDescent="0.2">
      <c r="B38" s="849" t="s">
        <v>319</v>
      </c>
      <c r="C38" s="866">
        <v>118283</v>
      </c>
      <c r="D38" s="866">
        <v>87960</v>
      </c>
      <c r="E38" s="866">
        <v>90233</v>
      </c>
      <c r="F38" s="866">
        <v>24649</v>
      </c>
      <c r="G38" s="866">
        <v>34277.510423103406</v>
      </c>
      <c r="H38" s="866">
        <v>33380.104448064078</v>
      </c>
      <c r="I38" s="862" t="s">
        <v>320</v>
      </c>
    </row>
    <row r="39" spans="2:10" s="601" customFormat="1" ht="36.950000000000003" customHeight="1" x14ac:dyDescent="0.2">
      <c r="B39" s="849" t="s">
        <v>850</v>
      </c>
      <c r="C39" s="866">
        <v>94229</v>
      </c>
      <c r="D39" s="866">
        <v>33454</v>
      </c>
      <c r="E39" s="866">
        <v>29429</v>
      </c>
      <c r="F39" s="866">
        <v>59055</v>
      </c>
      <c r="G39" s="866">
        <v>113057.446331507</v>
      </c>
      <c r="H39" s="866">
        <v>97218.203855392887</v>
      </c>
      <c r="I39" s="862" t="s">
        <v>852</v>
      </c>
    </row>
    <row r="40" spans="2:10" s="601" customFormat="1" ht="36.950000000000003" customHeight="1" x14ac:dyDescent="0.2">
      <c r="B40" s="857" t="s">
        <v>854</v>
      </c>
      <c r="C40" s="865">
        <v>381394</v>
      </c>
      <c r="D40" s="865">
        <v>185935</v>
      </c>
      <c r="E40" s="865">
        <v>196164</v>
      </c>
      <c r="F40" s="865">
        <v>126939</v>
      </c>
      <c r="G40" s="865">
        <v>246558.97700407653</v>
      </c>
      <c r="H40" s="865">
        <v>221430.05558290059</v>
      </c>
      <c r="I40" s="861" t="s">
        <v>332</v>
      </c>
    </row>
    <row r="41" spans="2:10" s="601" customFormat="1" ht="17.25" customHeight="1" x14ac:dyDescent="0.2">
      <c r="B41" s="849"/>
      <c r="C41" s="866"/>
      <c r="D41" s="866"/>
      <c r="E41" s="866"/>
      <c r="F41" s="866"/>
      <c r="G41" s="866"/>
      <c r="H41" s="866"/>
      <c r="I41" s="862"/>
    </row>
    <row r="42" spans="2:10" s="601" customFormat="1" ht="36.950000000000003" customHeight="1" x14ac:dyDescent="0.2">
      <c r="B42" s="857" t="s">
        <v>48</v>
      </c>
      <c r="C42" s="866"/>
      <c r="D42" s="866"/>
      <c r="E42" s="866"/>
      <c r="F42" s="866"/>
      <c r="G42" s="866"/>
      <c r="H42" s="866"/>
      <c r="I42" s="861" t="s">
        <v>49</v>
      </c>
    </row>
    <row r="43" spans="2:10" s="601" customFormat="1" ht="36.950000000000003" customHeight="1" x14ac:dyDescent="0.2">
      <c r="B43" s="849" t="s">
        <v>319</v>
      </c>
      <c r="C43" s="866">
        <v>118283</v>
      </c>
      <c r="D43" s="866">
        <v>87960</v>
      </c>
      <c r="E43" s="866">
        <v>90233</v>
      </c>
      <c r="F43" s="866">
        <v>24649</v>
      </c>
      <c r="G43" s="866">
        <v>34277.510423103406</v>
      </c>
      <c r="H43" s="866">
        <v>33380.104448064078</v>
      </c>
      <c r="I43" s="862" t="s">
        <v>320</v>
      </c>
      <c r="J43" s="1294"/>
    </row>
    <row r="44" spans="2:10" s="601" customFormat="1" ht="36.950000000000003" customHeight="1" x14ac:dyDescent="0.2">
      <c r="B44" s="849" t="s">
        <v>37</v>
      </c>
      <c r="C44" s="866">
        <v>17765</v>
      </c>
      <c r="D44" s="866">
        <v>7716</v>
      </c>
      <c r="E44" s="866">
        <v>6850</v>
      </c>
      <c r="F44" s="866">
        <v>3024</v>
      </c>
      <c r="G44" s="866">
        <v>7687.9319141665037</v>
      </c>
      <c r="H44" s="866">
        <v>10096.446985651557</v>
      </c>
      <c r="I44" s="862" t="s">
        <v>50</v>
      </c>
      <c r="J44" s="1294"/>
    </row>
    <row r="45" spans="2:10" s="601" customFormat="1" ht="36.950000000000003" customHeight="1" x14ac:dyDescent="0.2">
      <c r="B45" s="849" t="s">
        <v>38</v>
      </c>
      <c r="C45" s="866">
        <v>33603</v>
      </c>
      <c r="D45" s="866">
        <v>11558</v>
      </c>
      <c r="E45" s="866">
        <v>5538</v>
      </c>
      <c r="F45" s="866">
        <v>14706</v>
      </c>
      <c r="G45" s="866">
        <v>13413.113149963265</v>
      </c>
      <c r="H45" s="866">
        <v>14245.051457669031</v>
      </c>
      <c r="I45" s="862" t="s">
        <v>39</v>
      </c>
      <c r="J45" s="1294"/>
    </row>
    <row r="46" spans="2:10" s="601" customFormat="1" ht="36.950000000000003" customHeight="1" x14ac:dyDescent="0.2">
      <c r="B46" s="849" t="s">
        <v>40</v>
      </c>
      <c r="C46" s="866">
        <v>41797</v>
      </c>
      <c r="D46" s="866">
        <v>9847</v>
      </c>
      <c r="E46" s="866">
        <v>16009</v>
      </c>
      <c r="F46" s="866">
        <v>31193</v>
      </c>
      <c r="G46" s="866">
        <v>10799.188420013281</v>
      </c>
      <c r="H46" s="866">
        <v>71016.068557770894</v>
      </c>
      <c r="I46" s="862" t="s">
        <v>428</v>
      </c>
      <c r="J46" s="1294"/>
    </row>
    <row r="47" spans="2:10" s="601" customFormat="1" ht="36.950000000000003" customHeight="1" x14ac:dyDescent="0.2">
      <c r="B47" s="849" t="s">
        <v>41</v>
      </c>
      <c r="C47" s="866">
        <v>169946</v>
      </c>
      <c r="D47" s="866">
        <v>68854</v>
      </c>
      <c r="E47" s="866">
        <v>77533</v>
      </c>
      <c r="F47" s="866">
        <v>53367</v>
      </c>
      <c r="G47" s="866">
        <v>180381.23309683008</v>
      </c>
      <c r="H47" s="866">
        <v>92692.384133745043</v>
      </c>
      <c r="I47" s="864" t="s">
        <v>892</v>
      </c>
      <c r="J47" s="1294"/>
    </row>
    <row r="48" spans="2:10" s="601" customFormat="1" ht="36.950000000000003" customHeight="1" x14ac:dyDescent="0.2">
      <c r="B48" s="857" t="s">
        <v>854</v>
      </c>
      <c r="C48" s="865">
        <v>381394</v>
      </c>
      <c r="D48" s="865">
        <v>185935</v>
      </c>
      <c r="E48" s="865">
        <v>196163</v>
      </c>
      <c r="F48" s="865">
        <v>126939</v>
      </c>
      <c r="G48" s="865">
        <v>246558.97700407653</v>
      </c>
      <c r="H48" s="865">
        <v>221430.05558290059</v>
      </c>
      <c r="I48" s="861" t="s">
        <v>332</v>
      </c>
      <c r="J48" s="1294"/>
    </row>
    <row r="49" spans="2:9" s="601" customFormat="1" ht="30" customHeight="1" thickBot="1" x14ac:dyDescent="0.25">
      <c r="B49" s="848"/>
      <c r="C49" s="1437"/>
      <c r="D49" s="1438"/>
      <c r="E49" s="1438"/>
      <c r="F49" s="1438"/>
      <c r="G49" s="1438"/>
      <c r="H49" s="1438"/>
      <c r="I49" s="1439"/>
    </row>
    <row r="50" spans="2:9" ht="9" customHeight="1" thickTop="1" x14ac:dyDescent="0.35"/>
    <row r="51" spans="2:9" s="417" customFormat="1" ht="18.75" customHeight="1" x14ac:dyDescent="0.5">
      <c r="B51" s="334" t="s">
        <v>1778</v>
      </c>
      <c r="C51" s="334"/>
      <c r="D51" s="334"/>
      <c r="E51" s="334"/>
      <c r="F51" s="334"/>
      <c r="G51" s="334"/>
      <c r="H51" s="334"/>
      <c r="I51" s="334" t="s">
        <v>1779</v>
      </c>
    </row>
    <row r="52" spans="2:9" s="417" customFormat="1" ht="18.75" customHeight="1" x14ac:dyDescent="0.5">
      <c r="B52" s="572"/>
      <c r="I52" s="709"/>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4" t="s">
        <v>1904</v>
      </c>
      <c r="C3" s="1775"/>
      <c r="D3" s="1775"/>
      <c r="E3" s="1775"/>
      <c r="F3" s="1775"/>
      <c r="G3" s="1775"/>
      <c r="H3" s="1775"/>
      <c r="I3" s="1917"/>
    </row>
    <row r="4" spans="2:22" ht="10.5" customHeight="1" x14ac:dyDescent="0.85">
      <c r="B4" s="710"/>
      <c r="C4" s="687"/>
      <c r="D4" s="687"/>
      <c r="E4" s="687"/>
      <c r="F4" s="687"/>
      <c r="G4" s="687"/>
      <c r="H4" s="687"/>
      <c r="I4" s="469"/>
    </row>
    <row r="5" spans="2:22" ht="36.75" x14ac:dyDescent="0.85">
      <c r="B5" s="1774" t="s">
        <v>1905</v>
      </c>
      <c r="C5" s="1774"/>
      <c r="D5" s="1774"/>
      <c r="E5" s="1774"/>
      <c r="F5" s="1774"/>
      <c r="G5" s="1774"/>
      <c r="H5" s="1774"/>
      <c r="I5" s="1976"/>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9" customFormat="1" ht="24.95" customHeight="1" thickTop="1" x14ac:dyDescent="0.7">
      <c r="B9" s="1944" t="s">
        <v>887</v>
      </c>
      <c r="C9" s="1761">
        <v>2011</v>
      </c>
      <c r="D9" s="1761">
        <v>2012</v>
      </c>
      <c r="E9" s="1761">
        <v>2013</v>
      </c>
      <c r="F9" s="1761">
        <v>2014</v>
      </c>
      <c r="G9" s="1761">
        <v>2015</v>
      </c>
      <c r="H9" s="1761">
        <v>2016</v>
      </c>
      <c r="I9" s="1947" t="s">
        <v>886</v>
      </c>
      <c r="J9" s="519"/>
      <c r="N9" s="519"/>
    </row>
    <row r="10" spans="2:22" s="359" customFormat="1" ht="24.95" customHeight="1" x14ac:dyDescent="0.7">
      <c r="B10" s="1945"/>
      <c r="C10" s="1762"/>
      <c r="D10" s="1762"/>
      <c r="E10" s="1762"/>
      <c r="F10" s="1762"/>
      <c r="G10" s="1762"/>
      <c r="H10" s="1762"/>
      <c r="I10" s="1974"/>
    </row>
    <row r="11" spans="2:22" s="359" customFormat="1" ht="24.95" customHeight="1" x14ac:dyDescent="0.7">
      <c r="B11" s="1946"/>
      <c r="C11" s="1763"/>
      <c r="D11" s="1763"/>
      <c r="E11" s="1763"/>
      <c r="F11" s="1763"/>
      <c r="G11" s="1763"/>
      <c r="H11" s="1763"/>
      <c r="I11" s="1975"/>
    </row>
    <row r="12" spans="2:22" s="359" customFormat="1" ht="15" customHeight="1" x14ac:dyDescent="0.7">
      <c r="B12" s="684"/>
      <c r="C12" s="463"/>
      <c r="D12" s="463"/>
      <c r="E12" s="463"/>
      <c r="F12" s="463"/>
      <c r="G12" s="463"/>
      <c r="H12" s="463"/>
      <c r="I12" s="695"/>
    </row>
    <row r="13" spans="2:22" s="856" customFormat="1" ht="24.95" customHeight="1" x14ac:dyDescent="0.2">
      <c r="B13" s="724" t="s">
        <v>1585</v>
      </c>
      <c r="C13" s="1442"/>
      <c r="D13" s="1442"/>
      <c r="E13" s="1442"/>
      <c r="F13" s="1442"/>
      <c r="G13" s="1442"/>
      <c r="H13" s="1442"/>
      <c r="I13" s="860" t="s">
        <v>1586</v>
      </c>
    </row>
    <row r="14" spans="2:22" s="601" customFormat="1" ht="15" customHeight="1" x14ac:dyDescent="0.2">
      <c r="B14" s="849"/>
      <c r="C14" s="1064"/>
      <c r="D14" s="1064"/>
      <c r="E14" s="1064"/>
      <c r="F14" s="1064"/>
      <c r="G14" s="1064"/>
      <c r="H14" s="1064"/>
      <c r="I14" s="862"/>
    </row>
    <row r="15" spans="2:22" s="601" customFormat="1" ht="24.95" customHeight="1" x14ac:dyDescent="0.2">
      <c r="B15" s="723" t="s">
        <v>893</v>
      </c>
      <c r="C15" s="361"/>
      <c r="D15" s="361"/>
      <c r="E15" s="361"/>
      <c r="F15" s="361"/>
      <c r="G15" s="361"/>
      <c r="H15" s="361"/>
      <c r="I15" s="861" t="s">
        <v>693</v>
      </c>
    </row>
    <row r="16" spans="2:22" s="601" customFormat="1" ht="24.95" customHeight="1" x14ac:dyDescent="0.2">
      <c r="B16" s="849" t="s">
        <v>687</v>
      </c>
      <c r="C16" s="879">
        <v>152.36950175659888</v>
      </c>
      <c r="D16" s="879">
        <v>149</v>
      </c>
      <c r="E16" s="879">
        <v>146.9</v>
      </c>
      <c r="F16" s="879">
        <v>94.8</v>
      </c>
      <c r="G16" s="879">
        <v>185</v>
      </c>
      <c r="H16" s="879">
        <v>110.8</v>
      </c>
      <c r="I16" s="862" t="s">
        <v>339</v>
      </c>
    </row>
    <row r="17" spans="1:15" s="601" customFormat="1" ht="24.95" customHeight="1" x14ac:dyDescent="0.2">
      <c r="B17" s="849" t="s">
        <v>688</v>
      </c>
      <c r="C17" s="879">
        <v>145.42775927360626</v>
      </c>
      <c r="D17" s="879">
        <v>154</v>
      </c>
      <c r="E17" s="879">
        <v>147.19999999999999</v>
      </c>
      <c r="F17" s="879">
        <v>99.4</v>
      </c>
      <c r="G17" s="879">
        <v>127.7</v>
      </c>
      <c r="H17" s="879">
        <v>125.5</v>
      </c>
      <c r="I17" s="862" t="s">
        <v>692</v>
      </c>
    </row>
    <row r="18" spans="1:15" s="601" customFormat="1" ht="24.95" customHeight="1" x14ac:dyDescent="0.2">
      <c r="B18" s="849" t="s">
        <v>689</v>
      </c>
      <c r="C18" s="879">
        <v>157.40463899568641</v>
      </c>
      <c r="D18" s="879">
        <v>122</v>
      </c>
      <c r="E18" s="879">
        <v>98.6</v>
      </c>
      <c r="F18" s="879">
        <v>110.1</v>
      </c>
      <c r="G18" s="879">
        <v>120.8</v>
      </c>
      <c r="H18" s="879">
        <v>113.2</v>
      </c>
      <c r="I18" s="862" t="s">
        <v>340</v>
      </c>
    </row>
    <row r="19" spans="1:15" s="601" customFormat="1" ht="24.95" customHeight="1" x14ac:dyDescent="0.2">
      <c r="B19" s="849" t="s">
        <v>690</v>
      </c>
      <c r="C19" s="879">
        <v>76.095667578578841</v>
      </c>
      <c r="D19" s="879">
        <v>64</v>
      </c>
      <c r="E19" s="879">
        <v>28</v>
      </c>
      <c r="F19" s="879">
        <v>22.3</v>
      </c>
      <c r="G19" s="879">
        <v>22.6</v>
      </c>
      <c r="H19" s="879">
        <v>19.7</v>
      </c>
      <c r="I19" s="862" t="s">
        <v>341</v>
      </c>
    </row>
    <row r="20" spans="1:15" s="601" customFormat="1" ht="24.95" customHeight="1" x14ac:dyDescent="0.2">
      <c r="B20" s="849" t="s">
        <v>342</v>
      </c>
      <c r="C20" s="879">
        <v>120.53818112008626</v>
      </c>
      <c r="D20" s="879">
        <v>116</v>
      </c>
      <c r="E20" s="879">
        <v>104.2</v>
      </c>
      <c r="F20" s="879">
        <v>73.2</v>
      </c>
      <c r="G20" s="879">
        <v>103.8</v>
      </c>
      <c r="H20" s="879">
        <v>97.5</v>
      </c>
      <c r="I20" s="862" t="s">
        <v>343</v>
      </c>
    </row>
    <row r="21" spans="1:15" s="601" customFormat="1" ht="24.95" customHeight="1" x14ac:dyDescent="0.2">
      <c r="B21" s="849" t="s">
        <v>1584</v>
      </c>
      <c r="C21" s="879">
        <v>149</v>
      </c>
      <c r="D21" s="879">
        <v>155</v>
      </c>
      <c r="E21" s="879">
        <v>510.6</v>
      </c>
      <c r="F21" s="879">
        <v>537.1</v>
      </c>
      <c r="G21" s="879">
        <v>577.4</v>
      </c>
      <c r="H21" s="879">
        <v>537</v>
      </c>
      <c r="I21" s="862" t="s">
        <v>1587</v>
      </c>
    </row>
    <row r="22" spans="1:15" s="557" customFormat="1" ht="24.95" customHeight="1" x14ac:dyDescent="0.2">
      <c r="A22" s="601"/>
      <c r="B22" s="857" t="s">
        <v>854</v>
      </c>
      <c r="C22" s="875">
        <v>127.70479946800057</v>
      </c>
      <c r="D22" s="875">
        <v>119.98130841121494</v>
      </c>
      <c r="E22" s="875">
        <v>137.68146417445482</v>
      </c>
      <c r="F22" s="875">
        <v>114.99112149532711</v>
      </c>
      <c r="G22" s="875">
        <v>154.87383177570092</v>
      </c>
      <c r="H22" s="875">
        <v>127.43457943925232</v>
      </c>
      <c r="I22" s="861" t="s">
        <v>332</v>
      </c>
      <c r="J22" s="601"/>
      <c r="K22" s="601"/>
      <c r="L22" s="601"/>
      <c r="M22" s="601"/>
      <c r="N22" s="601"/>
      <c r="O22" s="601"/>
    </row>
    <row r="23" spans="1:15" s="601" customFormat="1" ht="15" customHeight="1" x14ac:dyDescent="0.2">
      <c r="B23" s="849"/>
      <c r="C23" s="879"/>
      <c r="D23" s="879"/>
      <c r="E23" s="879"/>
      <c r="F23" s="879"/>
      <c r="G23" s="879"/>
      <c r="H23" s="879"/>
      <c r="I23" s="862"/>
    </row>
    <row r="24" spans="1:15" s="557" customFormat="1" ht="24.95" customHeight="1" x14ac:dyDescent="0.2">
      <c r="B24" s="723" t="s">
        <v>894</v>
      </c>
      <c r="C24" s="875"/>
      <c r="D24" s="875"/>
      <c r="E24" s="875"/>
      <c r="F24" s="875"/>
      <c r="G24" s="875"/>
      <c r="H24" s="875"/>
      <c r="I24" s="861" t="s">
        <v>897</v>
      </c>
      <c r="J24" s="601"/>
      <c r="K24" s="601"/>
      <c r="L24" s="601"/>
      <c r="M24" s="601"/>
      <c r="N24" s="601"/>
      <c r="O24" s="601"/>
    </row>
    <row r="25" spans="1:15" s="601" customFormat="1" ht="24.95" customHeight="1" x14ac:dyDescent="0.2">
      <c r="B25" s="849" t="s">
        <v>305</v>
      </c>
      <c r="C25" s="879">
        <v>157.68842346427292</v>
      </c>
      <c r="D25" s="879">
        <v>150</v>
      </c>
      <c r="E25" s="879">
        <v>144</v>
      </c>
      <c r="F25" s="879">
        <v>141.30000000000001</v>
      </c>
      <c r="G25" s="879">
        <v>120.7</v>
      </c>
      <c r="H25" s="879">
        <v>128.19999999999999</v>
      </c>
      <c r="I25" s="862" t="s">
        <v>302</v>
      </c>
    </row>
    <row r="26" spans="1:15" s="601" customFormat="1" ht="24.95" customHeight="1" x14ac:dyDescent="0.2">
      <c r="B26" s="849" t="s">
        <v>734</v>
      </c>
      <c r="C26" s="879">
        <v>112.32459471313578</v>
      </c>
      <c r="D26" s="879">
        <v>107</v>
      </c>
      <c r="E26" s="879">
        <v>100.1</v>
      </c>
      <c r="F26" s="879">
        <v>98.5</v>
      </c>
      <c r="G26" s="879">
        <v>84.4</v>
      </c>
      <c r="H26" s="879">
        <v>86.5</v>
      </c>
      <c r="I26" s="862" t="s">
        <v>303</v>
      </c>
    </row>
    <row r="27" spans="1:15" s="601" customFormat="1" ht="24.95" customHeight="1" x14ac:dyDescent="0.2">
      <c r="B27" s="849" t="s">
        <v>735</v>
      </c>
      <c r="C27" s="879">
        <v>136</v>
      </c>
      <c r="D27" s="879">
        <v>117</v>
      </c>
      <c r="E27" s="879">
        <v>96.9</v>
      </c>
      <c r="F27" s="879">
        <v>88.1</v>
      </c>
      <c r="G27" s="879">
        <v>80</v>
      </c>
      <c r="H27" s="879">
        <v>84</v>
      </c>
      <c r="I27" s="862" t="s">
        <v>304</v>
      </c>
    </row>
    <row r="28" spans="1:15" s="601" customFormat="1" ht="24.95" customHeight="1" x14ac:dyDescent="0.2">
      <c r="B28" s="849" t="s">
        <v>736</v>
      </c>
      <c r="C28" s="879">
        <v>145.17005007048539</v>
      </c>
      <c r="D28" s="879">
        <v>141</v>
      </c>
      <c r="E28" s="879">
        <v>137.19999999999999</v>
      </c>
      <c r="F28" s="879">
        <v>133.30000000000001</v>
      </c>
      <c r="G28" s="879">
        <v>108.8</v>
      </c>
      <c r="H28" s="879">
        <v>110.8</v>
      </c>
      <c r="I28" s="862" t="s">
        <v>898</v>
      </c>
    </row>
    <row r="29" spans="1:15" s="601" customFormat="1" ht="24.95" customHeight="1" x14ac:dyDescent="0.2">
      <c r="B29" s="849" t="s">
        <v>691</v>
      </c>
      <c r="C29" s="879">
        <v>101.03489872687153</v>
      </c>
      <c r="D29" s="879">
        <v>94</v>
      </c>
      <c r="E29" s="879">
        <v>65.2</v>
      </c>
      <c r="F29" s="879">
        <v>77.099999999999994</v>
      </c>
      <c r="G29" s="879">
        <v>55.6</v>
      </c>
      <c r="H29" s="879">
        <v>67.099999999999994</v>
      </c>
      <c r="I29" s="862" t="s">
        <v>828</v>
      </c>
    </row>
    <row r="30" spans="1:15" s="557" customFormat="1" ht="24.95" customHeight="1" x14ac:dyDescent="0.2">
      <c r="A30" s="601"/>
      <c r="B30" s="857" t="s">
        <v>854</v>
      </c>
      <c r="C30" s="875">
        <v>126.65742013302786</v>
      </c>
      <c r="D30" s="875">
        <v>119.8100558659218</v>
      </c>
      <c r="E30" s="875">
        <v>111.90418994413407</v>
      </c>
      <c r="F30" s="875">
        <v>109.82402234636874</v>
      </c>
      <c r="G30" s="875">
        <v>93.966480446927378</v>
      </c>
      <c r="H30" s="875">
        <v>97.900279329608949</v>
      </c>
      <c r="I30" s="861" t="s">
        <v>332</v>
      </c>
      <c r="J30" s="601"/>
      <c r="K30" s="601"/>
      <c r="L30" s="601"/>
      <c r="M30" s="601"/>
      <c r="N30" s="601"/>
      <c r="O30" s="601"/>
    </row>
    <row r="31" spans="1:15" s="601" customFormat="1" ht="24.95" customHeight="1" thickBot="1" x14ac:dyDescent="0.25">
      <c r="B31" s="715"/>
      <c r="C31" s="1585"/>
      <c r="D31" s="1585"/>
      <c r="E31" s="1585"/>
      <c r="F31" s="1585"/>
      <c r="G31" s="1585"/>
      <c r="H31" s="1585"/>
      <c r="I31" s="717"/>
    </row>
    <row r="32" spans="1:15" s="601" customFormat="1" ht="15" customHeight="1" thickTop="1" x14ac:dyDescent="0.2">
      <c r="B32" s="849"/>
      <c r="C32" s="879"/>
      <c r="D32" s="879"/>
      <c r="E32" s="879"/>
      <c r="F32" s="879"/>
      <c r="G32" s="879"/>
      <c r="H32" s="879"/>
      <c r="I32" s="862"/>
    </row>
    <row r="33" spans="2:15" s="856" customFormat="1" ht="24.95" customHeight="1" x14ac:dyDescent="0.2">
      <c r="B33" s="724" t="s">
        <v>895</v>
      </c>
      <c r="C33" s="1411"/>
      <c r="D33" s="1411"/>
      <c r="E33" s="1411"/>
      <c r="F33" s="1411"/>
      <c r="G33" s="1411"/>
      <c r="H33" s="1411"/>
      <c r="I33" s="860" t="s">
        <v>896</v>
      </c>
      <c r="J33" s="601"/>
      <c r="K33" s="601"/>
      <c r="L33" s="601"/>
      <c r="M33" s="601"/>
      <c r="N33" s="601"/>
      <c r="O33" s="601"/>
    </row>
    <row r="34" spans="2:15" s="601" customFormat="1" ht="15" customHeight="1" x14ac:dyDescent="0.2">
      <c r="B34" s="849"/>
      <c r="C34" s="879"/>
      <c r="D34" s="879"/>
      <c r="E34" s="879"/>
      <c r="F34" s="879"/>
      <c r="G34" s="879"/>
      <c r="H34" s="879"/>
      <c r="I34" s="862"/>
    </row>
    <row r="35" spans="2:15" s="601" customFormat="1" ht="24.95" customHeight="1" x14ac:dyDescent="0.2">
      <c r="B35" s="723" t="s">
        <v>893</v>
      </c>
      <c r="C35" s="865">
        <v>12349.8</v>
      </c>
      <c r="D35" s="865">
        <v>10665.402</v>
      </c>
      <c r="E35" s="865">
        <v>8587</v>
      </c>
      <c r="F35" s="865">
        <v>6458.3015079999996</v>
      </c>
      <c r="G35" s="865">
        <v>8920.4</v>
      </c>
      <c r="H35" s="865">
        <v>6942.7106968589997</v>
      </c>
      <c r="I35" s="861" t="s">
        <v>693</v>
      </c>
    </row>
    <row r="36" spans="2:15" s="601" customFormat="1" ht="24.95" customHeight="1" x14ac:dyDescent="0.2">
      <c r="B36" s="849" t="s">
        <v>344</v>
      </c>
      <c r="C36" s="866">
        <v>3858.3</v>
      </c>
      <c r="D36" s="866">
        <v>3609</v>
      </c>
      <c r="E36" s="866">
        <v>3182.1</v>
      </c>
      <c r="F36" s="866">
        <v>2024.3</v>
      </c>
      <c r="G36" s="866">
        <v>2861.6</v>
      </c>
      <c r="H36" s="866">
        <v>1726.2</v>
      </c>
      <c r="I36" s="862" t="s">
        <v>345</v>
      </c>
    </row>
    <row r="37" spans="2:15" s="601" customFormat="1" ht="24.95" customHeight="1" x14ac:dyDescent="0.2">
      <c r="B37" s="849" t="s">
        <v>346</v>
      </c>
      <c r="C37" s="866">
        <v>666.8</v>
      </c>
      <c r="D37" s="866">
        <v>728.1</v>
      </c>
      <c r="E37" s="866">
        <v>910.9</v>
      </c>
      <c r="F37" s="866">
        <v>600.1</v>
      </c>
      <c r="G37" s="866">
        <v>1614.9</v>
      </c>
      <c r="H37" s="866">
        <v>954.5</v>
      </c>
      <c r="I37" s="862" t="s">
        <v>347</v>
      </c>
    </row>
    <row r="38" spans="2:15" s="601" customFormat="1" ht="24.95" customHeight="1" x14ac:dyDescent="0.2">
      <c r="B38" s="849" t="s">
        <v>348</v>
      </c>
      <c r="C38" s="866">
        <v>298.39999999999998</v>
      </c>
      <c r="D38" s="866">
        <v>257.7</v>
      </c>
      <c r="E38" s="866">
        <v>109.1</v>
      </c>
      <c r="F38" s="866">
        <v>67</v>
      </c>
      <c r="G38" s="866">
        <v>89.1</v>
      </c>
      <c r="H38" s="866">
        <v>79.347200000000001</v>
      </c>
      <c r="I38" s="862" t="s">
        <v>349</v>
      </c>
    </row>
    <row r="39" spans="2:15" s="601" customFormat="1" ht="24.95" customHeight="1" x14ac:dyDescent="0.2">
      <c r="B39" s="849" t="s">
        <v>350</v>
      </c>
      <c r="C39" s="866">
        <v>112.5</v>
      </c>
      <c r="D39" s="866">
        <v>130.19999999999999</v>
      </c>
      <c r="E39" s="866">
        <v>129.4</v>
      </c>
      <c r="F39" s="866">
        <v>74.8</v>
      </c>
      <c r="G39" s="866">
        <v>98.7</v>
      </c>
      <c r="H39" s="866">
        <v>113.459</v>
      </c>
      <c r="I39" s="862" t="s">
        <v>351</v>
      </c>
    </row>
    <row r="40" spans="2:15" s="601" customFormat="1" ht="24.95" customHeight="1" x14ac:dyDescent="0.2">
      <c r="B40" s="849" t="s">
        <v>352</v>
      </c>
      <c r="C40" s="866">
        <v>50.1</v>
      </c>
      <c r="D40" s="866">
        <v>55.9</v>
      </c>
      <c r="E40" s="866">
        <v>53</v>
      </c>
      <c r="F40" s="866">
        <v>27.3</v>
      </c>
      <c r="G40" s="866">
        <v>53</v>
      </c>
      <c r="H40" s="866">
        <v>30.699000000000002</v>
      </c>
      <c r="I40" s="862" t="s">
        <v>694</v>
      </c>
    </row>
    <row r="41" spans="2:15" s="601" customFormat="1" ht="24.95" customHeight="1" x14ac:dyDescent="0.2">
      <c r="B41" s="849" t="s">
        <v>353</v>
      </c>
      <c r="C41" s="866">
        <v>713.3</v>
      </c>
      <c r="D41" s="866">
        <v>698.1</v>
      </c>
      <c r="E41" s="866">
        <v>441.7</v>
      </c>
      <c r="F41" s="866">
        <v>539.6</v>
      </c>
      <c r="G41" s="866">
        <v>505.2</v>
      </c>
      <c r="H41" s="866">
        <v>507.4</v>
      </c>
      <c r="I41" s="862" t="s">
        <v>354</v>
      </c>
    </row>
    <row r="42" spans="2:15" s="601" customFormat="1" ht="24.95" customHeight="1" x14ac:dyDescent="0.2">
      <c r="B42" s="849" t="s">
        <v>355</v>
      </c>
      <c r="C42" s="866">
        <v>1155</v>
      </c>
      <c r="D42" s="866">
        <v>783.87400000000002</v>
      </c>
      <c r="E42" s="866">
        <v>499.7</v>
      </c>
      <c r="F42" s="866">
        <v>669</v>
      </c>
      <c r="G42" s="866">
        <v>722.6</v>
      </c>
      <c r="H42" s="866">
        <v>866.4</v>
      </c>
      <c r="I42" s="862" t="s">
        <v>356</v>
      </c>
    </row>
    <row r="43" spans="2:15" s="601" customFormat="1" ht="24.95" customHeight="1" x14ac:dyDescent="0.2">
      <c r="B43" s="849" t="s">
        <v>357</v>
      </c>
      <c r="C43" s="866">
        <v>84.9</v>
      </c>
      <c r="D43" s="866">
        <v>64.3</v>
      </c>
      <c r="E43" s="866">
        <v>87.6</v>
      </c>
      <c r="F43" s="866">
        <v>75.900000000000006</v>
      </c>
      <c r="G43" s="866">
        <v>96.2</v>
      </c>
      <c r="H43" s="866">
        <v>79.099999999999994</v>
      </c>
      <c r="I43" s="862" t="s">
        <v>718</v>
      </c>
    </row>
    <row r="44" spans="2:15" s="601" customFormat="1" ht="24.95" customHeight="1" x14ac:dyDescent="0.2">
      <c r="B44" s="849" t="s">
        <v>493</v>
      </c>
      <c r="C44" s="866">
        <v>671.7</v>
      </c>
      <c r="D44" s="866">
        <v>592.70000000000005</v>
      </c>
      <c r="E44" s="866">
        <v>169.1</v>
      </c>
      <c r="F44" s="866">
        <v>162.4</v>
      </c>
      <c r="G44" s="866">
        <v>130.5</v>
      </c>
      <c r="H44" s="866">
        <v>40.700000000000003</v>
      </c>
      <c r="I44" s="862" t="s">
        <v>899</v>
      </c>
    </row>
    <row r="45" spans="2:15" s="601" customFormat="1" ht="24.95" customHeight="1" x14ac:dyDescent="0.2">
      <c r="B45" s="849" t="s">
        <v>494</v>
      </c>
      <c r="C45" s="866">
        <v>17.100000000000001</v>
      </c>
      <c r="D45" s="866">
        <v>15.6</v>
      </c>
      <c r="E45" s="866">
        <v>15.8</v>
      </c>
      <c r="F45" s="866">
        <v>14.7</v>
      </c>
      <c r="G45" s="866">
        <v>11.9</v>
      </c>
      <c r="H45" s="866">
        <v>8.3000000000000007</v>
      </c>
      <c r="I45" s="862" t="s">
        <v>495</v>
      </c>
    </row>
    <row r="46" spans="2:15" s="601" customFormat="1" ht="24.95" customHeight="1" x14ac:dyDescent="0.2">
      <c r="B46" s="849" t="s">
        <v>496</v>
      </c>
      <c r="C46" s="866">
        <v>1805.2</v>
      </c>
      <c r="D46" s="866">
        <v>1027.9000000000001</v>
      </c>
      <c r="E46" s="866">
        <v>316.89999999999998</v>
      </c>
      <c r="F46" s="866">
        <v>65.3</v>
      </c>
      <c r="G46" s="866">
        <v>29.3</v>
      </c>
      <c r="H46" s="866">
        <v>10.7</v>
      </c>
      <c r="I46" s="862" t="s">
        <v>497</v>
      </c>
    </row>
    <row r="47" spans="2:15" s="601" customFormat="1" ht="24.95" customHeight="1" x14ac:dyDescent="0.2">
      <c r="B47" s="849" t="s">
        <v>498</v>
      </c>
      <c r="C47" s="866">
        <v>11.9</v>
      </c>
      <c r="D47" s="866">
        <v>13.1</v>
      </c>
      <c r="E47" s="866">
        <v>15.4</v>
      </c>
      <c r="F47" s="866">
        <v>17.899999999999999</v>
      </c>
      <c r="G47" s="866">
        <v>15.4</v>
      </c>
      <c r="H47" s="866">
        <v>19.899999999999999</v>
      </c>
      <c r="I47" s="862" t="s">
        <v>900</v>
      </c>
    </row>
    <row r="48" spans="2:15" s="601" customFormat="1" ht="24.95" customHeight="1" x14ac:dyDescent="0.2">
      <c r="B48" s="849" t="s">
        <v>499</v>
      </c>
      <c r="C48" s="866">
        <v>1095</v>
      </c>
      <c r="D48" s="866">
        <v>1049.761</v>
      </c>
      <c r="E48" s="866">
        <v>842.1</v>
      </c>
      <c r="F48" s="866">
        <v>392.21436</v>
      </c>
      <c r="G48" s="866">
        <v>913.3</v>
      </c>
      <c r="H48" s="866">
        <v>668.44099700900006</v>
      </c>
      <c r="I48" s="862" t="s">
        <v>500</v>
      </c>
    </row>
    <row r="49" spans="2:15" s="601" customFormat="1" ht="24.95" customHeight="1" x14ac:dyDescent="0.2">
      <c r="B49" s="849" t="s">
        <v>501</v>
      </c>
      <c r="C49" s="866">
        <v>338</v>
      </c>
      <c r="D49" s="866">
        <v>362.50099999999998</v>
      </c>
      <c r="E49" s="866">
        <v>306.89999999999998</v>
      </c>
      <c r="F49" s="866">
        <v>195.92951199999999</v>
      </c>
      <c r="G49" s="866">
        <v>181.7</v>
      </c>
      <c r="H49" s="866">
        <v>212.83416930000001</v>
      </c>
      <c r="I49" s="862" t="s">
        <v>502</v>
      </c>
    </row>
    <row r="50" spans="2:15" s="601" customFormat="1" ht="24.95" customHeight="1" x14ac:dyDescent="0.2">
      <c r="B50" s="849" t="s">
        <v>503</v>
      </c>
      <c r="C50" s="866">
        <v>307.8</v>
      </c>
      <c r="D50" s="866">
        <v>349.166</v>
      </c>
      <c r="E50" s="866">
        <v>256.60000000000002</v>
      </c>
      <c r="F50" s="866">
        <v>397.85763600000007</v>
      </c>
      <c r="G50" s="866">
        <v>307.2</v>
      </c>
      <c r="H50" s="866">
        <v>451.73033055000002</v>
      </c>
      <c r="I50" s="862" t="s">
        <v>300</v>
      </c>
    </row>
    <row r="51" spans="2:15" s="601" customFormat="1" ht="24.95" customHeight="1" x14ac:dyDescent="0.2">
      <c r="B51" s="849" t="s">
        <v>301</v>
      </c>
      <c r="C51" s="866">
        <v>1163.8</v>
      </c>
      <c r="D51" s="866">
        <v>927.5</v>
      </c>
      <c r="E51" s="866">
        <v>1250.7</v>
      </c>
      <c r="F51" s="866">
        <v>1134</v>
      </c>
      <c r="G51" s="866">
        <v>1289.8</v>
      </c>
      <c r="H51" s="866">
        <v>1173</v>
      </c>
      <c r="I51" s="862" t="s">
        <v>732</v>
      </c>
    </row>
    <row r="52" spans="2:15" s="601" customFormat="1" ht="15" customHeight="1" x14ac:dyDescent="0.2">
      <c r="B52" s="849"/>
      <c r="C52" s="866"/>
      <c r="D52" s="866"/>
      <c r="E52" s="866"/>
      <c r="F52" s="866"/>
      <c r="G52" s="866"/>
      <c r="H52" s="866"/>
      <c r="I52" s="862"/>
    </row>
    <row r="53" spans="2:15" s="557" customFormat="1" ht="24.95" customHeight="1" x14ac:dyDescent="0.2">
      <c r="B53" s="723" t="s">
        <v>894</v>
      </c>
      <c r="C53" s="865">
        <v>6036.0689999999995</v>
      </c>
      <c r="D53" s="865">
        <v>5439.6850000000004</v>
      </c>
      <c r="E53" s="865">
        <v>4849.9269999999997</v>
      </c>
      <c r="F53" s="865">
        <v>4572.9297999999999</v>
      </c>
      <c r="G53" s="865">
        <v>4031.4670000000001</v>
      </c>
      <c r="H53" s="865">
        <v>4141.8629999999994</v>
      </c>
      <c r="I53" s="861" t="s">
        <v>897</v>
      </c>
      <c r="J53" s="601"/>
      <c r="K53" s="601"/>
      <c r="L53" s="601"/>
      <c r="M53" s="601"/>
      <c r="N53" s="601"/>
      <c r="O53" s="601"/>
    </row>
    <row r="54" spans="2:15" s="601" customFormat="1" ht="24.95" customHeight="1" x14ac:dyDescent="0.2">
      <c r="B54" s="849" t="s">
        <v>1644</v>
      </c>
      <c r="C54" s="866">
        <v>21.068999999999999</v>
      </c>
      <c r="D54" s="866">
        <v>20.285</v>
      </c>
      <c r="E54" s="866">
        <v>19.927</v>
      </c>
      <c r="F54" s="866">
        <v>19.341000000000001</v>
      </c>
      <c r="G54" s="866">
        <v>15.467000000000001</v>
      </c>
      <c r="H54" s="866">
        <v>15.863</v>
      </c>
      <c r="I54" s="862" t="s">
        <v>1268</v>
      </c>
    </row>
    <row r="55" spans="2:15" s="601" customFormat="1" ht="24.95" customHeight="1" x14ac:dyDescent="0.2">
      <c r="B55" s="849" t="s">
        <v>733</v>
      </c>
      <c r="C55" s="866">
        <v>3457</v>
      </c>
      <c r="D55" s="866">
        <v>2967.1490000000003</v>
      </c>
      <c r="E55" s="866">
        <v>2466</v>
      </c>
      <c r="F55" s="866">
        <v>2242.4559999999997</v>
      </c>
      <c r="G55" s="866">
        <v>2038</v>
      </c>
      <c r="H55" s="866">
        <v>2137</v>
      </c>
      <c r="I55" s="864" t="s">
        <v>901</v>
      </c>
    </row>
    <row r="56" spans="2:15" s="601" customFormat="1" ht="24.95" customHeight="1" x14ac:dyDescent="0.2">
      <c r="B56" s="849" t="s">
        <v>1643</v>
      </c>
      <c r="C56" s="866">
        <v>2558</v>
      </c>
      <c r="D56" s="866">
        <v>2452.2510000000002</v>
      </c>
      <c r="E56" s="866">
        <v>2364</v>
      </c>
      <c r="F56" s="866">
        <v>2311.1328000000003</v>
      </c>
      <c r="G56" s="866">
        <v>1978</v>
      </c>
      <c r="H56" s="866">
        <v>1989</v>
      </c>
      <c r="I56" s="862" t="s">
        <v>1642</v>
      </c>
    </row>
    <row r="57" spans="2:15" s="359" customFormat="1" ht="24.95" customHeight="1" thickBot="1" x14ac:dyDescent="0.75">
      <c r="B57" s="716"/>
      <c r="C57" s="713"/>
      <c r="D57" s="714"/>
      <c r="E57" s="714"/>
      <c r="F57" s="714"/>
      <c r="G57" s="714"/>
      <c r="H57" s="1547"/>
      <c r="I57" s="718"/>
      <c r="J57" s="601"/>
      <c r="K57" s="601"/>
      <c r="L57" s="601"/>
      <c r="M57" s="601"/>
      <c r="N57" s="601"/>
      <c r="O57" s="601"/>
    </row>
    <row r="58" spans="2:15" ht="9" customHeight="1" thickTop="1" x14ac:dyDescent="0.35">
      <c r="J58" s="601"/>
      <c r="K58" s="601"/>
      <c r="L58" s="601"/>
      <c r="M58" s="601"/>
      <c r="N58" s="601"/>
      <c r="O58" s="601"/>
    </row>
    <row r="59" spans="2:15" s="417" customFormat="1" ht="18.75" customHeight="1" x14ac:dyDescent="0.5">
      <c r="B59" s="334" t="s">
        <v>1778</v>
      </c>
      <c r="I59" s="356" t="s">
        <v>1779</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W55"/>
  <sheetViews>
    <sheetView rightToLeft="1" view="pageBreakPreview" zoomScale="50" zoomScaleNormal="50" zoomScaleSheetLayoutView="50" workbookViewId="0"/>
  </sheetViews>
  <sheetFormatPr defaultRowHeight="15" x14ac:dyDescent="0.35"/>
  <cols>
    <col min="1" max="1" width="9.140625" style="48"/>
    <col min="2" max="2" width="54.42578125" style="48" customWidth="1"/>
    <col min="3" max="3" width="15.5703125" style="48" customWidth="1"/>
    <col min="4" max="9" width="15" style="48" customWidth="1"/>
    <col min="10" max="10" width="56.140625" style="48" customWidth="1"/>
    <col min="11" max="11" width="9.140625" style="48"/>
    <col min="12" max="12" width="9.28515625" style="48" bestFit="1" customWidth="1"/>
    <col min="13" max="13" width="9.7109375" style="48" bestFit="1" customWidth="1"/>
    <col min="14" max="14" width="9" style="48" bestFit="1" customWidth="1"/>
    <col min="15"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85">
      <c r="B3" s="1774" t="s">
        <v>1906</v>
      </c>
      <c r="C3" s="1775"/>
      <c r="D3" s="1775"/>
      <c r="E3" s="1775"/>
      <c r="F3" s="1775"/>
      <c r="G3" s="1775"/>
      <c r="H3" s="1775"/>
      <c r="I3" s="1775"/>
      <c r="J3" s="1775"/>
    </row>
    <row r="4" spans="2:23" ht="14.25" customHeight="1" x14ac:dyDescent="0.85">
      <c r="B4" s="711"/>
      <c r="C4" s="687"/>
      <c r="D4" s="469"/>
      <c r="E4" s="469"/>
      <c r="F4" s="469"/>
      <c r="G4" s="469"/>
      <c r="H4" s="469"/>
      <c r="I4" s="469"/>
      <c r="J4" s="469"/>
    </row>
    <row r="5" spans="2:23" ht="29.25" customHeight="1" x14ac:dyDescent="0.85">
      <c r="B5" s="1978" t="s">
        <v>1907</v>
      </c>
      <c r="C5" s="1775"/>
      <c r="D5" s="1775"/>
      <c r="E5" s="1775"/>
      <c r="F5" s="1775"/>
      <c r="G5" s="1775"/>
      <c r="H5" s="1775"/>
      <c r="I5" s="1775"/>
      <c r="J5" s="1775"/>
    </row>
    <row r="6" spans="2:23" s="5" customFormat="1" ht="19.5" customHeight="1" x14ac:dyDescent="0.65">
      <c r="D6" s="2"/>
      <c r="E6" s="2"/>
      <c r="F6" s="2"/>
      <c r="G6" s="2"/>
      <c r="H6" s="2"/>
      <c r="I6" s="2"/>
      <c r="J6" s="2"/>
      <c r="K6" s="2"/>
      <c r="L6" s="2"/>
      <c r="M6" s="2"/>
      <c r="N6" s="2"/>
      <c r="O6" s="2"/>
      <c r="P6" s="2"/>
      <c r="Q6" s="2"/>
      <c r="R6" s="2"/>
      <c r="S6" s="2"/>
      <c r="T6" s="2"/>
      <c r="U6" s="2"/>
    </row>
    <row r="7" spans="2:23" ht="22.5" x14ac:dyDescent="0.5">
      <c r="B7" s="731" t="s">
        <v>1794</v>
      </c>
      <c r="C7" s="99"/>
      <c r="D7" s="100"/>
      <c r="E7" s="100"/>
      <c r="F7" s="100"/>
      <c r="G7" s="100"/>
      <c r="H7" s="100"/>
      <c r="I7" s="100"/>
      <c r="J7" s="735" t="s">
        <v>1794</v>
      </c>
      <c r="N7" s="100"/>
    </row>
    <row r="8" spans="2:23" s="5" customFormat="1" ht="19.5" customHeight="1" thickBot="1" x14ac:dyDescent="0.7">
      <c r="D8" s="2"/>
      <c r="E8" s="2"/>
      <c r="F8" s="2"/>
      <c r="G8" s="2"/>
      <c r="H8" s="2"/>
      <c r="I8" s="2"/>
      <c r="J8" s="2"/>
      <c r="K8" s="2"/>
      <c r="L8" s="2"/>
      <c r="M8" s="2"/>
      <c r="N8" s="2"/>
      <c r="O8" s="2"/>
      <c r="P8" s="2"/>
      <c r="Q8" s="2"/>
      <c r="R8" s="2"/>
      <c r="S8" s="2"/>
      <c r="T8" s="2"/>
      <c r="U8" s="2"/>
    </row>
    <row r="9" spans="2:23" s="258" customFormat="1" ht="24.95" customHeight="1" thickTop="1" x14ac:dyDescent="0.7">
      <c r="B9" s="1938" t="s">
        <v>887</v>
      </c>
      <c r="C9" s="230"/>
      <c r="D9" s="1761">
        <v>2011</v>
      </c>
      <c r="E9" s="1761">
        <v>2012</v>
      </c>
      <c r="F9" s="1761">
        <v>2013</v>
      </c>
      <c r="G9" s="1761">
        <v>2014</v>
      </c>
      <c r="H9" s="1761">
        <v>2015</v>
      </c>
      <c r="I9" s="1761">
        <v>2016</v>
      </c>
      <c r="J9" s="1941" t="s">
        <v>886</v>
      </c>
      <c r="L9" s="1977"/>
      <c r="M9" s="1977"/>
      <c r="N9" s="1977"/>
    </row>
    <row r="10" spans="2:23" s="258" customFormat="1" ht="24.95" customHeight="1" x14ac:dyDescent="0.7">
      <c r="B10" s="1939"/>
      <c r="C10" s="1685" t="s">
        <v>308</v>
      </c>
      <c r="D10" s="1762"/>
      <c r="E10" s="1762"/>
      <c r="F10" s="1762"/>
      <c r="G10" s="1762"/>
      <c r="H10" s="1762"/>
      <c r="I10" s="1762"/>
      <c r="J10" s="1970"/>
      <c r="L10" s="1977"/>
      <c r="M10" s="1977"/>
      <c r="N10" s="1977"/>
    </row>
    <row r="11" spans="2:23" s="258" customFormat="1" ht="24.95" customHeight="1" x14ac:dyDescent="0.7">
      <c r="B11" s="1940"/>
      <c r="C11" s="1701" t="s">
        <v>309</v>
      </c>
      <c r="D11" s="1763"/>
      <c r="E11" s="1763"/>
      <c r="F11" s="1763"/>
      <c r="G11" s="1763"/>
      <c r="H11" s="1763"/>
      <c r="I11" s="1763"/>
      <c r="J11" s="1971"/>
      <c r="M11" s="257"/>
    </row>
    <row r="12" spans="2:23" s="258" customFormat="1" ht="17.25" customHeight="1" x14ac:dyDescent="0.7">
      <c r="B12" s="343"/>
      <c r="C12" s="1686"/>
      <c r="D12" s="570"/>
      <c r="E12" s="570"/>
      <c r="F12" s="570"/>
      <c r="G12" s="570"/>
      <c r="H12" s="570"/>
      <c r="I12" s="570"/>
      <c r="J12" s="1443"/>
    </row>
    <row r="13" spans="2:23" s="360" customFormat="1" ht="37.5" customHeight="1" x14ac:dyDescent="0.2">
      <c r="B13" s="454" t="s">
        <v>513</v>
      </c>
      <c r="C13" s="1687">
        <v>60.743463881052485</v>
      </c>
      <c r="D13" s="1220">
        <v>68</v>
      </c>
      <c r="E13" s="1220">
        <v>31</v>
      </c>
      <c r="F13" s="1220">
        <v>3</v>
      </c>
      <c r="G13" s="1220">
        <v>4</v>
      </c>
      <c r="H13" s="1220">
        <v>3</v>
      </c>
      <c r="I13" s="1220">
        <v>2</v>
      </c>
      <c r="J13" s="722" t="s">
        <v>786</v>
      </c>
      <c r="M13" s="363"/>
      <c r="O13" s="951"/>
      <c r="P13" s="951"/>
      <c r="Q13" s="951"/>
      <c r="R13" s="1548"/>
      <c r="S13" s="1548"/>
      <c r="T13" s="1548"/>
    </row>
    <row r="14" spans="2:23" s="365" customFormat="1" ht="17.25" customHeight="1" x14ac:dyDescent="0.2">
      <c r="B14" s="454"/>
      <c r="C14" s="1687"/>
      <c r="D14" s="1220"/>
      <c r="E14" s="1220"/>
      <c r="F14" s="1220"/>
      <c r="G14" s="1220"/>
      <c r="H14" s="1220"/>
      <c r="I14" s="1220"/>
      <c r="J14" s="722"/>
      <c r="M14" s="844"/>
      <c r="O14" s="951"/>
      <c r="P14" s="951"/>
      <c r="Q14" s="951"/>
      <c r="R14" s="1548"/>
      <c r="S14" s="1548"/>
      <c r="T14" s="1548"/>
    </row>
    <row r="15" spans="2:23" s="360" customFormat="1" ht="37.5" customHeight="1" x14ac:dyDescent="0.2">
      <c r="B15" s="454" t="s">
        <v>787</v>
      </c>
      <c r="C15" s="1687">
        <v>33.816162877946333</v>
      </c>
      <c r="D15" s="1220">
        <v>91</v>
      </c>
      <c r="E15" s="1220">
        <v>67</v>
      </c>
      <c r="F15" s="1220">
        <v>39</v>
      </c>
      <c r="G15" s="1220">
        <v>30</v>
      </c>
      <c r="H15" s="1220">
        <v>30</v>
      </c>
      <c r="I15" s="1220">
        <v>28</v>
      </c>
      <c r="J15" s="722" t="s">
        <v>167</v>
      </c>
      <c r="M15" s="363"/>
      <c r="O15" s="951"/>
      <c r="P15" s="951"/>
      <c r="Q15" s="951"/>
      <c r="R15" s="1548"/>
      <c r="S15" s="1548"/>
      <c r="T15" s="1548"/>
    </row>
    <row r="16" spans="2:23" s="365" customFormat="1" ht="37.5" customHeight="1" x14ac:dyDescent="0.2">
      <c r="B16" s="627" t="s">
        <v>168</v>
      </c>
      <c r="C16" s="1250">
        <v>5.7478443487774511</v>
      </c>
      <c r="D16" s="1286">
        <v>98</v>
      </c>
      <c r="E16" s="1286">
        <v>85</v>
      </c>
      <c r="F16" s="1286">
        <v>53</v>
      </c>
      <c r="G16" s="1286">
        <v>51</v>
      </c>
      <c r="H16" s="1286">
        <v>38</v>
      </c>
      <c r="I16" s="1286">
        <v>45</v>
      </c>
      <c r="J16" s="851" t="s">
        <v>685</v>
      </c>
      <c r="O16" s="951"/>
      <c r="P16" s="951"/>
      <c r="Q16" s="951"/>
      <c r="R16" s="1548"/>
      <c r="S16" s="1548"/>
      <c r="T16" s="1548"/>
    </row>
    <row r="17" spans="2:20" s="365" customFormat="1" ht="37.5" customHeight="1" x14ac:dyDescent="0.2">
      <c r="B17" s="627" t="s">
        <v>169</v>
      </c>
      <c r="C17" s="1250">
        <v>2.116038380442574</v>
      </c>
      <c r="D17" s="1286">
        <v>99</v>
      </c>
      <c r="E17" s="1286">
        <v>72</v>
      </c>
      <c r="F17" s="1286">
        <v>38</v>
      </c>
      <c r="G17" s="1286">
        <v>38</v>
      </c>
      <c r="H17" s="1286">
        <v>38</v>
      </c>
      <c r="I17" s="1286">
        <v>42</v>
      </c>
      <c r="J17" s="851" t="s">
        <v>495</v>
      </c>
      <c r="O17" s="951"/>
      <c r="P17" s="951"/>
      <c r="Q17" s="951"/>
      <c r="R17" s="1548"/>
      <c r="S17" s="1548"/>
      <c r="T17" s="1548"/>
    </row>
    <row r="18" spans="2:20" s="365" customFormat="1" ht="37.5" customHeight="1" x14ac:dyDescent="0.2">
      <c r="B18" s="627" t="s">
        <v>170</v>
      </c>
      <c r="C18" s="1250">
        <v>2.5970514631600565</v>
      </c>
      <c r="D18" s="1286">
        <v>80</v>
      </c>
      <c r="E18" s="1286">
        <v>44</v>
      </c>
      <c r="F18" s="1286">
        <v>7</v>
      </c>
      <c r="G18" s="1286">
        <v>8</v>
      </c>
      <c r="H18" s="1286">
        <v>6</v>
      </c>
      <c r="I18" s="1286">
        <v>11</v>
      </c>
      <c r="J18" s="851" t="s">
        <v>171</v>
      </c>
      <c r="O18" s="951"/>
      <c r="P18" s="951"/>
      <c r="Q18" s="951"/>
      <c r="R18" s="1548"/>
      <c r="S18" s="1548"/>
      <c r="T18" s="1548"/>
    </row>
    <row r="19" spans="2:20" s="365" customFormat="1" ht="37.5" customHeight="1" x14ac:dyDescent="0.2">
      <c r="B19" s="627" t="s">
        <v>52</v>
      </c>
      <c r="C19" s="1250">
        <v>0.16704463046877291</v>
      </c>
      <c r="D19" s="1286">
        <v>77</v>
      </c>
      <c r="E19" s="1286">
        <v>43</v>
      </c>
      <c r="F19" s="1286">
        <v>56</v>
      </c>
      <c r="G19" s="1286">
        <v>53</v>
      </c>
      <c r="H19" s="1286">
        <v>24</v>
      </c>
      <c r="I19" s="1286">
        <v>21</v>
      </c>
      <c r="J19" s="851" t="s">
        <v>509</v>
      </c>
      <c r="O19" s="951"/>
      <c r="P19" s="951"/>
      <c r="Q19" s="951"/>
      <c r="R19" s="1548"/>
      <c r="S19" s="1548"/>
      <c r="T19" s="1548"/>
    </row>
    <row r="20" spans="2:20" s="365" customFormat="1" ht="37.5" customHeight="1" x14ac:dyDescent="0.2">
      <c r="B20" s="627" t="s">
        <v>82</v>
      </c>
      <c r="C20" s="1250">
        <v>9.8088942358074943E-2</v>
      </c>
      <c r="D20" s="1286">
        <v>77</v>
      </c>
      <c r="E20" s="1286">
        <v>53</v>
      </c>
      <c r="F20" s="1286">
        <v>21</v>
      </c>
      <c r="G20" s="1286">
        <v>34</v>
      </c>
      <c r="H20" s="1286">
        <v>34</v>
      </c>
      <c r="I20" s="1286">
        <v>54</v>
      </c>
      <c r="J20" s="851" t="s">
        <v>902</v>
      </c>
      <c r="O20" s="951"/>
      <c r="P20" s="951"/>
      <c r="Q20" s="951"/>
      <c r="R20" s="1548"/>
      <c r="S20" s="1548"/>
      <c r="T20" s="1548"/>
    </row>
    <row r="21" spans="2:20" s="365" customFormat="1" ht="37.5" customHeight="1" x14ac:dyDescent="0.2">
      <c r="B21" s="627" t="s">
        <v>83</v>
      </c>
      <c r="C21" s="1250">
        <v>2.3055093289291118E-2</v>
      </c>
      <c r="D21" s="1286">
        <v>62</v>
      </c>
      <c r="E21" s="1286">
        <v>62</v>
      </c>
      <c r="F21" s="1286">
        <v>37</v>
      </c>
      <c r="G21" s="1286">
        <v>37</v>
      </c>
      <c r="H21" s="1286">
        <v>15</v>
      </c>
      <c r="I21" s="1286">
        <v>20</v>
      </c>
      <c r="J21" s="851" t="s">
        <v>508</v>
      </c>
      <c r="O21" s="951"/>
      <c r="P21" s="951"/>
      <c r="Q21" s="951"/>
      <c r="R21" s="1548"/>
      <c r="S21" s="1548"/>
      <c r="T21" s="1548"/>
    </row>
    <row r="22" spans="2:20" s="365" customFormat="1" ht="37.5" customHeight="1" x14ac:dyDescent="0.2">
      <c r="B22" s="627" t="s">
        <v>84</v>
      </c>
      <c r="C22" s="1250">
        <v>6.2248751881086015E-2</v>
      </c>
      <c r="D22" s="1286">
        <v>161</v>
      </c>
      <c r="E22" s="1286">
        <v>0</v>
      </c>
      <c r="F22" s="1286">
        <v>0</v>
      </c>
      <c r="G22" s="1286">
        <v>71</v>
      </c>
      <c r="H22" s="1286">
        <v>131</v>
      </c>
      <c r="I22" s="1286">
        <v>105</v>
      </c>
      <c r="J22" s="851" t="s">
        <v>85</v>
      </c>
      <c r="O22" s="951"/>
      <c r="P22" s="951"/>
      <c r="Q22" s="951"/>
      <c r="R22" s="1548"/>
      <c r="S22" s="1548"/>
      <c r="T22" s="1548"/>
    </row>
    <row r="23" spans="2:20" s="365" customFormat="1" ht="37.5" customHeight="1" x14ac:dyDescent="0.2">
      <c r="B23" s="627" t="s">
        <v>86</v>
      </c>
      <c r="C23" s="1250">
        <v>18.304905704668446</v>
      </c>
      <c r="D23" s="1286">
        <v>91</v>
      </c>
      <c r="E23" s="1286">
        <v>67</v>
      </c>
      <c r="F23" s="1286">
        <v>41</v>
      </c>
      <c r="G23" s="1286">
        <v>27</v>
      </c>
      <c r="H23" s="1286">
        <v>31</v>
      </c>
      <c r="I23" s="1286">
        <v>27</v>
      </c>
      <c r="J23" s="851" t="s">
        <v>358</v>
      </c>
      <c r="O23" s="951"/>
      <c r="P23" s="951"/>
      <c r="Q23" s="951"/>
      <c r="R23" s="1548"/>
      <c r="S23" s="1548"/>
      <c r="T23" s="1548"/>
    </row>
    <row r="24" spans="2:20" s="365" customFormat="1" ht="37.5" customHeight="1" x14ac:dyDescent="0.2">
      <c r="B24" s="627" t="s">
        <v>359</v>
      </c>
      <c r="C24" s="1250">
        <v>1.209973214173433</v>
      </c>
      <c r="D24" s="1286">
        <v>109</v>
      </c>
      <c r="E24" s="1286">
        <v>56</v>
      </c>
      <c r="F24" s="1286">
        <v>27</v>
      </c>
      <c r="G24" s="1286">
        <v>31</v>
      </c>
      <c r="H24" s="1286">
        <v>29</v>
      </c>
      <c r="I24" s="1286">
        <v>14</v>
      </c>
      <c r="J24" s="851" t="s">
        <v>360</v>
      </c>
      <c r="O24" s="951"/>
      <c r="P24" s="951"/>
      <c r="Q24" s="951"/>
      <c r="R24" s="1548"/>
      <c r="S24" s="1548"/>
      <c r="T24" s="1548"/>
    </row>
    <row r="25" spans="2:20" s="365" customFormat="1" ht="37.5" customHeight="1" x14ac:dyDescent="0.2">
      <c r="B25" s="627" t="s">
        <v>79</v>
      </c>
      <c r="C25" s="1250">
        <v>0.16515830465419457</v>
      </c>
      <c r="D25" s="1286">
        <v>52</v>
      </c>
      <c r="E25" s="1286">
        <v>25</v>
      </c>
      <c r="F25" s="1286">
        <v>4</v>
      </c>
      <c r="G25" s="1286">
        <v>4</v>
      </c>
      <c r="H25" s="1286">
        <v>0</v>
      </c>
      <c r="I25" s="1286">
        <v>1</v>
      </c>
      <c r="J25" s="851" t="s">
        <v>80</v>
      </c>
      <c r="O25" s="951"/>
      <c r="P25" s="951"/>
      <c r="Q25" s="951"/>
      <c r="R25" s="1548"/>
      <c r="S25" s="1548"/>
      <c r="T25" s="1548"/>
    </row>
    <row r="26" spans="2:20" s="365" customFormat="1" ht="37.5" customHeight="1" x14ac:dyDescent="0.2">
      <c r="B26" s="627" t="s">
        <v>81</v>
      </c>
      <c r="C26" s="1250">
        <v>1.5799026655879678</v>
      </c>
      <c r="D26" s="1286">
        <v>90</v>
      </c>
      <c r="E26" s="1286">
        <v>68</v>
      </c>
      <c r="F26" s="1286">
        <v>36</v>
      </c>
      <c r="G26" s="1286">
        <v>36</v>
      </c>
      <c r="H26" s="1286">
        <v>29</v>
      </c>
      <c r="I26" s="1286">
        <v>30</v>
      </c>
      <c r="J26" s="851" t="s">
        <v>1274</v>
      </c>
      <c r="O26" s="951"/>
      <c r="P26" s="951"/>
      <c r="Q26" s="951"/>
      <c r="R26" s="1548"/>
      <c r="S26" s="1548"/>
      <c r="T26" s="1548"/>
    </row>
    <row r="27" spans="2:20" s="365" customFormat="1" ht="37.5" customHeight="1" x14ac:dyDescent="0.2">
      <c r="B27" s="627" t="s">
        <v>534</v>
      </c>
      <c r="C27" s="1250">
        <v>0.42798636815211333</v>
      </c>
      <c r="D27" s="1286">
        <v>12</v>
      </c>
      <c r="E27" s="1286">
        <v>2</v>
      </c>
      <c r="F27" s="1286">
        <v>2</v>
      </c>
      <c r="G27" s="1286">
        <v>2</v>
      </c>
      <c r="H27" s="1286">
        <v>1</v>
      </c>
      <c r="I27" s="1286">
        <v>1</v>
      </c>
      <c r="J27" s="851" t="s">
        <v>507</v>
      </c>
      <c r="O27" s="951"/>
      <c r="P27" s="951"/>
      <c r="Q27" s="951"/>
      <c r="R27" s="1548"/>
      <c r="S27" s="1548"/>
      <c r="T27" s="1548"/>
    </row>
    <row r="28" spans="2:20" s="365" customFormat="1" ht="37.5" customHeight="1" x14ac:dyDescent="0.2">
      <c r="B28" s="627" t="s">
        <v>330</v>
      </c>
      <c r="C28" s="1250">
        <v>6.3506302424138267E-2</v>
      </c>
      <c r="D28" s="1286">
        <v>83</v>
      </c>
      <c r="E28" s="1286">
        <v>0</v>
      </c>
      <c r="F28" s="1286">
        <v>0</v>
      </c>
      <c r="G28" s="1286">
        <v>0</v>
      </c>
      <c r="H28" s="1286">
        <v>259</v>
      </c>
      <c r="I28" s="1286">
        <v>128</v>
      </c>
      <c r="J28" s="851" t="s">
        <v>125</v>
      </c>
      <c r="O28" s="951"/>
      <c r="P28" s="951"/>
      <c r="Q28" s="951"/>
      <c r="R28" s="1548"/>
      <c r="S28" s="1548"/>
      <c r="T28" s="1548"/>
    </row>
    <row r="29" spans="2:20" s="365" customFormat="1" ht="37.5" customHeight="1" x14ac:dyDescent="0.2">
      <c r="B29" s="627" t="s">
        <v>535</v>
      </c>
      <c r="C29" s="1250">
        <v>0.31962742969244506</v>
      </c>
      <c r="D29" s="1286">
        <v>98</v>
      </c>
      <c r="E29" s="1286">
        <v>28</v>
      </c>
      <c r="F29" s="1286">
        <v>27</v>
      </c>
      <c r="G29" s="1286">
        <v>27</v>
      </c>
      <c r="H29" s="1286">
        <v>0</v>
      </c>
      <c r="I29" s="1286">
        <v>0</v>
      </c>
      <c r="J29" s="851" t="s">
        <v>536</v>
      </c>
      <c r="O29" s="951"/>
      <c r="P29" s="951"/>
      <c r="Q29" s="951"/>
      <c r="R29" s="1548"/>
      <c r="S29" s="1548"/>
      <c r="T29" s="1548"/>
    </row>
    <row r="30" spans="2:20" s="365" customFormat="1" ht="37.5" customHeight="1" x14ac:dyDescent="0.2">
      <c r="B30" s="627" t="s">
        <v>537</v>
      </c>
      <c r="C30" s="1250">
        <v>0.41226698636396025</v>
      </c>
      <c r="D30" s="1286">
        <v>86</v>
      </c>
      <c r="E30" s="1286">
        <v>50</v>
      </c>
      <c r="F30" s="1286">
        <v>24</v>
      </c>
      <c r="G30" s="1286">
        <v>24</v>
      </c>
      <c r="H30" s="1286">
        <v>32</v>
      </c>
      <c r="I30" s="1286">
        <v>24</v>
      </c>
      <c r="J30" s="851" t="s">
        <v>538</v>
      </c>
      <c r="O30" s="951"/>
      <c r="P30" s="951"/>
      <c r="Q30" s="951"/>
      <c r="R30" s="1548"/>
      <c r="S30" s="1548"/>
      <c r="T30" s="1548"/>
    </row>
    <row r="31" spans="2:20" s="365" customFormat="1" ht="37.5" customHeight="1" x14ac:dyDescent="0.2">
      <c r="B31" s="627" t="s">
        <v>539</v>
      </c>
      <c r="C31" s="1250">
        <v>0.48164185798900905</v>
      </c>
      <c r="D31" s="1286">
        <v>47</v>
      </c>
      <c r="E31" s="1286">
        <v>9</v>
      </c>
      <c r="F31" s="1286">
        <v>1</v>
      </c>
      <c r="G31" s="1286">
        <v>1</v>
      </c>
      <c r="H31" s="1286">
        <v>2</v>
      </c>
      <c r="I31" s="1286">
        <v>14</v>
      </c>
      <c r="J31" s="851" t="s">
        <v>903</v>
      </c>
      <c r="O31" s="951"/>
      <c r="P31" s="951"/>
      <c r="Q31" s="951"/>
      <c r="R31" s="1548"/>
      <c r="S31" s="1548"/>
      <c r="T31" s="1548"/>
    </row>
    <row r="32" spans="2:20" s="365" customFormat="1" ht="37.5" customHeight="1" x14ac:dyDescent="0.2">
      <c r="B32" s="627" t="s">
        <v>540</v>
      </c>
      <c r="C32" s="1250">
        <v>3.9822433863321023E-2</v>
      </c>
      <c r="D32" s="1286">
        <v>107</v>
      </c>
      <c r="E32" s="1286">
        <v>67</v>
      </c>
      <c r="F32" s="1286">
        <v>67</v>
      </c>
      <c r="G32" s="1286">
        <v>67</v>
      </c>
      <c r="H32" s="1286">
        <v>130</v>
      </c>
      <c r="I32" s="1286">
        <v>107</v>
      </c>
      <c r="J32" s="851" t="s">
        <v>1275</v>
      </c>
      <c r="O32" s="951"/>
      <c r="P32" s="951"/>
      <c r="Q32" s="951"/>
      <c r="R32" s="1548"/>
      <c r="S32" s="1548"/>
      <c r="T32" s="1548"/>
    </row>
    <row r="33" spans="2:20" s="365" customFormat="1" ht="17.25" customHeight="1" x14ac:dyDescent="0.2">
      <c r="B33" s="454"/>
      <c r="C33" s="1687"/>
      <c r="D33" s="1220"/>
      <c r="E33" s="1220"/>
      <c r="F33" s="1220"/>
      <c r="G33" s="1220"/>
      <c r="H33" s="1220"/>
      <c r="I33" s="1220"/>
      <c r="J33" s="722"/>
      <c r="M33" s="844"/>
      <c r="O33" s="951"/>
      <c r="P33" s="951"/>
      <c r="Q33" s="951"/>
      <c r="R33" s="1548"/>
      <c r="S33" s="1548"/>
      <c r="T33" s="1548"/>
    </row>
    <row r="34" spans="2:20" s="360" customFormat="1" ht="37.5" customHeight="1" x14ac:dyDescent="0.2">
      <c r="B34" s="454" t="s">
        <v>541</v>
      </c>
      <c r="C34" s="1687">
        <v>5.4403732410011774</v>
      </c>
      <c r="D34" s="970">
        <v>106</v>
      </c>
      <c r="E34" s="970">
        <v>92</v>
      </c>
      <c r="F34" s="970">
        <v>66</v>
      </c>
      <c r="G34" s="970">
        <v>66</v>
      </c>
      <c r="H34" s="970">
        <v>45</v>
      </c>
      <c r="I34" s="970">
        <v>42</v>
      </c>
      <c r="J34" s="722" t="s">
        <v>909</v>
      </c>
      <c r="M34" s="363"/>
      <c r="O34" s="951"/>
      <c r="P34" s="951"/>
      <c r="Q34" s="951"/>
      <c r="R34" s="1548"/>
      <c r="S34" s="1548"/>
      <c r="T34" s="1548"/>
    </row>
    <row r="35" spans="2:20" s="365" customFormat="1" ht="37.5" customHeight="1" x14ac:dyDescent="0.2">
      <c r="B35" s="627" t="s">
        <v>904</v>
      </c>
      <c r="C35" s="1250">
        <v>4.7732426779119628</v>
      </c>
      <c r="D35" s="854">
        <v>106</v>
      </c>
      <c r="E35" s="854">
        <v>92</v>
      </c>
      <c r="F35" s="854">
        <v>64</v>
      </c>
      <c r="G35" s="854">
        <v>64</v>
      </c>
      <c r="H35" s="854">
        <v>43</v>
      </c>
      <c r="I35" s="854">
        <v>41</v>
      </c>
      <c r="J35" s="851" t="s">
        <v>910</v>
      </c>
      <c r="O35" s="951"/>
      <c r="P35" s="951"/>
      <c r="Q35" s="951"/>
      <c r="R35" s="1548"/>
      <c r="S35" s="1548"/>
      <c r="T35" s="1548"/>
    </row>
    <row r="36" spans="2:20" s="365" customFormat="1" ht="37.5" customHeight="1" x14ac:dyDescent="0.2">
      <c r="B36" s="627" t="s">
        <v>648</v>
      </c>
      <c r="C36" s="1250">
        <v>0.66713056308921459</v>
      </c>
      <c r="D36" s="854">
        <v>104</v>
      </c>
      <c r="E36" s="854">
        <v>89</v>
      </c>
      <c r="F36" s="854">
        <v>91</v>
      </c>
      <c r="G36" s="854">
        <v>91</v>
      </c>
      <c r="H36" s="854">
        <v>78</v>
      </c>
      <c r="I36" s="854">
        <v>58</v>
      </c>
      <c r="J36" s="851" t="s">
        <v>686</v>
      </c>
      <c r="O36" s="951"/>
      <c r="P36" s="951"/>
      <c r="Q36" s="951"/>
      <c r="R36" s="1548"/>
      <c r="S36" s="1548"/>
      <c r="T36" s="1548"/>
    </row>
    <row r="37" spans="2:20" s="365" customFormat="1" ht="17.25" customHeight="1" x14ac:dyDescent="0.2">
      <c r="B37" s="454"/>
      <c r="C37" s="1687"/>
      <c r="D37" s="1220"/>
      <c r="E37" s="1220"/>
      <c r="F37" s="1220"/>
      <c r="G37" s="1220"/>
      <c r="H37" s="1220"/>
      <c r="I37" s="1220"/>
      <c r="J37" s="722"/>
      <c r="M37" s="844"/>
      <c r="O37" s="951"/>
      <c r="P37" s="951"/>
      <c r="Q37" s="951"/>
      <c r="R37" s="1548"/>
      <c r="S37" s="1548"/>
      <c r="T37" s="1548"/>
    </row>
    <row r="38" spans="2:20" s="360" customFormat="1" ht="37.5" customHeight="1" x14ac:dyDescent="0.2">
      <c r="B38" s="454" t="s">
        <v>306</v>
      </c>
      <c r="C38" s="1687">
        <v>100</v>
      </c>
      <c r="D38" s="970">
        <v>73</v>
      </c>
      <c r="E38" s="970">
        <v>38</v>
      </c>
      <c r="F38" s="970">
        <v>10</v>
      </c>
      <c r="G38" s="970">
        <v>9</v>
      </c>
      <c r="H38" s="970">
        <v>8</v>
      </c>
      <c r="I38" s="970">
        <v>7</v>
      </c>
      <c r="J38" s="722" t="s">
        <v>307</v>
      </c>
      <c r="L38" s="365"/>
      <c r="O38" s="951"/>
      <c r="P38" s="951"/>
      <c r="Q38" s="951"/>
      <c r="R38" s="1548"/>
      <c r="S38" s="1548"/>
      <c r="T38" s="1548"/>
    </row>
    <row r="39" spans="2:20" s="258" customFormat="1" ht="27" customHeight="1" thickBot="1" x14ac:dyDescent="0.75">
      <c r="B39" s="351"/>
      <c r="C39" s="720"/>
      <c r="D39" s="386"/>
      <c r="E39" s="386"/>
      <c r="F39" s="1549"/>
      <c r="G39" s="1549"/>
      <c r="H39" s="1549"/>
      <c r="I39" s="1549"/>
      <c r="J39" s="1409"/>
      <c r="R39" s="1548"/>
      <c r="S39" s="1548"/>
      <c r="T39" s="1548"/>
    </row>
    <row r="40" spans="2:20" ht="9" customHeight="1" thickTop="1" x14ac:dyDescent="0.5">
      <c r="B40" s="37"/>
      <c r="C40" s="37"/>
      <c r="D40" s="37"/>
      <c r="E40" s="37"/>
      <c r="F40" s="37"/>
      <c r="G40" s="37"/>
      <c r="H40" s="37"/>
      <c r="I40" s="37"/>
      <c r="J40" s="37"/>
    </row>
    <row r="41" spans="2:20" s="417" customFormat="1" ht="18.75" customHeight="1" x14ac:dyDescent="0.5">
      <c r="B41" s="334" t="s">
        <v>1778</v>
      </c>
      <c r="J41" s="356" t="s">
        <v>1779</v>
      </c>
    </row>
    <row r="42" spans="2:20" ht="18" x14ac:dyDescent="0.45">
      <c r="C42" s="101"/>
    </row>
    <row r="43" spans="2:20" ht="18" x14ac:dyDescent="0.45">
      <c r="C43" s="101"/>
    </row>
    <row r="44" spans="2:20" ht="18" x14ac:dyDescent="0.45">
      <c r="C44" s="101"/>
    </row>
    <row r="45" spans="2:20" ht="18" x14ac:dyDescent="0.45">
      <c r="C45" s="101"/>
    </row>
    <row r="46" spans="2:20" ht="18" x14ac:dyDescent="0.45">
      <c r="C46" s="101"/>
    </row>
    <row r="47" spans="2:20" ht="18" x14ac:dyDescent="0.45">
      <c r="C47" s="101"/>
    </row>
    <row r="48" spans="2:20"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11">
    <mergeCell ref="L9:N10"/>
    <mergeCell ref="B3:J3"/>
    <mergeCell ref="B5:J5"/>
    <mergeCell ref="B9:B11"/>
    <mergeCell ref="J9:J11"/>
    <mergeCell ref="D9:D11"/>
    <mergeCell ref="E9:E11"/>
    <mergeCell ref="H9:H11"/>
    <mergeCell ref="F9:F11"/>
    <mergeCell ref="G9:G11"/>
    <mergeCell ref="I9:I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74" t="s">
        <v>1908</v>
      </c>
      <c r="C3" s="1775"/>
      <c r="D3" s="1775"/>
      <c r="E3" s="1775"/>
      <c r="F3" s="1775"/>
      <c r="G3" s="1775"/>
      <c r="H3" s="1775"/>
      <c r="I3" s="1775"/>
    </row>
    <row r="4" spans="1:23" ht="10.5" customHeight="1" x14ac:dyDescent="0.85">
      <c r="B4" s="711"/>
      <c r="C4" s="687"/>
      <c r="D4" s="687"/>
      <c r="E4" s="687"/>
      <c r="F4" s="687"/>
      <c r="G4" s="687"/>
      <c r="H4" s="687"/>
      <c r="I4" s="469"/>
    </row>
    <row r="5" spans="1:23" ht="36.75" x14ac:dyDescent="0.85">
      <c r="B5" s="1774" t="s">
        <v>1909</v>
      </c>
      <c r="C5" s="1775"/>
      <c r="D5" s="1775"/>
      <c r="E5" s="1775"/>
      <c r="F5" s="1775"/>
      <c r="G5" s="1775"/>
      <c r="H5" s="1775"/>
      <c r="I5" s="1775"/>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5" t="s">
        <v>1789</v>
      </c>
      <c r="C7" s="417"/>
      <c r="D7" s="417"/>
      <c r="E7" s="417"/>
      <c r="F7" s="417"/>
      <c r="G7" s="417"/>
      <c r="H7" s="417"/>
      <c r="I7" s="229" t="s">
        <v>1790</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38" t="s">
        <v>887</v>
      </c>
      <c r="C9" s="1761">
        <v>2011</v>
      </c>
      <c r="D9" s="1761">
        <v>2012</v>
      </c>
      <c r="E9" s="1761">
        <v>2013</v>
      </c>
      <c r="F9" s="1761">
        <v>2014</v>
      </c>
      <c r="G9" s="1761">
        <v>2015</v>
      </c>
      <c r="H9" s="1761">
        <v>2016</v>
      </c>
      <c r="I9" s="1941" t="s">
        <v>886</v>
      </c>
      <c r="J9" s="339"/>
      <c r="N9" s="339"/>
    </row>
    <row r="10" spans="1:23" s="258" customFormat="1" ht="23.1" customHeight="1" x14ac:dyDescent="0.7">
      <c r="B10" s="1939"/>
      <c r="C10" s="1762"/>
      <c r="D10" s="1762"/>
      <c r="E10" s="1762"/>
      <c r="F10" s="1762"/>
      <c r="G10" s="1762"/>
      <c r="H10" s="1762"/>
      <c r="I10" s="1970"/>
    </row>
    <row r="11" spans="1:23" s="258" customFormat="1" ht="22.5" customHeight="1" x14ac:dyDescent="0.7">
      <c r="B11" s="1940"/>
      <c r="C11" s="1763"/>
      <c r="D11" s="1763"/>
      <c r="E11" s="1763"/>
      <c r="F11" s="1763"/>
      <c r="G11" s="1763"/>
      <c r="H11" s="1763"/>
      <c r="I11" s="1971"/>
    </row>
    <row r="12" spans="1:23" s="258" customFormat="1" ht="15" customHeight="1" x14ac:dyDescent="0.7">
      <c r="B12" s="1445"/>
      <c r="C12" s="721"/>
      <c r="D12" s="721"/>
      <c r="E12" s="721"/>
      <c r="F12" s="721"/>
      <c r="G12" s="721"/>
      <c r="H12" s="721"/>
      <c r="I12" s="583"/>
    </row>
    <row r="13" spans="1:23" s="365" customFormat="1" ht="23.1" customHeight="1" x14ac:dyDescent="0.2">
      <c r="B13" s="1446" t="s">
        <v>230</v>
      </c>
      <c r="C13" s="1286"/>
      <c r="D13" s="1286"/>
      <c r="E13" s="1286"/>
      <c r="F13" s="1286"/>
      <c r="G13" s="1286"/>
      <c r="H13" s="1286"/>
      <c r="I13" s="850" t="s">
        <v>231</v>
      </c>
    </row>
    <row r="14" spans="1:23" s="365" customFormat="1" ht="9.9499999999999993" customHeight="1" x14ac:dyDescent="0.2">
      <c r="B14" s="1447"/>
      <c r="C14" s="1220"/>
      <c r="D14" s="1220"/>
      <c r="E14" s="1220"/>
      <c r="F14" s="1220"/>
      <c r="G14" s="1220"/>
      <c r="H14" s="1220"/>
      <c r="I14" s="850"/>
    </row>
    <row r="15" spans="1:23" s="365" customFormat="1" ht="23.1" customHeight="1" x14ac:dyDescent="0.2">
      <c r="B15" s="723" t="s">
        <v>232</v>
      </c>
      <c r="C15" s="865">
        <v>29684</v>
      </c>
      <c r="D15" s="865">
        <v>30305</v>
      </c>
      <c r="E15" s="865">
        <v>29455</v>
      </c>
      <c r="F15" s="865">
        <v>31563</v>
      </c>
      <c r="G15" s="865">
        <v>29424</v>
      </c>
      <c r="H15" s="865">
        <v>34249</v>
      </c>
      <c r="I15" s="722" t="s">
        <v>274</v>
      </c>
    </row>
    <row r="16" spans="1:23" s="365" customFormat="1" ht="23.1" customHeight="1" x14ac:dyDescent="0.2">
      <c r="B16" s="605" t="s">
        <v>168</v>
      </c>
      <c r="C16" s="866">
        <v>6464</v>
      </c>
      <c r="D16" s="866">
        <v>6711</v>
      </c>
      <c r="E16" s="866">
        <v>6523</v>
      </c>
      <c r="F16" s="866">
        <v>7397</v>
      </c>
      <c r="G16" s="866">
        <v>7750</v>
      </c>
      <c r="H16" s="866">
        <v>7459</v>
      </c>
      <c r="I16" s="851" t="s">
        <v>685</v>
      </c>
    </row>
    <row r="17" spans="2:9" s="365" customFormat="1" ht="23.1" customHeight="1" x14ac:dyDescent="0.2">
      <c r="B17" s="605" t="s">
        <v>169</v>
      </c>
      <c r="C17" s="866">
        <v>2912</v>
      </c>
      <c r="D17" s="866">
        <v>3261</v>
      </c>
      <c r="E17" s="866">
        <v>3712</v>
      </c>
      <c r="F17" s="866">
        <v>3712</v>
      </c>
      <c r="G17" s="866">
        <v>3712</v>
      </c>
      <c r="H17" s="866">
        <v>4148</v>
      </c>
      <c r="I17" s="851" t="s">
        <v>495</v>
      </c>
    </row>
    <row r="18" spans="2:9" s="365" customFormat="1" ht="23.1" customHeight="1" x14ac:dyDescent="0.2">
      <c r="B18" s="605" t="s">
        <v>170</v>
      </c>
      <c r="C18" s="866">
        <v>5449</v>
      </c>
      <c r="D18" s="866">
        <v>6450</v>
      </c>
      <c r="E18" s="866">
        <v>6450</v>
      </c>
      <c r="F18" s="866">
        <v>6450</v>
      </c>
      <c r="G18" s="866">
        <v>4850</v>
      </c>
      <c r="H18" s="866">
        <v>5987</v>
      </c>
      <c r="I18" s="851" t="s">
        <v>171</v>
      </c>
    </row>
    <row r="19" spans="2:9" s="365" customFormat="1" ht="23.1" customHeight="1" x14ac:dyDescent="0.2">
      <c r="B19" s="605" t="s">
        <v>52</v>
      </c>
      <c r="C19" s="866">
        <v>514</v>
      </c>
      <c r="D19" s="866">
        <v>539</v>
      </c>
      <c r="E19" s="866">
        <v>532</v>
      </c>
      <c r="F19" s="866">
        <v>536</v>
      </c>
      <c r="G19" s="866">
        <v>426</v>
      </c>
      <c r="H19" s="866">
        <v>522</v>
      </c>
      <c r="I19" s="851" t="s">
        <v>509</v>
      </c>
    </row>
    <row r="20" spans="2:9" s="365" customFormat="1" ht="23.1" customHeight="1" x14ac:dyDescent="0.2">
      <c r="B20" s="605" t="s">
        <v>82</v>
      </c>
      <c r="C20" s="866">
        <v>294</v>
      </c>
      <c r="D20" s="866">
        <v>233</v>
      </c>
      <c r="E20" s="866">
        <v>240</v>
      </c>
      <c r="F20" s="866">
        <v>274</v>
      </c>
      <c r="G20" s="866">
        <v>274</v>
      </c>
      <c r="H20" s="866">
        <v>318</v>
      </c>
      <c r="I20" s="851" t="s">
        <v>902</v>
      </c>
    </row>
    <row r="21" spans="2:9" s="365" customFormat="1" ht="23.1" customHeight="1" x14ac:dyDescent="0.2">
      <c r="B21" s="605" t="s">
        <v>83</v>
      </c>
      <c r="C21" s="866">
        <v>35</v>
      </c>
      <c r="D21" s="866">
        <v>32</v>
      </c>
      <c r="E21" s="866">
        <v>32</v>
      </c>
      <c r="F21" s="866">
        <v>29</v>
      </c>
      <c r="G21" s="866">
        <v>27</v>
      </c>
      <c r="H21" s="866">
        <v>26</v>
      </c>
      <c r="I21" s="851" t="s">
        <v>508</v>
      </c>
    </row>
    <row r="22" spans="2:9" s="365" customFormat="1" ht="23.1" customHeight="1" x14ac:dyDescent="0.2">
      <c r="B22" s="605" t="s">
        <v>84</v>
      </c>
      <c r="C22" s="866">
        <v>156</v>
      </c>
      <c r="D22" s="866">
        <v>88</v>
      </c>
      <c r="E22" s="866">
        <v>104</v>
      </c>
      <c r="F22" s="866">
        <v>126</v>
      </c>
      <c r="G22" s="866">
        <v>128</v>
      </c>
      <c r="H22" s="866">
        <v>136</v>
      </c>
      <c r="I22" s="851" t="s">
        <v>85</v>
      </c>
    </row>
    <row r="23" spans="2:9" s="365" customFormat="1" ht="23.1" customHeight="1" x14ac:dyDescent="0.2">
      <c r="B23" s="605" t="s">
        <v>86</v>
      </c>
      <c r="C23" s="866">
        <v>3826</v>
      </c>
      <c r="D23" s="866">
        <v>3917</v>
      </c>
      <c r="E23" s="866">
        <v>3604</v>
      </c>
      <c r="F23" s="866">
        <v>4071</v>
      </c>
      <c r="G23" s="866">
        <v>4568</v>
      </c>
      <c r="H23" s="866">
        <v>5238</v>
      </c>
      <c r="I23" s="851" t="s">
        <v>358</v>
      </c>
    </row>
    <row r="24" spans="2:9" s="365" customFormat="1" ht="23.1" customHeight="1" x14ac:dyDescent="0.2">
      <c r="B24" s="605" t="s">
        <v>359</v>
      </c>
      <c r="C24" s="866">
        <v>2195</v>
      </c>
      <c r="D24" s="866">
        <v>1983</v>
      </c>
      <c r="E24" s="866">
        <v>1914</v>
      </c>
      <c r="F24" s="866">
        <v>2034</v>
      </c>
      <c r="G24" s="866">
        <v>2095</v>
      </c>
      <c r="H24" s="866">
        <v>2218</v>
      </c>
      <c r="I24" s="851" t="s">
        <v>360</v>
      </c>
    </row>
    <row r="25" spans="2:9" s="365" customFormat="1" ht="23.1" customHeight="1" x14ac:dyDescent="0.2">
      <c r="B25" s="605" t="s">
        <v>79</v>
      </c>
      <c r="C25" s="866">
        <v>404</v>
      </c>
      <c r="D25" s="866">
        <v>297</v>
      </c>
      <c r="E25" s="866">
        <v>239</v>
      </c>
      <c r="F25" s="866">
        <v>252</v>
      </c>
      <c r="G25" s="866">
        <v>252</v>
      </c>
      <c r="H25" s="866">
        <v>240</v>
      </c>
      <c r="I25" s="851" t="s">
        <v>80</v>
      </c>
    </row>
    <row r="26" spans="2:9" s="365" customFormat="1" ht="23.1" customHeight="1" x14ac:dyDescent="0.2">
      <c r="B26" s="605" t="s">
        <v>81</v>
      </c>
      <c r="C26" s="866">
        <v>5597</v>
      </c>
      <c r="D26" s="866">
        <v>5393</v>
      </c>
      <c r="E26" s="866">
        <v>5030</v>
      </c>
      <c r="F26" s="866">
        <v>5223</v>
      </c>
      <c r="G26" s="866">
        <v>3916</v>
      </c>
      <c r="H26" s="866">
        <v>6474</v>
      </c>
      <c r="I26" s="851" t="s">
        <v>1274</v>
      </c>
    </row>
    <row r="27" spans="2:9" s="365" customFormat="1" ht="23.1" customHeight="1" x14ac:dyDescent="0.2">
      <c r="B27" s="605" t="s">
        <v>534</v>
      </c>
      <c r="C27" s="866">
        <v>416</v>
      </c>
      <c r="D27" s="866">
        <v>374</v>
      </c>
      <c r="E27" s="866">
        <v>335</v>
      </c>
      <c r="F27" s="866">
        <v>365</v>
      </c>
      <c r="G27" s="866">
        <v>357</v>
      </c>
      <c r="H27" s="866">
        <v>388</v>
      </c>
      <c r="I27" s="851" t="s">
        <v>507</v>
      </c>
    </row>
    <row r="28" spans="2:9" s="365" customFormat="1" ht="23.1" customHeight="1" x14ac:dyDescent="0.2">
      <c r="B28" s="605" t="s">
        <v>330</v>
      </c>
      <c r="C28" s="866">
        <v>128</v>
      </c>
      <c r="D28" s="866">
        <v>110</v>
      </c>
      <c r="E28" s="866">
        <v>110</v>
      </c>
      <c r="F28" s="866">
        <v>108</v>
      </c>
      <c r="G28" s="866">
        <v>124</v>
      </c>
      <c r="H28" s="866">
        <v>92</v>
      </c>
      <c r="I28" s="851" t="s">
        <v>125</v>
      </c>
    </row>
    <row r="29" spans="2:9" s="365" customFormat="1" ht="23.1" customHeight="1" x14ac:dyDescent="0.2">
      <c r="B29" s="605" t="s">
        <v>535</v>
      </c>
      <c r="C29" s="866">
        <v>552</v>
      </c>
      <c r="D29" s="866">
        <v>180</v>
      </c>
      <c r="E29" s="866">
        <v>180</v>
      </c>
      <c r="F29" s="866">
        <v>377</v>
      </c>
      <c r="G29" s="866">
        <v>307</v>
      </c>
      <c r="H29" s="866">
        <v>281</v>
      </c>
      <c r="I29" s="851" t="s">
        <v>536</v>
      </c>
    </row>
    <row r="30" spans="2:9" s="365" customFormat="1" ht="23.1" customHeight="1" x14ac:dyDescent="0.2">
      <c r="B30" s="605" t="s">
        <v>537</v>
      </c>
      <c r="C30" s="866">
        <v>481</v>
      </c>
      <c r="D30" s="866">
        <v>493</v>
      </c>
      <c r="E30" s="866">
        <v>206</v>
      </c>
      <c r="F30" s="866">
        <v>386</v>
      </c>
      <c r="G30" s="866">
        <v>417</v>
      </c>
      <c r="H30" s="866">
        <v>497</v>
      </c>
      <c r="I30" s="851" t="s">
        <v>538</v>
      </c>
    </row>
    <row r="31" spans="2:9" s="365" customFormat="1" ht="23.1" customHeight="1" x14ac:dyDescent="0.2">
      <c r="B31" s="605" t="s">
        <v>539</v>
      </c>
      <c r="C31" s="866">
        <v>218</v>
      </c>
      <c r="D31" s="866">
        <v>209</v>
      </c>
      <c r="E31" s="866">
        <v>209</v>
      </c>
      <c r="F31" s="866">
        <v>186</v>
      </c>
      <c r="G31" s="866">
        <v>188</v>
      </c>
      <c r="H31" s="866">
        <v>193</v>
      </c>
      <c r="I31" s="851" t="s">
        <v>903</v>
      </c>
    </row>
    <row r="32" spans="2:9" s="365" customFormat="1" ht="23.1" customHeight="1" x14ac:dyDescent="0.2">
      <c r="B32" s="605" t="s">
        <v>540</v>
      </c>
      <c r="C32" s="866">
        <v>43</v>
      </c>
      <c r="D32" s="866">
        <v>35</v>
      </c>
      <c r="E32" s="866">
        <v>35</v>
      </c>
      <c r="F32" s="866">
        <v>37</v>
      </c>
      <c r="G32" s="866">
        <v>33</v>
      </c>
      <c r="H32" s="866">
        <v>32</v>
      </c>
      <c r="I32" s="851" t="s">
        <v>1275</v>
      </c>
    </row>
    <row r="33" spans="2:14" s="365" customFormat="1" ht="9.9499999999999993" customHeight="1" x14ac:dyDescent="0.2">
      <c r="B33" s="724"/>
      <c r="C33" s="865"/>
      <c r="D33" s="865"/>
      <c r="E33" s="865"/>
      <c r="F33" s="865"/>
      <c r="G33" s="865"/>
      <c r="H33" s="865"/>
      <c r="I33" s="850"/>
    </row>
    <row r="34" spans="2:14" s="365" customFormat="1" ht="23.1" customHeight="1" x14ac:dyDescent="0.2">
      <c r="B34" s="723" t="s">
        <v>513</v>
      </c>
      <c r="C34" s="865">
        <v>8089</v>
      </c>
      <c r="D34" s="865">
        <v>7871</v>
      </c>
      <c r="E34" s="865">
        <v>7840</v>
      </c>
      <c r="F34" s="865">
        <v>9075</v>
      </c>
      <c r="G34" s="865">
        <v>9518</v>
      </c>
      <c r="H34" s="865">
        <v>10389</v>
      </c>
      <c r="I34" s="722" t="s">
        <v>786</v>
      </c>
    </row>
    <row r="35" spans="2:14" s="365" customFormat="1" ht="9.9499999999999993" customHeight="1" x14ac:dyDescent="0.2">
      <c r="B35" s="724"/>
      <c r="C35" s="865"/>
      <c r="D35" s="865"/>
      <c r="E35" s="865"/>
      <c r="F35" s="865"/>
      <c r="G35" s="865"/>
      <c r="H35" s="865"/>
      <c r="I35" s="850"/>
    </row>
    <row r="36" spans="2:14" s="365" customFormat="1" ht="23.1" customHeight="1" x14ac:dyDescent="0.2">
      <c r="B36" s="723" t="s">
        <v>275</v>
      </c>
      <c r="C36" s="865">
        <v>18796</v>
      </c>
      <c r="D36" s="865">
        <v>21646</v>
      </c>
      <c r="E36" s="865">
        <v>25931</v>
      </c>
      <c r="F36" s="865">
        <v>26097</v>
      </c>
      <c r="G36" s="865">
        <v>27229</v>
      </c>
      <c r="H36" s="865">
        <v>30989</v>
      </c>
      <c r="I36" s="722" t="s">
        <v>276</v>
      </c>
    </row>
    <row r="37" spans="2:14" s="365" customFormat="1" ht="9.9499999999999993" customHeight="1" x14ac:dyDescent="0.2">
      <c r="B37" s="724"/>
      <c r="C37" s="865"/>
      <c r="D37" s="865"/>
      <c r="E37" s="865"/>
      <c r="F37" s="865"/>
      <c r="G37" s="865"/>
      <c r="H37" s="865"/>
      <c r="I37" s="850"/>
    </row>
    <row r="38" spans="2:14" s="365" customFormat="1" ht="23.1" customHeight="1" x14ac:dyDescent="0.2">
      <c r="B38" s="723" t="s">
        <v>854</v>
      </c>
      <c r="C38" s="865">
        <v>56569</v>
      </c>
      <c r="D38" s="865">
        <v>59822</v>
      </c>
      <c r="E38" s="865">
        <v>63226</v>
      </c>
      <c r="F38" s="865">
        <v>66735</v>
      </c>
      <c r="G38" s="865">
        <v>66171</v>
      </c>
      <c r="H38" s="865">
        <v>75627</v>
      </c>
      <c r="I38" s="722" t="s">
        <v>332</v>
      </c>
    </row>
    <row r="39" spans="2:14" s="365" customFormat="1" ht="15" customHeight="1" thickBot="1" x14ac:dyDescent="0.25">
      <c r="B39" s="849"/>
      <c r="C39" s="866"/>
      <c r="D39" s="866"/>
      <c r="E39" s="866"/>
      <c r="F39" s="866"/>
      <c r="G39" s="866"/>
      <c r="H39" s="866"/>
      <c r="I39" s="851"/>
    </row>
    <row r="40" spans="2:14" s="365" customFormat="1" ht="15" customHeight="1" thickTop="1" x14ac:dyDescent="0.2">
      <c r="B40" s="1448"/>
      <c r="C40" s="1121"/>
      <c r="D40" s="1121"/>
      <c r="E40" s="1121"/>
      <c r="F40" s="1121"/>
      <c r="G40" s="1121"/>
      <c r="H40" s="1121"/>
      <c r="I40" s="1449"/>
    </row>
    <row r="41" spans="2:14" s="365" customFormat="1" ht="23.1" customHeight="1" x14ac:dyDescent="0.2">
      <c r="B41" s="724" t="s">
        <v>785</v>
      </c>
      <c r="C41" s="866"/>
      <c r="D41" s="866"/>
      <c r="E41" s="866"/>
      <c r="F41" s="866"/>
      <c r="G41" s="866"/>
      <c r="H41" s="866"/>
      <c r="I41" s="850" t="s">
        <v>141</v>
      </c>
    </row>
    <row r="42" spans="2:14" s="365" customFormat="1" ht="9.9499999999999993" customHeight="1" x14ac:dyDescent="0.2">
      <c r="B42" s="724"/>
      <c r="C42" s="865"/>
      <c r="D42" s="865"/>
      <c r="E42" s="865"/>
      <c r="F42" s="865"/>
      <c r="G42" s="865"/>
      <c r="H42" s="865"/>
      <c r="I42" s="850"/>
    </row>
    <row r="43" spans="2:14" s="365" customFormat="1" ht="23.1" customHeight="1" x14ac:dyDescent="0.2">
      <c r="B43" s="723" t="s">
        <v>232</v>
      </c>
      <c r="C43" s="865">
        <v>91479</v>
      </c>
      <c r="D43" s="865">
        <v>76259</v>
      </c>
      <c r="E43" s="865">
        <v>71624</v>
      </c>
      <c r="F43" s="865">
        <v>71141</v>
      </c>
      <c r="G43" s="865">
        <v>63335</v>
      </c>
      <c r="H43" s="865">
        <v>61294</v>
      </c>
      <c r="I43" s="722" t="s">
        <v>274</v>
      </c>
    </row>
    <row r="44" spans="2:14" s="365" customFormat="1" ht="23.1" customHeight="1" x14ac:dyDescent="0.2">
      <c r="B44" s="605" t="s">
        <v>168</v>
      </c>
      <c r="C44" s="866">
        <v>21203</v>
      </c>
      <c r="D44" s="866">
        <v>21042</v>
      </c>
      <c r="E44" s="866">
        <v>19521</v>
      </c>
      <c r="F44" s="866">
        <v>19589</v>
      </c>
      <c r="G44" s="866">
        <v>15417</v>
      </c>
      <c r="H44" s="866">
        <v>14619</v>
      </c>
      <c r="I44" s="851" t="s">
        <v>685</v>
      </c>
      <c r="J44" s="1219"/>
      <c r="K44" s="1219"/>
      <c r="L44" s="1219"/>
      <c r="M44" s="1219"/>
      <c r="N44" s="1219"/>
    </row>
    <row r="45" spans="2:14" s="365" customFormat="1" ht="23.1" customHeight="1" x14ac:dyDescent="0.2">
      <c r="B45" s="605" t="s">
        <v>169</v>
      </c>
      <c r="C45" s="866">
        <v>11900</v>
      </c>
      <c r="D45" s="866">
        <v>10474</v>
      </c>
      <c r="E45" s="866">
        <v>10473</v>
      </c>
      <c r="F45" s="866">
        <v>10473</v>
      </c>
      <c r="G45" s="866">
        <v>10473</v>
      </c>
      <c r="H45" s="866">
        <v>11314</v>
      </c>
      <c r="I45" s="851" t="s">
        <v>495</v>
      </c>
      <c r="J45" s="1219"/>
      <c r="K45" s="1219"/>
      <c r="L45" s="1219"/>
      <c r="M45" s="1219"/>
      <c r="N45" s="1219"/>
    </row>
    <row r="46" spans="2:14" s="365" customFormat="1" ht="23.1" customHeight="1" x14ac:dyDescent="0.2">
      <c r="B46" s="605" t="s">
        <v>170</v>
      </c>
      <c r="C46" s="866">
        <v>22316</v>
      </c>
      <c r="D46" s="866">
        <v>11144</v>
      </c>
      <c r="E46" s="866">
        <v>11144</v>
      </c>
      <c r="F46" s="866">
        <v>11144</v>
      </c>
      <c r="G46" s="866">
        <v>9849</v>
      </c>
      <c r="H46" s="866">
        <v>10959</v>
      </c>
      <c r="I46" s="851" t="s">
        <v>171</v>
      </c>
      <c r="J46" s="1219"/>
      <c r="K46" s="1219"/>
      <c r="L46" s="1219"/>
      <c r="M46" s="1219"/>
      <c r="N46" s="1219"/>
    </row>
    <row r="47" spans="2:14" s="365" customFormat="1" ht="23.1" customHeight="1" x14ac:dyDescent="0.2">
      <c r="B47" s="605" t="s">
        <v>52</v>
      </c>
      <c r="C47" s="866">
        <v>1644</v>
      </c>
      <c r="D47" s="866">
        <v>1379</v>
      </c>
      <c r="E47" s="866">
        <v>1396</v>
      </c>
      <c r="F47" s="866">
        <v>1396</v>
      </c>
      <c r="G47" s="866">
        <v>839</v>
      </c>
      <c r="H47" s="866">
        <v>860</v>
      </c>
      <c r="I47" s="851" t="s">
        <v>509</v>
      </c>
      <c r="J47" s="1219"/>
      <c r="K47" s="1219"/>
      <c r="L47" s="1219"/>
      <c r="M47" s="1219"/>
      <c r="N47" s="1219"/>
    </row>
    <row r="48" spans="2:14" s="365" customFormat="1" ht="23.1" customHeight="1" x14ac:dyDescent="0.2">
      <c r="B48" s="605" t="s">
        <v>82</v>
      </c>
      <c r="C48" s="866">
        <v>875</v>
      </c>
      <c r="D48" s="866">
        <v>856</v>
      </c>
      <c r="E48" s="866">
        <v>738</v>
      </c>
      <c r="F48" s="866">
        <v>665</v>
      </c>
      <c r="G48" s="866">
        <v>665</v>
      </c>
      <c r="H48" s="866">
        <v>567</v>
      </c>
      <c r="I48" s="851" t="s">
        <v>902</v>
      </c>
      <c r="J48" s="1219"/>
      <c r="K48" s="1219"/>
      <c r="L48" s="1219"/>
      <c r="M48" s="1219"/>
      <c r="N48" s="1219"/>
    </row>
    <row r="49" spans="2:14" s="365" customFormat="1" ht="23.1" customHeight="1" x14ac:dyDescent="0.2">
      <c r="B49" s="605" t="s">
        <v>83</v>
      </c>
      <c r="C49" s="866">
        <v>70</v>
      </c>
      <c r="D49" s="866">
        <v>62</v>
      </c>
      <c r="E49" s="866">
        <v>52</v>
      </c>
      <c r="F49" s="866">
        <v>43</v>
      </c>
      <c r="G49" s="866">
        <v>38</v>
      </c>
      <c r="H49" s="866">
        <v>32</v>
      </c>
      <c r="I49" s="851" t="s">
        <v>508</v>
      </c>
      <c r="J49" s="1219"/>
      <c r="K49" s="1219"/>
      <c r="L49" s="1219"/>
      <c r="M49" s="1219"/>
      <c r="N49" s="1219"/>
    </row>
    <row r="50" spans="2:14" s="365" customFormat="1" ht="23.1" customHeight="1" x14ac:dyDescent="0.2">
      <c r="B50" s="605" t="s">
        <v>84</v>
      </c>
      <c r="C50" s="866">
        <v>450</v>
      </c>
      <c r="D50" s="866">
        <v>457</v>
      </c>
      <c r="E50" s="866">
        <v>432</v>
      </c>
      <c r="F50" s="866">
        <v>426</v>
      </c>
      <c r="G50" s="866">
        <v>427</v>
      </c>
      <c r="H50" s="866">
        <v>287</v>
      </c>
      <c r="I50" s="851" t="s">
        <v>85</v>
      </c>
      <c r="J50" s="1219"/>
      <c r="K50" s="1219"/>
      <c r="L50" s="1219"/>
      <c r="M50" s="1219"/>
      <c r="N50" s="1219"/>
    </row>
    <row r="51" spans="2:14" s="365" customFormat="1" ht="23.1" customHeight="1" x14ac:dyDescent="0.2">
      <c r="B51" s="605" t="s">
        <v>86</v>
      </c>
      <c r="C51" s="866">
        <v>7315</v>
      </c>
      <c r="D51" s="866">
        <v>7160</v>
      </c>
      <c r="E51" s="866">
        <v>7059</v>
      </c>
      <c r="F51" s="866">
        <v>7149</v>
      </c>
      <c r="G51" s="866">
        <v>6971</v>
      </c>
      <c r="H51" s="866">
        <v>6791</v>
      </c>
      <c r="I51" s="851" t="s">
        <v>358</v>
      </c>
      <c r="J51" s="1219"/>
      <c r="K51" s="1219"/>
      <c r="L51" s="1219"/>
      <c r="M51" s="1219"/>
      <c r="N51" s="1219"/>
    </row>
    <row r="52" spans="2:14" s="365" customFormat="1" ht="23.1" customHeight="1" x14ac:dyDescent="0.2">
      <c r="B52" s="605" t="s">
        <v>359</v>
      </c>
      <c r="C52" s="866">
        <v>5446</v>
      </c>
      <c r="D52" s="866">
        <v>5250</v>
      </c>
      <c r="E52" s="866">
        <v>4717</v>
      </c>
      <c r="F52" s="866">
        <v>4611</v>
      </c>
      <c r="G52" s="866">
        <v>4623</v>
      </c>
      <c r="H52" s="866">
        <v>3464</v>
      </c>
      <c r="I52" s="851" t="s">
        <v>360</v>
      </c>
      <c r="J52" s="1219"/>
      <c r="K52" s="1219"/>
      <c r="L52" s="1219"/>
      <c r="M52" s="1219"/>
      <c r="N52" s="1219"/>
    </row>
    <row r="53" spans="2:14" s="365" customFormat="1" ht="23.1" customHeight="1" x14ac:dyDescent="0.2">
      <c r="B53" s="605" t="s">
        <v>79</v>
      </c>
      <c r="C53" s="866">
        <v>938</v>
      </c>
      <c r="D53" s="866">
        <v>956</v>
      </c>
      <c r="E53" s="866">
        <v>642</v>
      </c>
      <c r="F53" s="866">
        <v>633</v>
      </c>
      <c r="G53" s="866">
        <v>633</v>
      </c>
      <c r="H53" s="866">
        <v>408</v>
      </c>
      <c r="I53" s="851" t="s">
        <v>80</v>
      </c>
      <c r="J53" s="1219"/>
      <c r="K53" s="1219"/>
      <c r="L53" s="1219"/>
      <c r="M53" s="1219"/>
      <c r="N53" s="1219"/>
    </row>
    <row r="54" spans="2:14" s="365" customFormat="1" ht="23.1" customHeight="1" x14ac:dyDescent="0.2">
      <c r="B54" s="605" t="s">
        <v>81</v>
      </c>
      <c r="C54" s="866">
        <v>14228</v>
      </c>
      <c r="D54" s="866">
        <v>13778</v>
      </c>
      <c r="E54" s="866">
        <v>12756</v>
      </c>
      <c r="F54" s="866">
        <v>11753</v>
      </c>
      <c r="G54" s="866">
        <v>10705</v>
      </c>
      <c r="H54" s="866">
        <v>9579</v>
      </c>
      <c r="I54" s="851" t="s">
        <v>1274</v>
      </c>
      <c r="J54" s="1219"/>
      <c r="K54" s="1219"/>
      <c r="L54" s="1219"/>
      <c r="M54" s="1219"/>
      <c r="N54" s="1219"/>
    </row>
    <row r="55" spans="2:14" s="365" customFormat="1" ht="23.1" customHeight="1" x14ac:dyDescent="0.2">
      <c r="B55" s="605" t="s">
        <v>534</v>
      </c>
      <c r="C55" s="866">
        <v>1159</v>
      </c>
      <c r="D55" s="866">
        <v>1043</v>
      </c>
      <c r="E55" s="866">
        <v>852</v>
      </c>
      <c r="F55" s="866">
        <v>776</v>
      </c>
      <c r="G55" s="866">
        <v>700</v>
      </c>
      <c r="H55" s="866">
        <v>641</v>
      </c>
      <c r="I55" s="851" t="s">
        <v>507</v>
      </c>
      <c r="J55" s="1219"/>
      <c r="K55" s="1219"/>
      <c r="L55" s="1219"/>
      <c r="M55" s="1219"/>
      <c r="N55" s="1219"/>
    </row>
    <row r="56" spans="2:14" s="365" customFormat="1" ht="23.1" customHeight="1" x14ac:dyDescent="0.2">
      <c r="B56" s="605" t="s">
        <v>330</v>
      </c>
      <c r="C56" s="866">
        <v>380</v>
      </c>
      <c r="D56" s="866">
        <v>361</v>
      </c>
      <c r="E56" s="866">
        <v>361</v>
      </c>
      <c r="F56" s="866">
        <v>267</v>
      </c>
      <c r="G56" s="866">
        <v>215</v>
      </c>
      <c r="H56" s="866">
        <v>203</v>
      </c>
      <c r="I56" s="851" t="s">
        <v>125</v>
      </c>
      <c r="J56" s="1219"/>
      <c r="K56" s="1219"/>
      <c r="L56" s="1219"/>
      <c r="M56" s="1219"/>
      <c r="N56" s="1219"/>
    </row>
    <row r="57" spans="2:14" s="365" customFormat="1" ht="23.1" customHeight="1" x14ac:dyDescent="0.2">
      <c r="B57" s="605" t="s">
        <v>535</v>
      </c>
      <c r="C57" s="866">
        <v>1496</v>
      </c>
      <c r="D57" s="866">
        <v>456</v>
      </c>
      <c r="E57" s="866">
        <v>456</v>
      </c>
      <c r="F57" s="866">
        <v>903</v>
      </c>
      <c r="G57" s="866">
        <v>687</v>
      </c>
      <c r="H57" s="866">
        <v>536</v>
      </c>
      <c r="I57" s="851" t="s">
        <v>536</v>
      </c>
      <c r="J57" s="1219"/>
      <c r="K57" s="1219"/>
      <c r="L57" s="1219"/>
      <c r="M57" s="1219"/>
      <c r="N57" s="1219"/>
    </row>
    <row r="58" spans="2:14" s="365" customFormat="1" ht="23.1" customHeight="1" x14ac:dyDescent="0.2">
      <c r="B58" s="605" t="s">
        <v>537</v>
      </c>
      <c r="C58" s="866">
        <v>1273</v>
      </c>
      <c r="D58" s="866">
        <v>1170</v>
      </c>
      <c r="E58" s="866">
        <v>354</v>
      </c>
      <c r="F58" s="866">
        <v>772</v>
      </c>
      <c r="G58" s="866">
        <v>636</v>
      </c>
      <c r="H58" s="866">
        <v>656</v>
      </c>
      <c r="I58" s="851" t="s">
        <v>538</v>
      </c>
      <c r="J58" s="1219"/>
      <c r="K58" s="1219"/>
      <c r="L58" s="1219"/>
      <c r="M58" s="1219"/>
      <c r="N58" s="1219"/>
    </row>
    <row r="59" spans="2:14" s="365" customFormat="1" ht="23.1" customHeight="1" x14ac:dyDescent="0.2">
      <c r="B59" s="605" t="s">
        <v>539</v>
      </c>
      <c r="C59" s="866">
        <v>650</v>
      </c>
      <c r="D59" s="866">
        <v>564</v>
      </c>
      <c r="E59" s="866">
        <v>564</v>
      </c>
      <c r="F59" s="866">
        <v>455</v>
      </c>
      <c r="G59" s="866">
        <v>385</v>
      </c>
      <c r="H59" s="866">
        <v>323</v>
      </c>
      <c r="I59" s="851" t="s">
        <v>903</v>
      </c>
      <c r="J59" s="1219"/>
      <c r="K59" s="1219"/>
      <c r="L59" s="1219"/>
      <c r="M59" s="1219"/>
      <c r="N59" s="1219"/>
    </row>
    <row r="60" spans="2:14" s="365" customFormat="1" ht="23.1" customHeight="1" x14ac:dyDescent="0.2">
      <c r="B60" s="605" t="s">
        <v>540</v>
      </c>
      <c r="C60" s="866">
        <v>136</v>
      </c>
      <c r="D60" s="866">
        <v>107</v>
      </c>
      <c r="E60" s="866">
        <v>107</v>
      </c>
      <c r="F60" s="866">
        <v>86</v>
      </c>
      <c r="G60" s="866">
        <v>72</v>
      </c>
      <c r="H60" s="866">
        <v>55</v>
      </c>
      <c r="I60" s="851" t="s">
        <v>1275</v>
      </c>
      <c r="J60" s="1219"/>
      <c r="K60" s="1219"/>
      <c r="L60" s="1219"/>
      <c r="M60" s="1219"/>
      <c r="N60" s="1219"/>
    </row>
    <row r="61" spans="2:14" s="365" customFormat="1" ht="9.9499999999999993" customHeight="1" x14ac:dyDescent="0.2">
      <c r="B61" s="724"/>
      <c r="C61" s="865"/>
      <c r="D61" s="865"/>
      <c r="E61" s="865"/>
      <c r="F61" s="865"/>
      <c r="G61" s="865"/>
      <c r="H61" s="865"/>
      <c r="I61" s="850"/>
      <c r="J61" s="1219"/>
      <c r="K61" s="1219"/>
      <c r="L61" s="1219"/>
      <c r="M61" s="1219"/>
      <c r="N61" s="1219"/>
    </row>
    <row r="62" spans="2:14" s="365" customFormat="1" ht="23.1" customHeight="1" x14ac:dyDescent="0.2">
      <c r="B62" s="723" t="s">
        <v>513</v>
      </c>
      <c r="C62" s="865">
        <v>22598</v>
      </c>
      <c r="D62" s="865">
        <v>22143</v>
      </c>
      <c r="E62" s="865">
        <v>21410</v>
      </c>
      <c r="F62" s="865">
        <v>21286</v>
      </c>
      <c r="G62" s="865">
        <v>18345</v>
      </c>
      <c r="H62" s="865">
        <v>16791</v>
      </c>
      <c r="I62" s="722" t="s">
        <v>786</v>
      </c>
      <c r="J62" s="1219"/>
      <c r="K62" s="1219"/>
      <c r="L62" s="1219"/>
      <c r="M62" s="1219"/>
      <c r="N62" s="1219"/>
    </row>
    <row r="63" spans="2:14" s="365" customFormat="1" ht="9.9499999999999993" customHeight="1" x14ac:dyDescent="0.2">
      <c r="B63" s="724"/>
      <c r="C63" s="865"/>
      <c r="D63" s="865"/>
      <c r="E63" s="865"/>
      <c r="F63" s="865"/>
      <c r="G63" s="865"/>
      <c r="H63" s="865"/>
      <c r="I63" s="850"/>
      <c r="J63" s="844"/>
      <c r="K63" s="844"/>
      <c r="L63" s="844"/>
      <c r="M63" s="844"/>
      <c r="N63" s="844"/>
    </row>
    <row r="64" spans="2:14" s="365" customFormat="1" ht="23.1" customHeight="1" x14ac:dyDescent="0.2">
      <c r="B64" s="723" t="s">
        <v>275</v>
      </c>
      <c r="C64" s="865">
        <v>67690</v>
      </c>
      <c r="D64" s="865">
        <v>65655</v>
      </c>
      <c r="E64" s="865">
        <v>64752</v>
      </c>
      <c r="F64" s="865">
        <v>63893</v>
      </c>
      <c r="G64" s="865">
        <v>58311</v>
      </c>
      <c r="H64" s="865">
        <v>56260</v>
      </c>
      <c r="I64" s="722" t="s">
        <v>276</v>
      </c>
      <c r="J64" s="844"/>
      <c r="K64" s="844"/>
      <c r="L64" s="844"/>
      <c r="M64" s="844"/>
      <c r="N64" s="844"/>
    </row>
    <row r="65" spans="2:14" s="365" customFormat="1" ht="9.9499999999999993" customHeight="1" x14ac:dyDescent="0.2">
      <c r="B65" s="724"/>
      <c r="C65" s="865"/>
      <c r="D65" s="865"/>
      <c r="E65" s="865"/>
      <c r="F65" s="865"/>
      <c r="G65" s="865"/>
      <c r="H65" s="865"/>
      <c r="I65" s="850"/>
      <c r="J65" s="844"/>
      <c r="K65" s="844"/>
      <c r="L65" s="844"/>
      <c r="M65" s="844"/>
      <c r="N65" s="844"/>
    </row>
    <row r="66" spans="2:14" s="365" customFormat="1" ht="23.1" customHeight="1" x14ac:dyDescent="0.2">
      <c r="B66" s="723" t="s">
        <v>854</v>
      </c>
      <c r="C66" s="865">
        <v>181767</v>
      </c>
      <c r="D66" s="865">
        <v>164057</v>
      </c>
      <c r="E66" s="865">
        <v>157786</v>
      </c>
      <c r="F66" s="865">
        <v>156320</v>
      </c>
      <c r="G66" s="865">
        <v>139991</v>
      </c>
      <c r="H66" s="865">
        <v>134345</v>
      </c>
      <c r="I66" s="722" t="s">
        <v>332</v>
      </c>
      <c r="J66" s="844"/>
      <c r="K66" s="844"/>
      <c r="L66" s="844"/>
      <c r="M66" s="844"/>
      <c r="N66" s="844"/>
    </row>
    <row r="67" spans="2:14" s="258" customFormat="1" ht="15" customHeight="1" thickBot="1" x14ac:dyDescent="0.75">
      <c r="B67" s="1444"/>
      <c r="C67" s="1550"/>
      <c r="D67" s="1550"/>
      <c r="E67" s="1550"/>
      <c r="F67" s="1550"/>
      <c r="G67" s="1550"/>
      <c r="H67" s="1550"/>
      <c r="I67" s="712"/>
    </row>
    <row r="68" spans="2:14" ht="9" customHeight="1" thickTop="1" x14ac:dyDescent="0.35"/>
    <row r="69" spans="2:14" s="37" customFormat="1" ht="18.75" customHeight="1" x14ac:dyDescent="0.5">
      <c r="B69" s="334" t="s">
        <v>1778</v>
      </c>
      <c r="C69" s="417"/>
      <c r="D69" s="417"/>
      <c r="E69" s="417"/>
      <c r="F69" s="417"/>
      <c r="G69" s="417"/>
      <c r="H69" s="417"/>
      <c r="I69" s="356" t="s">
        <v>1779</v>
      </c>
    </row>
    <row r="70" spans="2:14" ht="22.5" x14ac:dyDescent="0.5">
      <c r="B70" s="357" t="s">
        <v>1923</v>
      </c>
      <c r="C70" s="417"/>
      <c r="D70" s="417"/>
      <c r="E70" s="417"/>
      <c r="F70" s="417"/>
      <c r="G70" s="417"/>
      <c r="H70" s="417"/>
      <c r="I70" s="356" t="s">
        <v>1924</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57" t="s">
        <v>1910</v>
      </c>
      <c r="C3" s="1979"/>
      <c r="D3" s="1979"/>
      <c r="E3" s="1979"/>
      <c r="F3" s="1979"/>
      <c r="G3" s="1979"/>
      <c r="H3" s="1979"/>
      <c r="I3" s="1979"/>
    </row>
    <row r="4" spans="2:23" ht="10.5" customHeight="1" x14ac:dyDescent="0.35">
      <c r="B4" s="1455"/>
      <c r="C4" s="1456"/>
      <c r="D4" s="1456"/>
      <c r="E4" s="1456"/>
      <c r="F4" s="1456"/>
      <c r="G4" s="1456"/>
      <c r="H4" s="1456"/>
      <c r="I4" s="1392"/>
    </row>
    <row r="5" spans="2:23" ht="27.75" customHeight="1" x14ac:dyDescent="0.35">
      <c r="B5" s="1957" t="s">
        <v>1911</v>
      </c>
      <c r="C5" s="1957"/>
      <c r="D5" s="1957"/>
      <c r="E5" s="1957"/>
      <c r="F5" s="1957"/>
      <c r="G5" s="1957"/>
      <c r="H5" s="1957"/>
      <c r="I5" s="1957"/>
    </row>
    <row r="6" spans="2:23" ht="19.5" customHeight="1" x14ac:dyDescent="0.65">
      <c r="B6" s="88"/>
      <c r="C6" s="86"/>
      <c r="D6" s="90"/>
      <c r="E6" s="86"/>
      <c r="F6" s="86"/>
      <c r="G6" s="86"/>
      <c r="H6" s="86"/>
      <c r="I6" s="86"/>
    </row>
    <row r="7" spans="2:23" s="37" customFormat="1" ht="22.5" x14ac:dyDescent="0.5">
      <c r="B7" s="355" t="s">
        <v>1791</v>
      </c>
      <c r="C7" s="472"/>
      <c r="D7" s="472"/>
      <c r="E7" s="472"/>
      <c r="F7" s="472"/>
      <c r="G7" s="472"/>
      <c r="H7" s="472"/>
      <c r="I7" s="229" t="s">
        <v>1792</v>
      </c>
      <c r="J7" s="79"/>
      <c r="N7" s="79"/>
    </row>
    <row r="8" spans="2:23" ht="18.75" customHeight="1" thickBot="1" x14ac:dyDescent="0.4"/>
    <row r="9" spans="2:23" s="258" customFormat="1" ht="23.1" customHeight="1" thickTop="1" x14ac:dyDescent="0.7">
      <c r="B9" s="1938" t="s">
        <v>887</v>
      </c>
      <c r="C9" s="1761">
        <v>2011</v>
      </c>
      <c r="D9" s="1761">
        <v>2012</v>
      </c>
      <c r="E9" s="1761">
        <v>2013</v>
      </c>
      <c r="F9" s="1761">
        <v>2014</v>
      </c>
      <c r="G9" s="1761">
        <v>2015</v>
      </c>
      <c r="H9" s="1761">
        <v>2016</v>
      </c>
      <c r="I9" s="1941" t="s">
        <v>886</v>
      </c>
      <c r="J9" s="339"/>
      <c r="N9" s="339"/>
    </row>
    <row r="10" spans="2:23" s="258" customFormat="1" ht="23.1" customHeight="1" x14ac:dyDescent="0.7">
      <c r="B10" s="1939"/>
      <c r="C10" s="1762"/>
      <c r="D10" s="1762"/>
      <c r="E10" s="1762"/>
      <c r="F10" s="1762"/>
      <c r="G10" s="1762"/>
      <c r="H10" s="1762"/>
      <c r="I10" s="1970"/>
    </row>
    <row r="11" spans="2:23" s="258" customFormat="1" ht="23.1" customHeight="1" x14ac:dyDescent="0.7">
      <c r="B11" s="1940"/>
      <c r="C11" s="1763"/>
      <c r="D11" s="1763"/>
      <c r="E11" s="1763"/>
      <c r="F11" s="1763"/>
      <c r="G11" s="1763"/>
      <c r="H11" s="1763"/>
      <c r="I11" s="1971"/>
    </row>
    <row r="12" spans="2:23" s="258" customFormat="1" ht="9.9499999999999993" customHeight="1" x14ac:dyDescent="0.7">
      <c r="B12" s="585"/>
      <c r="C12" s="383"/>
      <c r="D12" s="383"/>
      <c r="E12" s="383"/>
      <c r="F12" s="383"/>
      <c r="G12" s="383"/>
      <c r="H12" s="383"/>
      <c r="I12" s="580"/>
    </row>
    <row r="13" spans="2:23" s="365" customFormat="1" ht="23.1" customHeight="1" x14ac:dyDescent="0.2">
      <c r="B13" s="1450" t="s">
        <v>542</v>
      </c>
      <c r="C13" s="866"/>
      <c r="D13" s="866"/>
      <c r="E13" s="866"/>
      <c r="F13" s="866"/>
      <c r="G13" s="866"/>
      <c r="H13" s="866"/>
      <c r="I13" s="850" t="s">
        <v>543</v>
      </c>
    </row>
    <row r="14" spans="2:23" s="365" customFormat="1" ht="9.9499999999999993" customHeight="1" x14ac:dyDescent="0.2">
      <c r="B14" s="1451"/>
      <c r="C14" s="879"/>
      <c r="D14" s="879"/>
      <c r="E14" s="879"/>
      <c r="F14" s="879"/>
      <c r="G14" s="879"/>
      <c r="H14" s="879"/>
      <c r="I14" s="851"/>
    </row>
    <row r="15" spans="2:23" s="365" customFormat="1" ht="23.1" customHeight="1" x14ac:dyDescent="0.2">
      <c r="B15" s="1451" t="s">
        <v>875</v>
      </c>
      <c r="C15" s="879">
        <v>2860.7849999999999</v>
      </c>
      <c r="D15" s="879">
        <v>1129.778</v>
      </c>
      <c r="E15" s="879">
        <v>610.32899999999995</v>
      </c>
      <c r="F15" s="879">
        <v>609.70699999999999</v>
      </c>
      <c r="G15" s="879">
        <v>657.18099999999993</v>
      </c>
      <c r="H15" s="879">
        <v>904.96699999999998</v>
      </c>
      <c r="I15" s="1453" t="s">
        <v>874</v>
      </c>
    </row>
    <row r="16" spans="2:23" s="365" customFormat="1" ht="23.1" customHeight="1" x14ac:dyDescent="0.2">
      <c r="B16" s="1451" t="s">
        <v>42</v>
      </c>
      <c r="C16" s="879">
        <v>298.40199999999999</v>
      </c>
      <c r="D16" s="879">
        <v>52.768000000000029</v>
      </c>
      <c r="E16" s="879">
        <v>9.6110000000001037</v>
      </c>
      <c r="F16" s="879">
        <v>11.79200000000003</v>
      </c>
      <c r="G16" s="879">
        <v>15.489000000000033</v>
      </c>
      <c r="H16" s="879">
        <v>26.42</v>
      </c>
      <c r="I16" s="851" t="s">
        <v>43</v>
      </c>
    </row>
    <row r="17" spans="2:9" s="365" customFormat="1" ht="23.1" customHeight="1" x14ac:dyDescent="0.2">
      <c r="B17" s="1451" t="s">
        <v>44</v>
      </c>
      <c r="C17" s="879">
        <v>177.24499999999998</v>
      </c>
      <c r="D17" s="879">
        <v>31.609000000000005</v>
      </c>
      <c r="E17" s="879">
        <v>11.961</v>
      </c>
      <c r="F17" s="879">
        <v>16.975999999999999</v>
      </c>
      <c r="G17" s="879">
        <v>40.618000000000002</v>
      </c>
      <c r="H17" s="879">
        <v>54.9</v>
      </c>
      <c r="I17" s="851" t="s">
        <v>45</v>
      </c>
    </row>
    <row r="18" spans="2:9" s="365" customFormat="1" ht="23.1" customHeight="1" x14ac:dyDescent="0.2">
      <c r="B18" s="1451" t="s">
        <v>24</v>
      </c>
      <c r="C18" s="879">
        <v>2014.548</v>
      </c>
      <c r="D18" s="879">
        <v>326.91700000000003</v>
      </c>
      <c r="E18" s="879">
        <v>21.584999999999994</v>
      </c>
      <c r="F18" s="879">
        <v>12.930999999999999</v>
      </c>
      <c r="G18" s="879">
        <v>13.516999999999999</v>
      </c>
      <c r="H18" s="879">
        <v>20.725000000000001</v>
      </c>
      <c r="I18" s="851" t="s">
        <v>25</v>
      </c>
    </row>
    <row r="19" spans="2:9" s="365" customFormat="1" ht="23.1" customHeight="1" x14ac:dyDescent="0.2">
      <c r="B19" s="1451" t="s">
        <v>26</v>
      </c>
      <c r="C19" s="879">
        <v>82.216000000000008</v>
      </c>
      <c r="D19" s="879">
        <v>23.247999999999998</v>
      </c>
      <c r="E19" s="879">
        <v>18.088999999999999</v>
      </c>
      <c r="F19" s="879">
        <v>25.361000000000001</v>
      </c>
      <c r="G19" s="879">
        <v>27.805</v>
      </c>
      <c r="H19" s="879">
        <v>36.32</v>
      </c>
      <c r="I19" s="851" t="s">
        <v>27</v>
      </c>
    </row>
    <row r="20" spans="2:9" s="365" customFormat="1" ht="23.1" customHeight="1" x14ac:dyDescent="0.2">
      <c r="B20" s="1452" t="s">
        <v>854</v>
      </c>
      <c r="C20" s="875">
        <v>5433.1959999999999</v>
      </c>
      <c r="D20" s="875">
        <v>1564.3200000000002</v>
      </c>
      <c r="E20" s="875">
        <v>671.57500000000005</v>
      </c>
      <c r="F20" s="875">
        <v>676.76700000000005</v>
      </c>
      <c r="G20" s="875">
        <v>754.61</v>
      </c>
      <c r="H20" s="875">
        <v>1043.3319999999999</v>
      </c>
      <c r="I20" s="722" t="s">
        <v>332</v>
      </c>
    </row>
    <row r="21" spans="2:9" s="365" customFormat="1" ht="9.9499999999999993" customHeight="1" x14ac:dyDescent="0.2">
      <c r="B21" s="1451"/>
      <c r="C21" s="879"/>
      <c r="D21" s="879"/>
      <c r="E21" s="879"/>
      <c r="F21" s="879"/>
      <c r="G21" s="879"/>
      <c r="H21" s="879"/>
      <c r="I21" s="851"/>
    </row>
    <row r="22" spans="2:9" s="365" customFormat="1" ht="23.1" customHeight="1" x14ac:dyDescent="0.2">
      <c r="B22" s="1450" t="s">
        <v>918</v>
      </c>
      <c r="C22" s="879"/>
      <c r="D22" s="879"/>
      <c r="E22" s="879"/>
      <c r="F22" s="879"/>
      <c r="G22" s="879"/>
      <c r="H22" s="879"/>
      <c r="I22" s="1415" t="s">
        <v>917</v>
      </c>
    </row>
    <row r="23" spans="2:9" s="365" customFormat="1" ht="9.9499999999999993" customHeight="1" x14ac:dyDescent="0.2">
      <c r="B23" s="1451"/>
      <c r="C23" s="879"/>
      <c r="D23" s="879"/>
      <c r="E23" s="879"/>
      <c r="F23" s="879"/>
      <c r="G23" s="879"/>
      <c r="H23" s="879"/>
      <c r="I23" s="851"/>
    </row>
    <row r="24" spans="2:9" s="365" customFormat="1" ht="23.1" customHeight="1" x14ac:dyDescent="0.2">
      <c r="B24" s="1451" t="s">
        <v>28</v>
      </c>
      <c r="C24" s="879">
        <v>1983</v>
      </c>
      <c r="D24" s="879">
        <v>293.28800000000001</v>
      </c>
      <c r="E24" s="879">
        <v>123.70700000000001</v>
      </c>
      <c r="F24" s="879">
        <v>109.318</v>
      </c>
      <c r="G24" s="879">
        <v>255.16200000000001</v>
      </c>
      <c r="H24" s="879">
        <v>619.13</v>
      </c>
      <c r="I24" s="851" t="s">
        <v>29</v>
      </c>
    </row>
    <row r="25" spans="2:9" s="365" customFormat="1" ht="23.1" customHeight="1" x14ac:dyDescent="0.2">
      <c r="B25" s="1451" t="s">
        <v>30</v>
      </c>
      <c r="C25" s="879">
        <v>3152.78</v>
      </c>
      <c r="D25" s="879">
        <v>478.7</v>
      </c>
      <c r="E25" s="879">
        <v>48.180999999999997</v>
      </c>
      <c r="F25" s="879">
        <v>65.125</v>
      </c>
      <c r="G25" s="879">
        <v>73.266999999999996</v>
      </c>
      <c r="H25" s="879">
        <v>102.962</v>
      </c>
      <c r="I25" s="851" t="s">
        <v>569</v>
      </c>
    </row>
    <row r="26" spans="2:9" s="365" customFormat="1" ht="23.1" customHeight="1" x14ac:dyDescent="0.2">
      <c r="B26" s="1452" t="s">
        <v>854</v>
      </c>
      <c r="C26" s="875">
        <v>5135.7800000000007</v>
      </c>
      <c r="D26" s="875">
        <v>771.98800000000006</v>
      </c>
      <c r="E26" s="875">
        <v>171.88800000000001</v>
      </c>
      <c r="F26" s="875">
        <v>174.44299999999998</v>
      </c>
      <c r="G26" s="875">
        <v>328.42899999999997</v>
      </c>
      <c r="H26" s="875">
        <v>722.09199999999998</v>
      </c>
      <c r="I26" s="722" t="s">
        <v>332</v>
      </c>
    </row>
    <row r="27" spans="2:9" s="365" customFormat="1" ht="9.9499999999999993" customHeight="1" x14ac:dyDescent="0.2">
      <c r="B27" s="1451"/>
      <c r="C27" s="879"/>
      <c r="D27" s="879"/>
      <c r="E27" s="879"/>
      <c r="F27" s="879"/>
      <c r="G27" s="879"/>
      <c r="H27" s="879"/>
      <c r="I27" s="851"/>
    </row>
    <row r="28" spans="2:9" s="365" customFormat="1" ht="60" customHeight="1" x14ac:dyDescent="0.2">
      <c r="B28" s="1450" t="s">
        <v>1464</v>
      </c>
      <c r="C28" s="879"/>
      <c r="D28" s="879"/>
      <c r="E28" s="879"/>
      <c r="F28" s="879"/>
      <c r="G28" s="879"/>
      <c r="H28" s="879"/>
      <c r="I28" s="1454" t="s">
        <v>1465</v>
      </c>
    </row>
    <row r="29" spans="2:9" s="365" customFormat="1" ht="9.9499999999999993" customHeight="1" x14ac:dyDescent="0.2">
      <c r="B29" s="1451"/>
      <c r="C29" s="879"/>
      <c r="D29" s="879"/>
      <c r="E29" s="879"/>
      <c r="F29" s="879"/>
      <c r="G29" s="879"/>
      <c r="H29" s="879"/>
      <c r="I29" s="851"/>
    </row>
    <row r="30" spans="2:9" s="365" customFormat="1" ht="23.1" customHeight="1" x14ac:dyDescent="0.2">
      <c r="B30" s="1451" t="s">
        <v>1213</v>
      </c>
      <c r="C30" s="879">
        <v>960.173</v>
      </c>
      <c r="D30" s="879">
        <v>793.65099999999995</v>
      </c>
      <c r="E30" s="879">
        <v>152.92699999999999</v>
      </c>
      <c r="F30" s="879">
        <v>0</v>
      </c>
      <c r="G30" s="879">
        <v>0</v>
      </c>
      <c r="H30" s="879">
        <v>0</v>
      </c>
      <c r="I30" s="851" t="s">
        <v>1218</v>
      </c>
    </row>
    <row r="31" spans="2:9" s="365" customFormat="1" ht="23.1" customHeight="1" x14ac:dyDescent="0.2">
      <c r="B31" s="1451" t="s">
        <v>1214</v>
      </c>
      <c r="C31" s="879">
        <v>955.64099999999996</v>
      </c>
      <c r="D31" s="879">
        <v>968.19600000000003</v>
      </c>
      <c r="E31" s="879">
        <v>1395.595</v>
      </c>
      <c r="F31" s="879">
        <v>1485.2550000000001</v>
      </c>
      <c r="G31" s="879">
        <v>1067.883</v>
      </c>
      <c r="H31" s="879">
        <v>1604.8579999999999</v>
      </c>
      <c r="I31" s="851" t="s">
        <v>1219</v>
      </c>
    </row>
    <row r="32" spans="2:9" s="365" customFormat="1" ht="23.1" customHeight="1" x14ac:dyDescent="0.2">
      <c r="B32" s="1451" t="s">
        <v>1215</v>
      </c>
      <c r="C32" s="879">
        <v>330.452</v>
      </c>
      <c r="D32" s="879">
        <v>136.38800000000001</v>
      </c>
      <c r="E32" s="879">
        <v>0</v>
      </c>
      <c r="F32" s="879">
        <v>0</v>
      </c>
      <c r="G32" s="879">
        <v>0</v>
      </c>
      <c r="H32" s="879">
        <v>0</v>
      </c>
      <c r="I32" s="851" t="s">
        <v>1220</v>
      </c>
    </row>
    <row r="33" spans="2:22" s="365" customFormat="1" ht="23.1" customHeight="1" x14ac:dyDescent="0.2">
      <c r="B33" s="1451" t="s">
        <v>1216</v>
      </c>
      <c r="C33" s="879">
        <v>159.97900000000001</v>
      </c>
      <c r="D33" s="879">
        <v>69.477000000000004</v>
      </c>
      <c r="E33" s="879">
        <v>60.381999999999998</v>
      </c>
      <c r="F33" s="879">
        <v>35.131</v>
      </c>
      <c r="G33" s="879">
        <v>9.4510000000000005</v>
      </c>
      <c r="H33" s="879">
        <v>0</v>
      </c>
      <c r="I33" s="851" t="s">
        <v>1221</v>
      </c>
    </row>
    <row r="34" spans="2:22" s="365" customFormat="1" ht="23.1" customHeight="1" x14ac:dyDescent="0.2">
      <c r="B34" s="1451" t="s">
        <v>1217</v>
      </c>
      <c r="C34" s="879">
        <v>2845.4490000000001</v>
      </c>
      <c r="D34" s="879">
        <v>2019.4389999999999</v>
      </c>
      <c r="E34" s="879">
        <v>1330.8899999999999</v>
      </c>
      <c r="F34" s="879">
        <v>884.12800000000016</v>
      </c>
      <c r="G34" s="879">
        <v>522.44399999999996</v>
      </c>
      <c r="H34" s="879">
        <v>644.70100000000002</v>
      </c>
      <c r="I34" s="851" t="s">
        <v>27</v>
      </c>
      <c r="M34" s="844"/>
    </row>
    <row r="35" spans="2:22" s="365" customFormat="1" ht="23.1" customHeight="1" x14ac:dyDescent="0.2">
      <c r="B35" s="1452" t="s">
        <v>854</v>
      </c>
      <c r="C35" s="875">
        <v>5251.6939999999995</v>
      </c>
      <c r="D35" s="875">
        <v>3987.1509999999998</v>
      </c>
      <c r="E35" s="875">
        <v>2939.7939999999999</v>
      </c>
      <c r="F35" s="875">
        <v>2404.5140000000001</v>
      </c>
      <c r="G35" s="875">
        <v>1599.7780000000002</v>
      </c>
      <c r="H35" s="875">
        <v>2249.5590000000002</v>
      </c>
      <c r="I35" s="722" t="s">
        <v>332</v>
      </c>
    </row>
    <row r="36" spans="2:22" s="51" customFormat="1" ht="9.9499999999999993" customHeight="1" thickBot="1" x14ac:dyDescent="0.55000000000000004">
      <c r="B36" s="94"/>
      <c r="C36" s="95"/>
      <c r="D36" s="96"/>
      <c r="E36" s="96"/>
      <c r="F36" s="96"/>
      <c r="G36" s="96"/>
      <c r="H36" s="1545"/>
      <c r="I36" s="97"/>
    </row>
    <row r="37" spans="2:22" ht="23.25" thickTop="1" x14ac:dyDescent="0.5">
      <c r="B37" s="334" t="s">
        <v>1778</v>
      </c>
      <c r="C37" s="417"/>
      <c r="D37" s="417"/>
      <c r="E37" s="417"/>
      <c r="F37" s="417"/>
      <c r="G37" s="417"/>
      <c r="H37" s="417"/>
      <c r="I37" s="356" t="s">
        <v>1779</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Y50"/>
  <sheetViews>
    <sheetView rightToLeft="1" view="pageBreakPreview" zoomScale="50" zoomScaleNormal="50" zoomScaleSheetLayoutView="50" workbookViewId="0"/>
  </sheetViews>
  <sheetFormatPr defaultRowHeight="15" x14ac:dyDescent="0.35"/>
  <cols>
    <col min="1" max="1" width="9.140625" style="48"/>
    <col min="2" max="2" width="65.5703125" style="57" customWidth="1"/>
    <col min="3" max="8" width="14.28515625" style="57" customWidth="1"/>
    <col min="9" max="9" width="62.7109375" style="57" customWidth="1"/>
    <col min="10" max="16384" width="9.140625" style="48"/>
  </cols>
  <sheetData>
    <row r="1" spans="2:25" s="76" customFormat="1" ht="19.5" customHeight="1" x14ac:dyDescent="0.65">
      <c r="B1" s="73"/>
      <c r="C1" s="74"/>
      <c r="D1" s="74"/>
      <c r="E1" s="74"/>
      <c r="F1" s="74"/>
      <c r="G1" s="74"/>
      <c r="H1" s="74"/>
      <c r="I1" s="74"/>
      <c r="J1" s="75"/>
      <c r="K1" s="75"/>
      <c r="L1" s="75"/>
      <c r="M1" s="75"/>
      <c r="N1" s="75"/>
      <c r="O1" s="75"/>
      <c r="P1" s="75"/>
      <c r="Q1" s="75"/>
      <c r="R1" s="75"/>
      <c r="S1" s="75"/>
      <c r="T1" s="75"/>
      <c r="U1" s="75"/>
      <c r="V1" s="75"/>
      <c r="W1" s="75"/>
      <c r="X1" s="75"/>
      <c r="Y1" s="75"/>
    </row>
    <row r="2" spans="2:25" s="76" customFormat="1" ht="19.5" customHeight="1" x14ac:dyDescent="0.65">
      <c r="B2" s="74"/>
      <c r="C2" s="74"/>
      <c r="D2" s="74"/>
      <c r="E2" s="74"/>
      <c r="F2" s="74"/>
      <c r="G2" s="74"/>
      <c r="H2" s="74"/>
      <c r="I2" s="74"/>
      <c r="J2" s="75"/>
      <c r="K2" s="75"/>
      <c r="L2" s="75"/>
      <c r="M2" s="75"/>
      <c r="N2" s="75"/>
      <c r="O2" s="75"/>
      <c r="P2" s="75"/>
      <c r="Q2" s="75"/>
      <c r="R2" s="75"/>
      <c r="S2" s="75"/>
      <c r="T2" s="75"/>
      <c r="U2" s="75"/>
      <c r="V2" s="75"/>
      <c r="W2" s="75"/>
      <c r="X2" s="75"/>
    </row>
    <row r="3" spans="2:25" ht="36.75" x14ac:dyDescent="0.85">
      <c r="B3" s="1751" t="s">
        <v>1912</v>
      </c>
      <c r="C3" s="1751"/>
      <c r="D3" s="1751"/>
      <c r="E3" s="1751"/>
      <c r="F3" s="1751"/>
      <c r="G3" s="1751"/>
      <c r="H3" s="1751"/>
      <c r="I3" s="1751"/>
    </row>
    <row r="4" spans="2:25" ht="10.5" customHeight="1" x14ac:dyDescent="0.85">
      <c r="B4" s="733"/>
      <c r="C4" s="734"/>
      <c r="D4" s="734"/>
      <c r="E4" s="734"/>
      <c r="F4" s="734"/>
      <c r="G4" s="734"/>
      <c r="H4" s="734"/>
      <c r="I4" s="560"/>
    </row>
    <row r="5" spans="2:25" ht="30.75" customHeight="1" x14ac:dyDescent="0.35">
      <c r="B5" s="1872" t="s">
        <v>1913</v>
      </c>
      <c r="C5" s="1872"/>
      <c r="D5" s="1872"/>
      <c r="E5" s="1872"/>
      <c r="F5" s="1872"/>
      <c r="G5" s="1872"/>
      <c r="H5" s="1872"/>
      <c r="I5" s="1872"/>
    </row>
    <row r="6" spans="2:25" ht="19.5" customHeight="1" x14ac:dyDescent="0.65">
      <c r="B6" s="78"/>
      <c r="C6" s="77"/>
      <c r="D6" s="77"/>
      <c r="E6" s="77"/>
      <c r="F6" s="77"/>
      <c r="G6" s="77"/>
      <c r="H6" s="77"/>
      <c r="I6" s="77"/>
    </row>
    <row r="7" spans="2:25" s="417" customFormat="1" ht="22.5" x14ac:dyDescent="0.5">
      <c r="B7" s="731" t="s">
        <v>1793</v>
      </c>
      <c r="C7" s="558"/>
      <c r="D7" s="558"/>
      <c r="E7" s="558"/>
      <c r="F7" s="558"/>
      <c r="G7" s="558"/>
      <c r="H7" s="558"/>
      <c r="I7" s="732" t="s">
        <v>1794</v>
      </c>
      <c r="J7" s="229"/>
      <c r="K7" s="229"/>
      <c r="L7" s="229"/>
      <c r="P7" s="229"/>
    </row>
    <row r="8" spans="2:25" ht="18.75" customHeight="1" thickBot="1" x14ac:dyDescent="0.4"/>
    <row r="9" spans="2:25" s="258" customFormat="1" ht="24.95" customHeight="1" thickTop="1" x14ac:dyDescent="0.7">
      <c r="B9" s="1964" t="s">
        <v>887</v>
      </c>
      <c r="C9" s="1761">
        <v>2011</v>
      </c>
      <c r="D9" s="1761">
        <v>2012</v>
      </c>
      <c r="E9" s="1761">
        <v>2013</v>
      </c>
      <c r="F9" s="1761">
        <v>2014</v>
      </c>
      <c r="G9" s="1761">
        <v>2015</v>
      </c>
      <c r="H9" s="1761">
        <v>2016</v>
      </c>
      <c r="I9" s="1980" t="s">
        <v>886</v>
      </c>
      <c r="J9" s="339"/>
      <c r="K9" s="339"/>
      <c r="L9" s="339"/>
      <c r="P9" s="339"/>
    </row>
    <row r="10" spans="2:25" s="258" customFormat="1" ht="24.95" customHeight="1" x14ac:dyDescent="0.7">
      <c r="B10" s="1965"/>
      <c r="C10" s="1762"/>
      <c r="D10" s="1762"/>
      <c r="E10" s="1762"/>
      <c r="F10" s="1762"/>
      <c r="G10" s="1762"/>
      <c r="H10" s="1762"/>
      <c r="I10" s="1981"/>
    </row>
    <row r="11" spans="2:25" s="258" customFormat="1" ht="24.95" customHeight="1" x14ac:dyDescent="0.7">
      <c r="B11" s="1966"/>
      <c r="C11" s="1763"/>
      <c r="D11" s="1763"/>
      <c r="E11" s="1763"/>
      <c r="F11" s="1763"/>
      <c r="G11" s="1763"/>
      <c r="H11" s="1763"/>
      <c r="I11" s="1982"/>
    </row>
    <row r="12" spans="2:25" s="320" customFormat="1" ht="15" customHeight="1" x14ac:dyDescent="0.7">
      <c r="B12" s="725"/>
      <c r="C12" s="676"/>
      <c r="D12" s="676"/>
      <c r="E12" s="676"/>
      <c r="F12" s="676"/>
      <c r="G12" s="676"/>
      <c r="H12" s="676"/>
      <c r="I12" s="726"/>
      <c r="K12" s="258"/>
      <c r="L12" s="258"/>
      <c r="M12" s="258"/>
      <c r="N12" s="258"/>
    </row>
    <row r="13" spans="2:25" s="360" customFormat="1" ht="34.5" customHeight="1" x14ac:dyDescent="0.2">
      <c r="B13" s="727" t="s">
        <v>1602</v>
      </c>
      <c r="C13" s="1457"/>
      <c r="D13" s="1457"/>
      <c r="E13" s="1457"/>
      <c r="F13" s="1457"/>
      <c r="G13" s="1457"/>
      <c r="H13" s="1457"/>
      <c r="I13" s="1460" t="s">
        <v>1603</v>
      </c>
      <c r="K13" s="1274"/>
      <c r="L13" s="1274"/>
      <c r="M13" s="1274"/>
      <c r="N13" s="365"/>
      <c r="O13" s="363"/>
      <c r="P13" s="363"/>
      <c r="Q13" s="363"/>
      <c r="R13" s="363"/>
      <c r="S13" s="363"/>
    </row>
    <row r="14" spans="2:25" s="365" customFormat="1" ht="30" customHeight="1" x14ac:dyDescent="0.2">
      <c r="B14" s="1458" t="s">
        <v>726</v>
      </c>
      <c r="C14" s="1425">
        <v>115.5</v>
      </c>
      <c r="D14" s="1425">
        <v>174.46</v>
      </c>
      <c r="E14" s="1425">
        <v>359.55</v>
      </c>
      <c r="F14" s="1425">
        <v>569.16242825739118</v>
      </c>
      <c r="G14" s="1425">
        <v>811.31</v>
      </c>
      <c r="H14" s="1425">
        <v>865.31610946503645</v>
      </c>
      <c r="I14" s="1461" t="s">
        <v>280</v>
      </c>
      <c r="O14" s="363"/>
      <c r="P14" s="363"/>
      <c r="Q14" s="363"/>
      <c r="R14" s="363"/>
    </row>
    <row r="15" spans="2:25" s="365" customFormat="1" ht="30" customHeight="1" x14ac:dyDescent="0.2">
      <c r="B15" s="1458" t="s">
        <v>916</v>
      </c>
      <c r="C15" s="1425">
        <v>100.11</v>
      </c>
      <c r="D15" s="1425">
        <v>158.1</v>
      </c>
      <c r="E15" s="1425">
        <v>250.2</v>
      </c>
      <c r="F15" s="1425">
        <v>310.78908079295974</v>
      </c>
      <c r="G15" s="1425">
        <v>361.18369463670814</v>
      </c>
      <c r="H15" s="1425">
        <v>596.25178533581561</v>
      </c>
      <c r="I15" s="1461" t="s">
        <v>451</v>
      </c>
      <c r="O15" s="363"/>
      <c r="P15" s="363"/>
      <c r="Q15" s="363"/>
      <c r="R15" s="363"/>
    </row>
    <row r="16" spans="2:25" s="365" customFormat="1" ht="30" customHeight="1" x14ac:dyDescent="0.2">
      <c r="B16" s="1458" t="s">
        <v>452</v>
      </c>
      <c r="C16" s="1425">
        <v>114.51</v>
      </c>
      <c r="D16" s="1425">
        <v>123.86</v>
      </c>
      <c r="E16" s="1425">
        <v>128.69999999999999</v>
      </c>
      <c r="F16" s="1425">
        <v>430.92795102643038</v>
      </c>
      <c r="G16" s="1425">
        <v>449.91</v>
      </c>
      <c r="H16" s="1425">
        <v>397.42027839407228</v>
      </c>
      <c r="I16" s="1461" t="s">
        <v>453</v>
      </c>
      <c r="O16" s="363"/>
      <c r="P16" s="363"/>
      <c r="Q16" s="363"/>
      <c r="R16" s="363"/>
    </row>
    <row r="17" spans="2:18" s="365" customFormat="1" ht="30" customHeight="1" x14ac:dyDescent="0.2">
      <c r="B17" s="1458" t="s">
        <v>637</v>
      </c>
      <c r="C17" s="1425">
        <v>101.62</v>
      </c>
      <c r="D17" s="1425">
        <v>117.51</v>
      </c>
      <c r="E17" s="1425">
        <v>128.12</v>
      </c>
      <c r="F17" s="1425">
        <v>250.69663054862241</v>
      </c>
      <c r="G17" s="1425">
        <v>368.96</v>
      </c>
      <c r="H17" s="1425">
        <v>511.39502557531705</v>
      </c>
      <c r="I17" s="1461" t="s">
        <v>870</v>
      </c>
      <c r="O17" s="363"/>
      <c r="P17" s="363"/>
      <c r="Q17" s="363"/>
      <c r="R17" s="363"/>
    </row>
    <row r="18" spans="2:18" s="365" customFormat="1" ht="13.5" customHeight="1" x14ac:dyDescent="0.2">
      <c r="B18" s="727"/>
      <c r="C18" s="1427"/>
      <c r="D18" s="1427"/>
      <c r="E18" s="1427"/>
      <c r="F18" s="1427"/>
      <c r="G18" s="1427"/>
      <c r="H18" s="1427"/>
      <c r="I18" s="1460"/>
      <c r="O18" s="363"/>
      <c r="P18" s="363"/>
      <c r="Q18" s="363"/>
      <c r="R18" s="363"/>
    </row>
    <row r="19" spans="2:18" s="365" customFormat="1" ht="30" customHeight="1" x14ac:dyDescent="0.2">
      <c r="B19" s="1459" t="s">
        <v>306</v>
      </c>
      <c r="C19" s="1427">
        <v>112.4</v>
      </c>
      <c r="D19" s="1427">
        <v>160.35</v>
      </c>
      <c r="E19" s="1427">
        <v>298.07</v>
      </c>
      <c r="F19" s="1427">
        <v>465.27941237560651</v>
      </c>
      <c r="G19" s="1427">
        <v>609.79</v>
      </c>
      <c r="H19" s="1427">
        <v>790.0276945387451</v>
      </c>
      <c r="I19" s="1462" t="s">
        <v>439</v>
      </c>
      <c r="O19" s="363"/>
      <c r="P19" s="363"/>
      <c r="Q19" s="363"/>
      <c r="R19" s="363"/>
    </row>
    <row r="20" spans="2:18" s="365" customFormat="1" ht="30" customHeight="1" x14ac:dyDescent="0.2">
      <c r="B20" s="1459"/>
      <c r="C20" s="1427"/>
      <c r="D20" s="1427"/>
      <c r="E20" s="1427"/>
      <c r="F20" s="1427"/>
      <c r="G20" s="1427"/>
      <c r="H20" s="1427"/>
      <c r="I20" s="1462"/>
      <c r="O20" s="363"/>
      <c r="P20" s="363"/>
      <c r="Q20" s="363"/>
      <c r="R20" s="363"/>
    </row>
    <row r="21" spans="2:18" s="365" customFormat="1" ht="60" customHeight="1" x14ac:dyDescent="0.2">
      <c r="B21" s="727" t="s">
        <v>1604</v>
      </c>
      <c r="C21" s="1079"/>
      <c r="D21" s="1079"/>
      <c r="E21" s="1079"/>
      <c r="F21" s="1079"/>
      <c r="G21" s="1079"/>
      <c r="H21" s="1079"/>
      <c r="I21" s="1463" t="s">
        <v>1605</v>
      </c>
      <c r="O21" s="363"/>
      <c r="P21" s="363"/>
      <c r="Q21" s="363"/>
      <c r="R21" s="363"/>
    </row>
    <row r="22" spans="2:18" s="365" customFormat="1" ht="30" customHeight="1" x14ac:dyDescent="0.2">
      <c r="B22" s="1458" t="s">
        <v>381</v>
      </c>
      <c r="C22" s="1425">
        <v>159.81</v>
      </c>
      <c r="D22" s="1425">
        <v>153.76</v>
      </c>
      <c r="E22" s="1425">
        <v>166.66</v>
      </c>
      <c r="F22" s="1425">
        <v>271.40243902439028</v>
      </c>
      <c r="G22" s="1425">
        <v>331.32621890863931</v>
      </c>
      <c r="H22" s="1425">
        <v>445.37196060296839</v>
      </c>
      <c r="I22" s="1461" t="s">
        <v>339</v>
      </c>
      <c r="O22" s="363"/>
      <c r="P22" s="363"/>
      <c r="Q22" s="363"/>
      <c r="R22" s="363"/>
    </row>
    <row r="23" spans="2:18" s="360" customFormat="1" ht="30" customHeight="1" x14ac:dyDescent="0.2">
      <c r="B23" s="1458" t="s">
        <v>915</v>
      </c>
      <c r="C23" s="1425">
        <v>71.44</v>
      </c>
      <c r="D23" s="1425">
        <v>71.44</v>
      </c>
      <c r="E23" s="1425">
        <v>109.98</v>
      </c>
      <c r="F23" s="1425">
        <v>230.2138440163842</v>
      </c>
      <c r="G23" s="1425">
        <v>363.21449477238309</v>
      </c>
      <c r="H23" s="1425">
        <v>660.64209405635188</v>
      </c>
      <c r="I23" s="1461" t="s">
        <v>14</v>
      </c>
      <c r="K23" s="365"/>
      <c r="L23" s="365"/>
      <c r="M23" s="365"/>
      <c r="N23" s="365"/>
      <c r="O23" s="363"/>
      <c r="P23" s="363"/>
      <c r="Q23" s="363"/>
      <c r="R23" s="363"/>
    </row>
    <row r="24" spans="2:18" s="365" customFormat="1" ht="30" customHeight="1" x14ac:dyDescent="0.2">
      <c r="B24" s="1458" t="s">
        <v>1592</v>
      </c>
      <c r="C24" s="1425">
        <v>101.83</v>
      </c>
      <c r="D24" s="1425">
        <v>204.58</v>
      </c>
      <c r="E24" s="1425">
        <v>193.4</v>
      </c>
      <c r="F24" s="1425">
        <v>752.6525817370831</v>
      </c>
      <c r="G24" s="1425" t="s">
        <v>710</v>
      </c>
      <c r="H24" s="1425">
        <v>2272.6137333331721</v>
      </c>
      <c r="I24" s="1461" t="s">
        <v>1593</v>
      </c>
      <c r="O24" s="363"/>
      <c r="P24" s="363"/>
      <c r="Q24" s="363"/>
      <c r="R24" s="363"/>
    </row>
    <row r="25" spans="2:18" s="360" customFormat="1" ht="30" customHeight="1" x14ac:dyDescent="0.2">
      <c r="B25" s="1458" t="s">
        <v>635</v>
      </c>
      <c r="C25" s="1425">
        <v>119.21</v>
      </c>
      <c r="D25" s="1425">
        <v>134.9</v>
      </c>
      <c r="E25" s="1425">
        <v>310.22000000000003</v>
      </c>
      <c r="F25" s="1425">
        <v>430.63926887483569</v>
      </c>
      <c r="G25" s="1425">
        <v>853.8532082205943</v>
      </c>
      <c r="H25" s="1425">
        <v>1176.5175378822976</v>
      </c>
      <c r="I25" s="1461" t="s">
        <v>636</v>
      </c>
      <c r="K25" s="365"/>
      <c r="L25" s="365"/>
      <c r="M25" s="365"/>
      <c r="N25" s="365"/>
      <c r="O25" s="363"/>
      <c r="P25" s="363"/>
      <c r="Q25" s="363"/>
      <c r="R25" s="363"/>
    </row>
    <row r="26" spans="2:18" s="365" customFormat="1" ht="15" customHeight="1" x14ac:dyDescent="0.2">
      <c r="B26" s="727"/>
      <c r="C26" s="1427"/>
      <c r="D26" s="1427"/>
      <c r="E26" s="1427"/>
      <c r="F26" s="1427"/>
      <c r="G26" s="1427"/>
      <c r="H26" s="1427"/>
      <c r="I26" s="1460"/>
      <c r="O26" s="363"/>
      <c r="P26" s="363"/>
      <c r="Q26" s="363"/>
      <c r="R26" s="363"/>
    </row>
    <row r="27" spans="2:18" s="360" customFormat="1" ht="30" customHeight="1" x14ac:dyDescent="0.2">
      <c r="B27" s="1459" t="s">
        <v>306</v>
      </c>
      <c r="C27" s="1427">
        <v>123.84</v>
      </c>
      <c r="D27" s="1427">
        <v>138.02000000000001</v>
      </c>
      <c r="E27" s="1427">
        <v>281.95999999999998</v>
      </c>
      <c r="F27" s="1427">
        <v>410.38548007155049</v>
      </c>
      <c r="G27" s="1427">
        <v>763.87399068019135</v>
      </c>
      <c r="H27" s="1427">
        <v>1082.7813536369797</v>
      </c>
      <c r="I27" s="1462" t="s">
        <v>439</v>
      </c>
      <c r="K27" s="365"/>
      <c r="L27" s="365"/>
      <c r="M27" s="365"/>
      <c r="N27" s="365"/>
      <c r="O27" s="363"/>
      <c r="P27" s="363"/>
      <c r="Q27" s="363"/>
      <c r="R27" s="363"/>
    </row>
    <row r="28" spans="2:18" s="258" customFormat="1" ht="30" customHeight="1" thickBot="1" x14ac:dyDescent="0.75">
      <c r="B28" s="728"/>
      <c r="C28" s="729"/>
      <c r="D28" s="729"/>
      <c r="E28" s="1546"/>
      <c r="F28" s="1546"/>
      <c r="G28" s="1546"/>
      <c r="H28" s="1546"/>
      <c r="I28" s="730"/>
      <c r="O28" s="344"/>
      <c r="P28" s="344"/>
      <c r="Q28" s="344"/>
      <c r="R28" s="344"/>
    </row>
    <row r="29" spans="2:18" s="42" customFormat="1" ht="16.5" customHeight="1" thickTop="1" x14ac:dyDescent="0.65">
      <c r="B29" s="83"/>
      <c r="C29" s="57"/>
      <c r="D29" s="57"/>
      <c r="E29" s="57"/>
      <c r="F29" s="57"/>
      <c r="G29" s="57"/>
      <c r="H29" s="57"/>
      <c r="I29" s="57"/>
      <c r="K29" s="43"/>
      <c r="L29" s="43"/>
      <c r="M29" s="43"/>
      <c r="N29" s="43"/>
      <c r="O29" s="52"/>
      <c r="P29" s="52"/>
      <c r="Q29" s="52"/>
      <c r="R29" s="52"/>
    </row>
    <row r="30" spans="2:18" s="417" customFormat="1" ht="22.5" x14ac:dyDescent="0.5">
      <c r="B30" s="415" t="s">
        <v>1778</v>
      </c>
      <c r="C30" s="1464"/>
      <c r="D30" s="1464"/>
      <c r="E30" s="1464"/>
      <c r="F30" s="1464"/>
      <c r="G30" s="1464"/>
      <c r="H30" s="1464"/>
      <c r="I30" s="1465" t="s">
        <v>1779</v>
      </c>
      <c r="K30" s="229"/>
      <c r="L30" s="229"/>
      <c r="M30" s="229"/>
      <c r="N30" s="229"/>
      <c r="O30" s="414"/>
      <c r="P30" s="414"/>
      <c r="Q30" s="414"/>
      <c r="R30" s="414"/>
    </row>
    <row r="31" spans="2:18" s="42" customFormat="1" ht="30" customHeight="1" x14ac:dyDescent="0.65">
      <c r="B31" s="57"/>
      <c r="C31" s="84"/>
      <c r="D31" s="84"/>
      <c r="E31" s="84"/>
      <c r="F31" s="84"/>
      <c r="G31" s="84"/>
      <c r="H31" s="84"/>
      <c r="I31" s="57"/>
      <c r="O31" s="52"/>
      <c r="P31" s="52"/>
      <c r="Q31" s="52"/>
      <c r="R31" s="52"/>
    </row>
    <row r="32" spans="2:18" s="42" customFormat="1" ht="30" customHeight="1" x14ac:dyDescent="0.65">
      <c r="B32" s="57"/>
      <c r="C32" s="57"/>
      <c r="D32" s="57"/>
      <c r="E32" s="57"/>
      <c r="F32" s="57"/>
      <c r="G32" s="57"/>
      <c r="H32" s="57"/>
      <c r="I32" s="57"/>
      <c r="K32" s="43"/>
      <c r="L32" s="43"/>
      <c r="M32" s="43"/>
      <c r="N32" s="43"/>
      <c r="O32" s="52"/>
      <c r="P32" s="52"/>
      <c r="Q32" s="52"/>
      <c r="R32" s="52"/>
    </row>
    <row r="33" spans="2:18" s="42" customFormat="1" ht="30" customHeight="1" x14ac:dyDescent="0.65">
      <c r="B33" s="57"/>
      <c r="C33" s="57"/>
      <c r="D33" s="57"/>
      <c r="E33" s="57"/>
      <c r="F33" s="57"/>
      <c r="G33" s="57"/>
      <c r="H33" s="57"/>
      <c r="I33" s="57"/>
      <c r="O33" s="52"/>
      <c r="P33" s="52"/>
      <c r="Q33" s="52"/>
      <c r="R33" s="52"/>
    </row>
    <row r="34" spans="2:18" s="42" customFormat="1" ht="30" customHeight="1" x14ac:dyDescent="0.65">
      <c r="B34" s="57"/>
      <c r="C34" s="57"/>
      <c r="D34" s="57"/>
      <c r="E34" s="57"/>
      <c r="F34" s="57"/>
      <c r="G34" s="57"/>
      <c r="H34" s="57"/>
      <c r="I34" s="57"/>
      <c r="K34" s="43"/>
      <c r="L34" s="43"/>
      <c r="M34" s="43"/>
      <c r="N34" s="43"/>
      <c r="O34" s="52"/>
      <c r="P34" s="52"/>
      <c r="Q34" s="52"/>
      <c r="R34" s="52"/>
    </row>
    <row r="35" spans="2:18" s="42" customFormat="1" ht="15" customHeight="1" x14ac:dyDescent="0.65">
      <c r="B35" s="57"/>
      <c r="C35" s="57"/>
      <c r="D35" s="57"/>
      <c r="E35" s="57"/>
      <c r="F35" s="57"/>
      <c r="G35" s="57"/>
      <c r="H35" s="57"/>
      <c r="I35" s="57"/>
      <c r="O35" s="52"/>
      <c r="P35" s="52"/>
      <c r="Q35" s="52"/>
      <c r="R35" s="52"/>
    </row>
    <row r="36" spans="2:18" s="43" customFormat="1" ht="30" customHeight="1" x14ac:dyDescent="0.65">
      <c r="B36" s="57"/>
      <c r="C36" s="57"/>
      <c r="D36" s="57"/>
      <c r="E36" s="57"/>
      <c r="F36" s="57"/>
      <c r="G36" s="57"/>
      <c r="H36" s="57"/>
      <c r="I36" s="57"/>
      <c r="K36" s="42"/>
      <c r="L36" s="42"/>
      <c r="M36" s="42"/>
      <c r="N36" s="42"/>
      <c r="O36" s="52"/>
      <c r="P36" s="52"/>
      <c r="Q36" s="52"/>
      <c r="R36" s="52"/>
    </row>
    <row r="37" spans="2:18" s="42" customFormat="1" ht="15" customHeight="1" x14ac:dyDescent="0.65">
      <c r="B37" s="57"/>
      <c r="C37" s="57"/>
      <c r="D37" s="57"/>
      <c r="E37" s="57"/>
      <c r="F37" s="57"/>
      <c r="G37" s="57"/>
      <c r="H37" s="57"/>
      <c r="I37" s="57"/>
      <c r="O37" s="52"/>
      <c r="P37" s="52"/>
      <c r="Q37" s="52"/>
      <c r="R37" s="52"/>
    </row>
    <row r="38" spans="2:18" s="43" customFormat="1" ht="30" customHeight="1" x14ac:dyDescent="0.65">
      <c r="B38" s="57"/>
      <c r="C38" s="57"/>
      <c r="D38" s="57"/>
      <c r="E38" s="57"/>
      <c r="F38" s="57"/>
      <c r="G38" s="57"/>
      <c r="H38" s="57"/>
      <c r="I38" s="57"/>
      <c r="K38" s="42"/>
      <c r="L38" s="42"/>
      <c r="M38" s="42"/>
      <c r="N38" s="42"/>
      <c r="O38" s="52"/>
      <c r="P38" s="52"/>
      <c r="Q38" s="52"/>
      <c r="R38" s="52"/>
    </row>
    <row r="39" spans="2:18" s="42" customFormat="1" ht="15" customHeight="1" x14ac:dyDescent="0.65">
      <c r="B39" s="57"/>
      <c r="C39" s="57"/>
      <c r="D39" s="57"/>
      <c r="E39" s="57"/>
      <c r="F39" s="57"/>
      <c r="G39" s="57"/>
      <c r="H39" s="57"/>
      <c r="I39" s="57"/>
      <c r="O39" s="52"/>
      <c r="P39" s="52"/>
      <c r="Q39" s="52"/>
      <c r="R39" s="52"/>
    </row>
    <row r="40" spans="2:18" s="43" customFormat="1" ht="30" customHeight="1" x14ac:dyDescent="0.65">
      <c r="B40" s="57"/>
      <c r="C40" s="57"/>
      <c r="D40" s="57"/>
      <c r="E40" s="57"/>
      <c r="F40" s="57"/>
      <c r="G40" s="57"/>
      <c r="H40" s="57"/>
      <c r="I40" s="57"/>
      <c r="K40" s="42"/>
      <c r="L40" s="42"/>
      <c r="M40" s="42"/>
      <c r="N40" s="42"/>
      <c r="O40" s="52"/>
      <c r="P40" s="52"/>
      <c r="Q40" s="52"/>
      <c r="R40" s="52"/>
    </row>
    <row r="41" spans="2:18" s="51" customFormat="1" ht="24.95" customHeight="1" x14ac:dyDescent="0.65">
      <c r="B41" s="57"/>
      <c r="C41" s="57"/>
      <c r="D41" s="57"/>
      <c r="E41" s="57"/>
      <c r="F41" s="57"/>
      <c r="G41" s="57"/>
      <c r="H41" s="57"/>
      <c r="I41" s="57"/>
      <c r="K41" s="42"/>
      <c r="L41" s="42"/>
      <c r="M41" s="42"/>
      <c r="N41" s="42"/>
    </row>
    <row r="42" spans="2:18" ht="9" customHeight="1" x14ac:dyDescent="0.65">
      <c r="K42" s="42"/>
      <c r="L42" s="42"/>
      <c r="M42" s="42"/>
      <c r="N42" s="42"/>
    </row>
    <row r="43" spans="2:18" s="37" customFormat="1" ht="18.75" customHeight="1" x14ac:dyDescent="0.65">
      <c r="B43" s="57"/>
      <c r="C43" s="57"/>
      <c r="D43" s="57"/>
      <c r="E43" s="57"/>
      <c r="F43" s="57"/>
      <c r="G43" s="57"/>
      <c r="H43" s="57"/>
      <c r="I43" s="57"/>
      <c r="K43" s="43"/>
      <c r="L43" s="43"/>
      <c r="M43" s="43"/>
      <c r="N43" s="43"/>
    </row>
    <row r="44" spans="2:18" ht="27" x14ac:dyDescent="0.65">
      <c r="K44" s="42"/>
      <c r="L44" s="42"/>
      <c r="M44" s="42"/>
      <c r="N44" s="42"/>
    </row>
    <row r="45" spans="2:18" ht="27" x14ac:dyDescent="0.65">
      <c r="K45" s="43"/>
      <c r="L45" s="43"/>
      <c r="M45" s="43"/>
      <c r="N45" s="43"/>
    </row>
    <row r="46" spans="2:18" ht="27" x14ac:dyDescent="0.65">
      <c r="K46" s="42"/>
      <c r="L46" s="42"/>
      <c r="M46" s="42"/>
      <c r="N46" s="42"/>
    </row>
    <row r="47" spans="2:18" ht="27" x14ac:dyDescent="0.65">
      <c r="K47" s="43"/>
      <c r="L47" s="43"/>
      <c r="M47" s="43"/>
      <c r="N47" s="43"/>
    </row>
    <row r="48" spans="2:18" ht="23.25" x14ac:dyDescent="0.5">
      <c r="K48" s="51"/>
      <c r="L48" s="51"/>
      <c r="M48" s="51"/>
      <c r="N48" s="51"/>
    </row>
    <row r="50" spans="11:14" ht="21.75" x14ac:dyDescent="0.5">
      <c r="K50" s="37"/>
      <c r="L50" s="37"/>
      <c r="M50" s="37"/>
      <c r="N50" s="37"/>
    </row>
  </sheetData>
  <mergeCells count="10">
    <mergeCell ref="B3:I3"/>
    <mergeCell ref="B5:I5"/>
    <mergeCell ref="B9:B11"/>
    <mergeCell ref="I9:I11"/>
    <mergeCell ref="C9:C11"/>
    <mergeCell ref="D9:D11"/>
    <mergeCell ref="G9:G11"/>
    <mergeCell ref="E9:E11"/>
    <mergeCell ref="F9:F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72" customFormat="1" ht="36.75" x14ac:dyDescent="0.85">
      <c r="B3" s="1753" t="s">
        <v>1745</v>
      </c>
      <c r="C3" s="1753"/>
      <c r="D3" s="1753"/>
      <c r="E3" s="1753"/>
      <c r="F3" s="1753"/>
      <c r="G3" s="1753"/>
      <c r="H3" s="1753"/>
      <c r="I3" s="1753"/>
      <c r="J3" s="1583"/>
      <c r="K3" s="1583"/>
    </row>
    <row r="4" spans="2:17" s="1572" customFormat="1" ht="12.75" customHeight="1" x14ac:dyDescent="0.85">
      <c r="J4" s="1583"/>
      <c r="K4" s="1583"/>
    </row>
    <row r="5" spans="2:17" s="1572" customFormat="1" ht="36.75" x14ac:dyDescent="0.85">
      <c r="B5" s="1753" t="s">
        <v>1802</v>
      </c>
      <c r="C5" s="1754"/>
      <c r="D5" s="1754"/>
      <c r="E5" s="1754"/>
      <c r="F5" s="1754"/>
      <c r="G5" s="1754"/>
      <c r="H5" s="1754"/>
      <c r="I5" s="1754"/>
      <c r="J5" s="1584"/>
      <c r="K5" s="1584"/>
      <c r="L5" s="1573"/>
      <c r="M5" s="1573"/>
      <c r="N5" s="1573"/>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18" customFormat="1" ht="24" customHeight="1" thickTop="1" x14ac:dyDescent="0.7">
      <c r="B9" s="1758" t="s">
        <v>887</v>
      </c>
      <c r="C9" s="1761">
        <v>2011</v>
      </c>
      <c r="D9" s="1761">
        <v>2012</v>
      </c>
      <c r="E9" s="1761">
        <v>2013</v>
      </c>
      <c r="F9" s="1761">
        <v>2014</v>
      </c>
      <c r="G9" s="1761" t="s">
        <v>1928</v>
      </c>
      <c r="H9" s="1761" t="s">
        <v>1935</v>
      </c>
      <c r="I9" s="1755" t="s">
        <v>886</v>
      </c>
      <c r="J9" s="317"/>
      <c r="K9" s="317"/>
      <c r="L9" s="317"/>
      <c r="M9" s="317"/>
      <c r="N9" s="317"/>
      <c r="Q9" s="319"/>
    </row>
    <row r="10" spans="2:17" s="256" customFormat="1" ht="24" customHeight="1" x14ac:dyDescent="0.7">
      <c r="B10" s="1759"/>
      <c r="C10" s="1762"/>
      <c r="D10" s="1762"/>
      <c r="E10" s="1762"/>
      <c r="F10" s="1762"/>
      <c r="G10" s="1762"/>
      <c r="H10" s="1762"/>
      <c r="I10" s="1756"/>
      <c r="J10" s="317"/>
      <c r="K10" s="317"/>
      <c r="L10" s="317"/>
      <c r="M10" s="317"/>
      <c r="N10" s="317"/>
    </row>
    <row r="11" spans="2:17" s="320" customFormat="1" ht="24" customHeight="1" x14ac:dyDescent="0.7">
      <c r="B11" s="1760"/>
      <c r="C11" s="1763"/>
      <c r="D11" s="1763"/>
      <c r="E11" s="1763"/>
      <c r="F11" s="1763"/>
      <c r="G11" s="1763"/>
      <c r="H11" s="1763"/>
      <c r="I11" s="1757"/>
      <c r="J11" s="317"/>
      <c r="K11" s="317"/>
      <c r="L11" s="317"/>
      <c r="M11" s="317"/>
      <c r="N11" s="317"/>
    </row>
    <row r="12" spans="2:17" s="328" customFormat="1" ht="24" customHeight="1" x14ac:dyDescent="0.7">
      <c r="B12" s="321"/>
      <c r="C12" s="323"/>
      <c r="D12" s="323"/>
      <c r="E12" s="323"/>
      <c r="F12" s="324"/>
      <c r="G12" s="323"/>
      <c r="H12" s="323"/>
      <c r="I12" s="325"/>
      <c r="J12" s="327"/>
      <c r="K12" s="327"/>
      <c r="L12" s="326"/>
      <c r="M12" s="327"/>
      <c r="N12" s="327"/>
    </row>
    <row r="13" spans="2:17" s="764" customFormat="1" ht="24" customHeight="1" x14ac:dyDescent="0.2">
      <c r="B13" s="994" t="s">
        <v>73</v>
      </c>
      <c r="C13" s="760"/>
      <c r="D13" s="760"/>
      <c r="E13" s="760"/>
      <c r="F13" s="760"/>
      <c r="G13" s="761"/>
      <c r="H13" s="761"/>
      <c r="I13" s="998" t="s">
        <v>1581</v>
      </c>
      <c r="J13" s="1590"/>
      <c r="K13" s="1590"/>
      <c r="L13" s="762"/>
      <c r="M13" s="763"/>
      <c r="N13" s="762"/>
    </row>
    <row r="14" spans="2:17" s="764" customFormat="1" ht="14.1" customHeight="1" x14ac:dyDescent="0.2">
      <c r="B14" s="995"/>
      <c r="C14" s="761"/>
      <c r="D14" s="761"/>
      <c r="E14" s="761"/>
      <c r="F14" s="761"/>
      <c r="G14" s="761"/>
      <c r="H14" s="761"/>
      <c r="I14" s="491"/>
      <c r="J14" s="1591"/>
      <c r="K14" s="1591"/>
      <c r="L14" s="763"/>
      <c r="N14" s="763"/>
      <c r="Q14" s="765"/>
    </row>
    <row r="15" spans="2:17" s="845" customFormat="1" ht="24" customHeight="1" x14ac:dyDescent="0.2">
      <c r="B15" s="996" t="s">
        <v>1645</v>
      </c>
      <c r="C15" s="329">
        <v>21124</v>
      </c>
      <c r="D15" s="329">
        <v>21639</v>
      </c>
      <c r="E15" s="329">
        <v>22169</v>
      </c>
      <c r="F15" s="329">
        <v>20982</v>
      </c>
      <c r="G15" s="329">
        <v>21139</v>
      </c>
      <c r="H15" s="329">
        <v>21296</v>
      </c>
      <c r="I15" s="999" t="s">
        <v>1646</v>
      </c>
      <c r="J15" s="887"/>
      <c r="K15" s="887"/>
      <c r="L15" s="887"/>
      <c r="M15" s="888"/>
      <c r="N15" s="889"/>
      <c r="O15" s="889"/>
      <c r="P15" s="889"/>
      <c r="Q15" s="889"/>
    </row>
    <row r="16" spans="2:17" s="845" customFormat="1" ht="24" customHeight="1" x14ac:dyDescent="0.2">
      <c r="B16" s="996" t="s">
        <v>1361</v>
      </c>
      <c r="C16" s="329">
        <v>4949.2377509854796</v>
      </c>
      <c r="D16" s="329" t="s">
        <v>851</v>
      </c>
      <c r="E16" s="329">
        <v>3804.552288262073</v>
      </c>
      <c r="F16" s="329">
        <v>3219.7260000000001</v>
      </c>
      <c r="G16" s="329">
        <v>2611.1950000000002</v>
      </c>
      <c r="H16" s="329">
        <v>3192.1480000000001</v>
      </c>
      <c r="I16" s="999" t="s">
        <v>1360</v>
      </c>
      <c r="J16" s="887"/>
      <c r="K16" s="887"/>
      <c r="L16" s="887"/>
      <c r="M16" s="887"/>
      <c r="N16" s="889"/>
      <c r="O16" s="889"/>
      <c r="P16" s="889"/>
      <c r="Q16" s="889"/>
    </row>
    <row r="17" spans="2:18" s="845" customFormat="1" ht="24" customHeight="1" x14ac:dyDescent="0.2">
      <c r="B17" s="996" t="s">
        <v>1713</v>
      </c>
      <c r="C17" s="891">
        <v>14.884061085705357</v>
      </c>
      <c r="D17" s="891" t="s">
        <v>851</v>
      </c>
      <c r="E17" s="891">
        <v>40.588894192844911</v>
      </c>
      <c r="F17" s="891">
        <v>44.548317079038981</v>
      </c>
      <c r="G17" s="891">
        <v>48.374552512366151</v>
      </c>
      <c r="H17" s="891">
        <v>36.146133759646148</v>
      </c>
      <c r="I17" s="999" t="s">
        <v>1714</v>
      </c>
      <c r="J17" s="887"/>
      <c r="K17" s="887"/>
      <c r="L17" s="887"/>
      <c r="M17" s="887"/>
      <c r="N17" s="889"/>
      <c r="O17" s="889"/>
      <c r="P17" s="889"/>
      <c r="Q17" s="889"/>
    </row>
    <row r="18" spans="2:18" s="764" customFormat="1" ht="24" customHeight="1" x14ac:dyDescent="0.2">
      <c r="B18" s="995"/>
      <c r="C18" s="893"/>
      <c r="D18" s="893"/>
      <c r="E18" s="893"/>
      <c r="F18" s="893"/>
      <c r="G18" s="893"/>
      <c r="H18" s="893"/>
      <c r="I18" s="491"/>
      <c r="J18" s="887"/>
      <c r="K18" s="887"/>
      <c r="L18" s="887"/>
      <c r="M18" s="887"/>
      <c r="N18" s="889"/>
      <c r="O18" s="889"/>
      <c r="P18" s="889"/>
      <c r="Q18" s="889"/>
      <c r="R18" s="845"/>
    </row>
    <row r="19" spans="2:18" s="845" customFormat="1" ht="24" customHeight="1" x14ac:dyDescent="0.2">
      <c r="B19" s="994" t="s">
        <v>860</v>
      </c>
      <c r="C19" s="894"/>
      <c r="D19" s="894"/>
      <c r="E19" s="894"/>
      <c r="F19" s="894"/>
      <c r="G19" s="894"/>
      <c r="H19" s="894"/>
      <c r="I19" s="621" t="s">
        <v>859</v>
      </c>
      <c r="J19" s="887"/>
      <c r="K19" s="887"/>
      <c r="L19" s="887"/>
      <c r="M19" s="887"/>
      <c r="N19" s="895"/>
      <c r="O19" s="895"/>
      <c r="P19" s="889"/>
      <c r="Q19" s="889"/>
    </row>
    <row r="20" spans="2:18" s="764" customFormat="1" ht="14.1" customHeight="1" x14ac:dyDescent="0.2">
      <c r="B20" s="995"/>
      <c r="C20" s="893"/>
      <c r="D20" s="893"/>
      <c r="E20" s="893"/>
      <c r="F20" s="893"/>
      <c r="G20" s="893"/>
      <c r="H20" s="893"/>
      <c r="I20" s="491"/>
      <c r="J20" s="887"/>
      <c r="K20" s="887"/>
      <c r="L20" s="887"/>
      <c r="M20" s="887"/>
      <c r="N20" s="889"/>
      <c r="O20" s="889"/>
      <c r="P20" s="889"/>
      <c r="Q20" s="889"/>
      <c r="R20" s="845"/>
    </row>
    <row r="21" spans="2:18" s="845" customFormat="1" ht="24" customHeight="1" x14ac:dyDescent="0.2">
      <c r="B21" s="996" t="s">
        <v>1566</v>
      </c>
      <c r="C21" s="331">
        <v>3252.72</v>
      </c>
      <c r="D21" s="331">
        <v>3024.8420000000001</v>
      </c>
      <c r="E21" s="331">
        <v>2937.5605058864635</v>
      </c>
      <c r="F21" s="331">
        <v>3612.0148505197008</v>
      </c>
      <c r="G21" s="331">
        <v>4732.6557288680142</v>
      </c>
      <c r="H21" s="331">
        <v>6117.0328762051258</v>
      </c>
      <c r="I21" s="999" t="s">
        <v>1567</v>
      </c>
      <c r="J21" s="887"/>
      <c r="K21" s="887"/>
      <c r="L21" s="887"/>
      <c r="M21" s="887"/>
      <c r="N21" s="889"/>
      <c r="O21" s="889"/>
      <c r="P21" s="889"/>
      <c r="Q21" s="889"/>
    </row>
    <row r="22" spans="2:18" s="845" customFormat="1" ht="24" customHeight="1" x14ac:dyDescent="0.2">
      <c r="B22" s="996" t="s">
        <v>861</v>
      </c>
      <c r="C22" s="896">
        <v>2.850002843579702</v>
      </c>
      <c r="D22" s="896">
        <v>-26.339017077253246</v>
      </c>
      <c r="E22" s="896">
        <v>-26.300146974446392</v>
      </c>
      <c r="F22" s="896">
        <v>-10.310267724334221</v>
      </c>
      <c r="G22" s="896">
        <v>-3.187294666501983</v>
      </c>
      <c r="H22" s="896">
        <v>-5.6304250166825724</v>
      </c>
      <c r="I22" s="999" t="s">
        <v>1568</v>
      </c>
      <c r="J22" s="887"/>
      <c r="K22" s="887"/>
      <c r="L22" s="887"/>
      <c r="M22" s="887"/>
      <c r="N22" s="889"/>
      <c r="O22" s="889"/>
      <c r="P22" s="889"/>
      <c r="Q22" s="889"/>
    </row>
    <row r="23" spans="2:18" s="845" customFormat="1" ht="24" customHeight="1" x14ac:dyDescent="0.2">
      <c r="B23" s="996" t="s">
        <v>1577</v>
      </c>
      <c r="C23" s="890">
        <v>3017.244560801083</v>
      </c>
      <c r="D23" s="891">
        <v>2236.6819271779768</v>
      </c>
      <c r="E23" s="891">
        <v>1472.2426908068501</v>
      </c>
      <c r="F23" s="891">
        <v>1249.8261218681346</v>
      </c>
      <c r="G23" s="891">
        <v>1049.6700185065158</v>
      </c>
      <c r="H23" s="891">
        <v>811.74179784018747</v>
      </c>
      <c r="I23" s="999" t="s">
        <v>1578</v>
      </c>
      <c r="J23" s="887"/>
      <c r="K23" s="887"/>
      <c r="L23" s="887"/>
      <c r="M23" s="887"/>
      <c r="N23" s="889"/>
      <c r="O23" s="889"/>
      <c r="P23" s="889"/>
      <c r="Q23" s="889"/>
    </row>
    <row r="24" spans="2:18" s="845" customFormat="1" ht="24" customHeight="1" x14ac:dyDescent="0.2">
      <c r="B24" s="996" t="s">
        <v>1720</v>
      </c>
      <c r="C24" s="890">
        <v>6.2960197462666123</v>
      </c>
      <c r="D24" s="890">
        <v>36.476658466539114</v>
      </c>
      <c r="E24" s="890">
        <v>82.356228757756142</v>
      </c>
      <c r="F24" s="890">
        <v>22.538871382570292</v>
      </c>
      <c r="G24" s="890">
        <v>38.45764214584544</v>
      </c>
      <c r="H24" s="890">
        <v>47.703869911996108</v>
      </c>
      <c r="I24" s="999" t="s">
        <v>1721</v>
      </c>
      <c r="J24" s="887"/>
      <c r="K24" s="887"/>
      <c r="L24" s="887"/>
      <c r="M24" s="887"/>
      <c r="N24" s="897"/>
      <c r="O24" s="889"/>
      <c r="P24" s="889"/>
      <c r="Q24" s="889"/>
    </row>
    <row r="25" spans="2:18" s="764" customFormat="1" ht="24" customHeight="1" x14ac:dyDescent="0.2">
      <c r="B25" s="995"/>
      <c r="C25" s="891"/>
      <c r="D25" s="891"/>
      <c r="E25" s="891"/>
      <c r="F25" s="891"/>
      <c r="G25" s="891"/>
      <c r="H25" s="891"/>
      <c r="I25" s="491"/>
      <c r="J25" s="887"/>
      <c r="K25" s="887"/>
      <c r="L25" s="887"/>
      <c r="M25" s="887"/>
      <c r="N25" s="889"/>
      <c r="O25" s="889"/>
      <c r="P25" s="889"/>
      <c r="Q25" s="889"/>
      <c r="R25" s="845"/>
    </row>
    <row r="26" spans="2:18" s="845" customFormat="1" ht="24" customHeight="1" x14ac:dyDescent="0.2">
      <c r="B26" s="994" t="s">
        <v>929</v>
      </c>
      <c r="C26" s="894"/>
      <c r="D26" s="894"/>
      <c r="E26" s="894"/>
      <c r="F26" s="894"/>
      <c r="G26" s="894"/>
      <c r="H26" s="894"/>
      <c r="I26" s="621" t="s">
        <v>930</v>
      </c>
      <c r="J26" s="887"/>
      <c r="K26" s="887"/>
      <c r="L26" s="887"/>
      <c r="M26" s="887"/>
      <c r="N26" s="889"/>
      <c r="O26" s="889"/>
      <c r="P26" s="889"/>
      <c r="Q26" s="889"/>
    </row>
    <row r="27" spans="2:18" s="764" customFormat="1" ht="14.1" customHeight="1" x14ac:dyDescent="0.2">
      <c r="B27" s="995"/>
      <c r="C27" s="893"/>
      <c r="D27" s="893"/>
      <c r="E27" s="893"/>
      <c r="F27" s="893"/>
      <c r="G27" s="893"/>
      <c r="H27" s="893"/>
      <c r="I27" s="491"/>
      <c r="J27" s="887"/>
      <c r="K27" s="887"/>
      <c r="L27" s="887"/>
      <c r="M27" s="887"/>
      <c r="N27" s="889"/>
      <c r="O27" s="889"/>
      <c r="P27" s="889"/>
      <c r="Q27" s="889"/>
      <c r="R27" s="845"/>
    </row>
    <row r="28" spans="2:18" s="764" customFormat="1" ht="9" customHeight="1" x14ac:dyDescent="0.2">
      <c r="B28" s="995"/>
      <c r="C28" s="893"/>
      <c r="D28" s="893"/>
      <c r="E28" s="893"/>
      <c r="F28" s="893"/>
      <c r="G28" s="893"/>
      <c r="H28" s="893"/>
      <c r="I28" s="491"/>
      <c r="J28" s="887"/>
      <c r="K28" s="887"/>
      <c r="L28" s="887"/>
      <c r="M28" s="887"/>
      <c r="N28" s="889"/>
      <c r="O28" s="889"/>
      <c r="P28" s="889"/>
      <c r="Q28" s="889"/>
      <c r="R28" s="845"/>
    </row>
    <row r="29" spans="2:18" s="845" customFormat="1" ht="24" customHeight="1" x14ac:dyDescent="0.2">
      <c r="B29" s="996" t="s">
        <v>1607</v>
      </c>
      <c r="C29" s="890">
        <v>6.0517883616725605</v>
      </c>
      <c r="D29" s="890">
        <v>8.0003341493146536</v>
      </c>
      <c r="E29" s="890">
        <v>8.9999999999999982</v>
      </c>
      <c r="F29" s="890">
        <v>8.9999999999999982</v>
      </c>
      <c r="G29" s="890">
        <v>8.9999999999999982</v>
      </c>
      <c r="H29" s="890">
        <v>8.9999999999999982</v>
      </c>
      <c r="I29" s="999" t="s">
        <v>1606</v>
      </c>
      <c r="J29" s="887"/>
      <c r="K29" s="887"/>
      <c r="L29" s="1615"/>
      <c r="M29" s="1615"/>
      <c r="N29" s="1615"/>
      <c r="O29" s="1615"/>
      <c r="P29" s="1615"/>
      <c r="Q29" s="887"/>
    </row>
    <row r="30" spans="2:18" s="764" customFormat="1" ht="9" customHeight="1" x14ac:dyDescent="0.2">
      <c r="B30" s="995"/>
      <c r="C30" s="893"/>
      <c r="D30" s="893"/>
      <c r="E30" s="893"/>
      <c r="F30" s="893"/>
      <c r="G30" s="893"/>
      <c r="H30" s="893"/>
      <c r="I30" s="491"/>
      <c r="J30" s="887"/>
      <c r="K30" s="887"/>
      <c r="L30" s="1615"/>
      <c r="M30" s="1615"/>
      <c r="N30" s="1615"/>
      <c r="O30" s="1615"/>
      <c r="P30" s="1615"/>
      <c r="Q30" s="889"/>
      <c r="R30" s="845"/>
    </row>
    <row r="31" spans="2:18" s="845" customFormat="1" ht="24" customHeight="1" x14ac:dyDescent="0.2">
      <c r="B31" s="996" t="s">
        <v>1803</v>
      </c>
      <c r="C31" s="890">
        <v>76.331399744982221</v>
      </c>
      <c r="D31" s="890">
        <v>99.0522985628415</v>
      </c>
      <c r="E31" s="890">
        <v>165.66927947843828</v>
      </c>
      <c r="F31" s="890">
        <v>233.97934623383577</v>
      </c>
      <c r="G31" s="890">
        <v>331.75576748479409</v>
      </c>
      <c r="H31" s="890">
        <v>639.99974148237743</v>
      </c>
      <c r="I31" s="999" t="s">
        <v>1804</v>
      </c>
      <c r="J31" s="887"/>
      <c r="K31" s="887"/>
      <c r="L31" s="1615"/>
      <c r="M31" s="1615"/>
      <c r="N31" s="1615"/>
      <c r="O31" s="1615"/>
      <c r="P31" s="1615"/>
      <c r="Q31" s="889"/>
    </row>
    <row r="32" spans="2:18" s="845" customFormat="1" ht="24" customHeight="1" x14ac:dyDescent="0.2">
      <c r="B32" s="996" t="s">
        <v>1806</v>
      </c>
      <c r="C32" s="890">
        <v>48.349056164383484</v>
      </c>
      <c r="D32" s="890">
        <v>64.685300546448076</v>
      </c>
      <c r="E32" s="890">
        <v>108.87943835616437</v>
      </c>
      <c r="F32" s="890">
        <v>154.18963013698652</v>
      </c>
      <c r="G32" s="890">
        <v>237.21539726027424</v>
      </c>
      <c r="H32" s="890">
        <v>460.55016393442651</v>
      </c>
      <c r="I32" s="999" t="s">
        <v>1805</v>
      </c>
      <c r="J32" s="887"/>
      <c r="K32" s="887"/>
      <c r="L32" s="1615"/>
      <c r="M32" s="1615"/>
      <c r="N32" s="1615"/>
      <c r="O32" s="1615"/>
      <c r="P32" s="1615"/>
      <c r="Q32" s="889"/>
    </row>
    <row r="33" spans="2:18" s="764" customFormat="1" ht="24" customHeight="1" x14ac:dyDescent="0.2">
      <c r="B33" s="995"/>
      <c r="C33" s="893"/>
      <c r="D33" s="893"/>
      <c r="E33" s="893"/>
      <c r="F33" s="893"/>
      <c r="G33" s="893"/>
      <c r="H33" s="893"/>
      <c r="I33" s="491"/>
      <c r="J33" s="887"/>
      <c r="K33" s="887"/>
      <c r="L33" s="887"/>
      <c r="M33" s="887"/>
      <c r="N33" s="889"/>
      <c r="O33" s="889"/>
      <c r="P33" s="889"/>
      <c r="Q33" s="889"/>
      <c r="R33" s="845"/>
    </row>
    <row r="34" spans="2:18" s="845" customFormat="1" ht="24" customHeight="1" x14ac:dyDescent="0.2">
      <c r="B34" s="994" t="s">
        <v>1612</v>
      </c>
      <c r="C34" s="894"/>
      <c r="D34" s="894"/>
      <c r="E34" s="894"/>
      <c r="F34" s="894"/>
      <c r="G34" s="894"/>
      <c r="H34" s="894"/>
      <c r="I34" s="621" t="s">
        <v>863</v>
      </c>
      <c r="J34" s="887"/>
      <c r="K34" s="887"/>
      <c r="L34" s="887"/>
      <c r="M34" s="887"/>
      <c r="N34" s="889"/>
      <c r="O34" s="889"/>
      <c r="P34" s="889"/>
      <c r="Q34" s="889"/>
    </row>
    <row r="35" spans="2:18" s="764" customFormat="1" ht="14.1" customHeight="1" x14ac:dyDescent="0.2">
      <c r="B35" s="995"/>
      <c r="C35" s="893"/>
      <c r="D35" s="893"/>
      <c r="E35" s="893"/>
      <c r="F35" s="893"/>
      <c r="G35" s="893"/>
      <c r="H35" s="893"/>
      <c r="I35" s="491"/>
      <c r="J35" s="887"/>
      <c r="K35" s="887"/>
      <c r="L35" s="887"/>
      <c r="M35" s="887"/>
      <c r="N35" s="889"/>
      <c r="O35" s="889"/>
      <c r="P35" s="889"/>
      <c r="Q35" s="889"/>
      <c r="R35" s="845"/>
    </row>
    <row r="36" spans="2:18" s="845" customFormat="1" ht="24" customHeight="1" x14ac:dyDescent="0.2">
      <c r="B36" s="996" t="s">
        <v>1351</v>
      </c>
      <c r="C36" s="331">
        <v>507.80906163624576</v>
      </c>
      <c r="D36" s="331">
        <v>216.76710710334049</v>
      </c>
      <c r="E36" s="331">
        <v>199.13921458616298</v>
      </c>
      <c r="F36" s="331">
        <v>185.46616816727288</v>
      </c>
      <c r="G36" s="331">
        <v>551.20756234647831</v>
      </c>
      <c r="H36" s="329">
        <v>1099.09841946443</v>
      </c>
      <c r="I36" s="999" t="s">
        <v>1353</v>
      </c>
      <c r="J36" s="887"/>
      <c r="K36" s="887"/>
      <c r="L36" s="887"/>
      <c r="M36" s="887"/>
      <c r="N36" s="889"/>
      <c r="O36" s="889"/>
      <c r="P36" s="889"/>
      <c r="Q36" s="889"/>
    </row>
    <row r="37" spans="2:18" s="845" customFormat="1" ht="24" customHeight="1" x14ac:dyDescent="0.2">
      <c r="B37" s="1001" t="s">
        <v>583</v>
      </c>
      <c r="C37" s="331">
        <v>264.07966803707734</v>
      </c>
      <c r="D37" s="331">
        <v>59.75738029826875</v>
      </c>
      <c r="E37" s="331">
        <v>53.003801267923635</v>
      </c>
      <c r="F37" s="331">
        <v>58.070063225782157</v>
      </c>
      <c r="G37" s="331">
        <v>48.728614828613999</v>
      </c>
      <c r="H37" s="329">
        <v>15.393767959439282</v>
      </c>
      <c r="I37" s="1000" t="s">
        <v>590</v>
      </c>
      <c r="J37" s="887"/>
      <c r="K37" s="887"/>
      <c r="L37" s="887"/>
      <c r="M37" s="887"/>
      <c r="N37" s="889"/>
      <c r="O37" s="889"/>
      <c r="P37" s="889"/>
      <c r="Q37" s="889"/>
    </row>
    <row r="38" spans="2:18" s="845" customFormat="1" ht="24" customHeight="1" x14ac:dyDescent="0.2">
      <c r="B38" s="996" t="s">
        <v>1470</v>
      </c>
      <c r="C38" s="331">
        <v>878.13202003930041</v>
      </c>
      <c r="D38" s="331">
        <v>740.95053625974458</v>
      </c>
      <c r="E38" s="331">
        <v>955.55878411482013</v>
      </c>
      <c r="F38" s="331">
        <v>1438.0466951419285</v>
      </c>
      <c r="G38" s="331">
        <v>1472.8853038232307</v>
      </c>
      <c r="H38" s="329">
        <v>2320.0796860475498</v>
      </c>
      <c r="I38" s="999" t="s">
        <v>1355</v>
      </c>
      <c r="J38" s="887"/>
      <c r="K38" s="887"/>
      <c r="L38" s="887"/>
      <c r="M38" s="887"/>
      <c r="N38" s="889"/>
      <c r="O38" s="889"/>
      <c r="P38" s="889"/>
      <c r="Q38" s="889"/>
    </row>
    <row r="39" spans="2:18" s="845" customFormat="1" ht="24" customHeight="1" x14ac:dyDescent="0.2">
      <c r="B39" s="996" t="s">
        <v>996</v>
      </c>
      <c r="C39" s="331">
        <v>237.60592565091468</v>
      </c>
      <c r="D39" s="331">
        <v>360.1343667226314</v>
      </c>
      <c r="E39" s="331">
        <v>592.73252021077815</v>
      </c>
      <c r="F39" s="331">
        <v>585.80320244856978</v>
      </c>
      <c r="G39" s="331">
        <v>735.72964126137026</v>
      </c>
      <c r="H39" s="329">
        <v>1063.881239589409</v>
      </c>
      <c r="I39" s="1000" t="s">
        <v>590</v>
      </c>
      <c r="J39" s="887"/>
      <c r="K39" s="887"/>
      <c r="L39" s="887"/>
      <c r="M39" s="887"/>
      <c r="N39" s="889"/>
      <c r="O39" s="889"/>
      <c r="P39" s="889"/>
      <c r="Q39" s="889"/>
    </row>
    <row r="40" spans="2:18" s="845" customFormat="1" ht="24" customHeight="1" x14ac:dyDescent="0.2">
      <c r="B40" s="996" t="s">
        <v>1352</v>
      </c>
      <c r="C40" s="879">
        <v>-418.28646418677391</v>
      </c>
      <c r="D40" s="879">
        <v>-509.7811908069242</v>
      </c>
      <c r="E40" s="879">
        <v>-730.64121992907292</v>
      </c>
      <c r="F40" s="879">
        <v>-1149.1353210626944</v>
      </c>
      <c r="G40" s="879">
        <v>-395.01727423740948</v>
      </c>
      <c r="H40" s="879">
        <v>-316.33491156213853</v>
      </c>
      <c r="I40" s="999" t="s">
        <v>1354</v>
      </c>
      <c r="J40" s="887"/>
      <c r="K40" s="887"/>
      <c r="L40" s="887"/>
      <c r="M40" s="887"/>
      <c r="N40" s="889"/>
      <c r="O40" s="889"/>
      <c r="P40" s="889"/>
      <c r="Q40" s="889"/>
    </row>
    <row r="41" spans="2:18" s="845" customFormat="1" ht="24" customHeight="1" x14ac:dyDescent="0.2">
      <c r="B41" s="996" t="s">
        <v>858</v>
      </c>
      <c r="C41" s="896">
        <v>-12.859590256363104</v>
      </c>
      <c r="D41" s="896">
        <v>-16.851848022710662</v>
      </c>
      <c r="E41" s="896">
        <v>-24.8723802782945</v>
      </c>
      <c r="F41" s="896">
        <v>-31.814246857189843</v>
      </c>
      <c r="G41" s="896">
        <v>-8.3466302403511641</v>
      </c>
      <c r="H41" s="896">
        <v>-5.1713783130488231</v>
      </c>
      <c r="I41" s="999" t="s">
        <v>1</v>
      </c>
      <c r="J41" s="887"/>
      <c r="K41" s="887"/>
      <c r="L41" s="887"/>
      <c r="M41" s="887"/>
      <c r="N41" s="889"/>
      <c r="O41" s="889"/>
      <c r="P41" s="889"/>
      <c r="Q41" s="889"/>
    </row>
    <row r="42" spans="2:18" s="769" customFormat="1" ht="24" customHeight="1" thickBot="1" x14ac:dyDescent="0.25">
      <c r="B42" s="997"/>
      <c r="C42" s="1710"/>
      <c r="D42" s="1710"/>
      <c r="E42" s="1710"/>
      <c r="F42" s="1710"/>
      <c r="G42" s="1710"/>
      <c r="H42" s="1710"/>
      <c r="I42" s="766"/>
      <c r="J42" s="767"/>
      <c r="K42" s="767"/>
      <c r="L42" s="767"/>
      <c r="M42" s="767"/>
      <c r="N42" s="768"/>
    </row>
    <row r="43" spans="2:18" s="182" customFormat="1" ht="9" customHeight="1" thickTop="1" x14ac:dyDescent="0.65">
      <c r="B43" s="180"/>
      <c r="C43" s="176"/>
      <c r="D43" s="176"/>
      <c r="E43" s="176"/>
      <c r="F43" s="176"/>
      <c r="G43" s="176"/>
      <c r="H43" s="176"/>
      <c r="I43" s="176"/>
      <c r="J43" s="176"/>
      <c r="K43" s="176"/>
      <c r="L43" s="176"/>
      <c r="M43" s="176"/>
      <c r="N43" s="289"/>
      <c r="R43" s="133"/>
    </row>
    <row r="44" spans="2:18" s="334" customFormat="1" ht="22.5" x14ac:dyDescent="0.5">
      <c r="B44" s="334" t="s">
        <v>1746</v>
      </c>
      <c r="I44" s="334" t="s">
        <v>1747</v>
      </c>
    </row>
    <row r="45" spans="2:18" s="334" customFormat="1" ht="51" customHeight="1" x14ac:dyDescent="0.5">
      <c r="B45" s="1766" t="s">
        <v>1936</v>
      </c>
      <c r="C45" s="1766"/>
      <c r="D45" s="1766"/>
      <c r="E45" s="1767" t="s">
        <v>1937</v>
      </c>
      <c r="F45" s="1767"/>
      <c r="G45" s="1767"/>
      <c r="H45" s="1767"/>
      <c r="I45" s="1767"/>
      <c r="J45" s="1638"/>
      <c r="K45" s="1638"/>
      <c r="L45" s="1638"/>
    </row>
    <row r="46" spans="2:18" s="334" customFormat="1" ht="47.25" customHeight="1" x14ac:dyDescent="0.5">
      <c r="B46" s="1764"/>
      <c r="C46" s="1764"/>
      <c r="D46" s="1764"/>
      <c r="E46" s="1764"/>
      <c r="F46" s="1765"/>
      <c r="G46" s="1765"/>
      <c r="H46" s="1765"/>
      <c r="I46" s="1765"/>
      <c r="J46" s="1582"/>
      <c r="K46" s="1582"/>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46:E46"/>
    <mergeCell ref="F46:I46"/>
    <mergeCell ref="G9:G11"/>
    <mergeCell ref="C9:C11"/>
    <mergeCell ref="E9:E11"/>
    <mergeCell ref="H9:H11"/>
    <mergeCell ref="B45:D45"/>
    <mergeCell ref="E45:I45"/>
    <mergeCell ref="B3:I3"/>
    <mergeCell ref="B5:I5"/>
    <mergeCell ref="I9:I11"/>
    <mergeCell ref="B9:B11"/>
    <mergeCell ref="F9:F11"/>
    <mergeCell ref="D9:D11"/>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1.42578125" style="57" customWidth="1"/>
    <col min="3" max="3" width="14" style="57" customWidth="1"/>
    <col min="4" max="12" width="15.42578125" style="57" customWidth="1"/>
    <col min="13" max="21" width="16.5703125" style="57" customWidth="1"/>
    <col min="22" max="22" width="70.42578125" style="57" customWidth="1"/>
    <col min="23" max="24" width="9.140625" style="57"/>
    <col min="25" max="25" width="11.140625" style="57" customWidth="1"/>
    <col min="26" max="16384" width="9.140625" style="57"/>
  </cols>
  <sheetData>
    <row r="1" spans="1:42" s="5" customFormat="1" ht="19.5" customHeight="1" x14ac:dyDescent="0.65">
      <c r="B1" s="2"/>
      <c r="C1" s="2"/>
      <c r="D1" s="2"/>
      <c r="E1" s="2"/>
      <c r="F1" s="2"/>
      <c r="G1" s="2"/>
      <c r="H1" s="2"/>
      <c r="I1" s="2"/>
      <c r="J1" s="2"/>
      <c r="K1" s="2"/>
      <c r="L1" s="2"/>
      <c r="M1" s="2"/>
      <c r="N1" s="2"/>
      <c r="O1" s="2"/>
      <c r="P1" s="2"/>
      <c r="Q1" s="2"/>
      <c r="R1" s="2"/>
      <c r="S1" s="2"/>
      <c r="T1" s="2"/>
      <c r="U1" s="2"/>
      <c r="V1" s="2"/>
      <c r="W1" s="2"/>
      <c r="X1" s="2"/>
    </row>
    <row r="2" spans="1:42" s="5" customFormat="1" ht="19.5" customHeight="1" x14ac:dyDescent="0.65">
      <c r="B2" s="2"/>
      <c r="C2" s="2"/>
      <c r="D2" s="2"/>
      <c r="E2" s="2"/>
      <c r="F2" s="2"/>
      <c r="G2" s="2"/>
      <c r="H2" s="2"/>
      <c r="I2" s="2"/>
      <c r="J2" s="2"/>
      <c r="K2" s="2"/>
      <c r="L2" s="2"/>
      <c r="M2" s="2"/>
      <c r="N2" s="2"/>
      <c r="O2" s="2"/>
      <c r="P2" s="2"/>
      <c r="Q2" s="2"/>
      <c r="R2" s="2"/>
      <c r="S2" s="2"/>
      <c r="T2" s="2"/>
      <c r="U2" s="2"/>
      <c r="V2" s="2"/>
      <c r="W2" s="2"/>
      <c r="X2" s="2"/>
    </row>
    <row r="3" spans="1:42" s="5" customFormat="1" ht="19.5" customHeight="1" x14ac:dyDescent="0.65">
      <c r="B3" s="2"/>
      <c r="C3" s="2"/>
      <c r="D3" s="2"/>
      <c r="E3" s="2"/>
      <c r="F3" s="2"/>
      <c r="G3" s="2"/>
      <c r="H3" s="2"/>
      <c r="I3" s="2"/>
      <c r="J3" s="2"/>
      <c r="K3" s="2"/>
      <c r="L3" s="2"/>
      <c r="M3" s="2"/>
      <c r="N3" s="2"/>
      <c r="O3" s="2"/>
      <c r="P3" s="2"/>
      <c r="Q3" s="2"/>
      <c r="R3" s="2"/>
      <c r="S3" s="2"/>
      <c r="T3" s="2"/>
      <c r="U3" s="2"/>
      <c r="V3" s="2"/>
      <c r="W3" s="2"/>
      <c r="X3" s="2"/>
    </row>
    <row r="4" spans="1:42" s="560" customFormat="1" ht="36.75" customHeight="1" x14ac:dyDescent="0.85">
      <c r="B4" s="1751" t="s">
        <v>1959</v>
      </c>
      <c r="C4" s="1751"/>
      <c r="D4" s="1751"/>
      <c r="E4" s="1751"/>
      <c r="F4" s="1751"/>
      <c r="G4" s="1751"/>
      <c r="H4" s="1751"/>
      <c r="I4" s="1751"/>
      <c r="J4" s="1751"/>
      <c r="K4" s="1751"/>
      <c r="L4" s="1751"/>
      <c r="M4" s="1753" t="s">
        <v>1960</v>
      </c>
      <c r="N4" s="1753"/>
      <c r="O4" s="1753"/>
      <c r="P4" s="1753"/>
      <c r="Q4" s="1753"/>
      <c r="R4" s="1753"/>
      <c r="S4" s="1753"/>
      <c r="T4" s="1753"/>
      <c r="U4" s="1753"/>
      <c r="V4" s="1753"/>
      <c r="Y4" s="1753"/>
      <c r="Z4" s="1753"/>
      <c r="AA4" s="1753"/>
      <c r="AB4" s="1753"/>
      <c r="AC4" s="1753"/>
      <c r="AD4" s="1753"/>
      <c r="AE4" s="1753"/>
      <c r="AF4" s="1753"/>
      <c r="AG4" s="1753"/>
      <c r="AH4" s="1753"/>
      <c r="AI4" s="1753"/>
      <c r="AJ4" s="1753"/>
      <c r="AK4" s="1753"/>
      <c r="AL4" s="1753"/>
      <c r="AM4" s="1753"/>
      <c r="AN4" s="1753"/>
      <c r="AO4" s="1753"/>
      <c r="AP4" s="1753"/>
    </row>
    <row r="5" spans="1:42" s="5" customFormat="1" ht="19.5" customHeight="1" x14ac:dyDescent="0.65">
      <c r="F5" s="2"/>
      <c r="G5" s="2"/>
      <c r="H5" s="2"/>
      <c r="I5" s="2"/>
      <c r="J5" s="2"/>
      <c r="K5" s="2"/>
      <c r="L5" s="2"/>
      <c r="M5" s="2"/>
      <c r="N5" s="2"/>
      <c r="O5" s="2"/>
      <c r="P5" s="2"/>
      <c r="Q5" s="2"/>
      <c r="R5" s="2"/>
      <c r="S5" s="2"/>
      <c r="T5" s="2"/>
      <c r="U5" s="2"/>
    </row>
    <row r="6" spans="1:42" s="5" customFormat="1" ht="19.5" customHeight="1" x14ac:dyDescent="0.65">
      <c r="F6" s="2"/>
      <c r="G6" s="2"/>
      <c r="H6" s="2"/>
      <c r="I6" s="2"/>
      <c r="J6" s="2"/>
      <c r="K6" s="2"/>
      <c r="L6" s="2"/>
      <c r="M6" s="2"/>
      <c r="N6" s="2"/>
      <c r="O6" s="2"/>
      <c r="P6" s="2"/>
      <c r="Q6" s="2"/>
      <c r="R6" s="2"/>
      <c r="S6" s="2"/>
      <c r="T6" s="2"/>
      <c r="U6" s="2"/>
    </row>
    <row r="7" spans="1:42" s="558" customFormat="1" ht="22.5" x14ac:dyDescent="0.5">
      <c r="B7" s="731" t="s">
        <v>1794</v>
      </c>
      <c r="C7" s="731"/>
      <c r="D7" s="736"/>
      <c r="E7" s="736"/>
      <c r="V7" s="735" t="s">
        <v>1794</v>
      </c>
    </row>
    <row r="8" spans="1:42" s="5" customFormat="1" ht="19.5" customHeight="1" thickBot="1" x14ac:dyDescent="0.7">
      <c r="F8" s="2"/>
      <c r="G8" s="2"/>
      <c r="H8" s="2"/>
      <c r="I8" s="2"/>
      <c r="J8" s="2"/>
      <c r="K8" s="2"/>
      <c r="L8" s="2"/>
      <c r="M8" s="2"/>
      <c r="N8" s="2"/>
      <c r="O8" s="2"/>
      <c r="P8" s="2"/>
      <c r="Q8" s="2"/>
      <c r="R8" s="2"/>
      <c r="S8" s="2"/>
      <c r="T8" s="2"/>
      <c r="U8" s="2"/>
    </row>
    <row r="9" spans="1:42" s="738" customFormat="1" ht="24.95" customHeight="1" thickTop="1" x14ac:dyDescent="0.7">
      <c r="A9" s="550"/>
      <c r="B9" s="1964" t="s">
        <v>887</v>
      </c>
      <c r="C9" s="737"/>
      <c r="D9" s="1983">
        <v>2011</v>
      </c>
      <c r="E9" s="1983">
        <v>2012</v>
      </c>
      <c r="F9" s="1983">
        <v>2013</v>
      </c>
      <c r="G9" s="1983">
        <v>2014</v>
      </c>
      <c r="H9" s="1983">
        <v>2015</v>
      </c>
      <c r="I9" s="1983">
        <v>2016</v>
      </c>
      <c r="J9" s="1988">
        <v>2016</v>
      </c>
      <c r="K9" s="1989"/>
      <c r="L9" s="1989"/>
      <c r="M9" s="1989">
        <v>2016</v>
      </c>
      <c r="N9" s="1989"/>
      <c r="O9" s="1989"/>
      <c r="P9" s="1989"/>
      <c r="Q9" s="1989"/>
      <c r="R9" s="1989"/>
      <c r="S9" s="1989"/>
      <c r="T9" s="1989"/>
      <c r="U9" s="1990"/>
      <c r="V9" s="1873" t="s">
        <v>886</v>
      </c>
    </row>
    <row r="10" spans="1:42" s="563" customFormat="1" ht="24.95" customHeight="1" x14ac:dyDescent="0.2">
      <c r="B10" s="1965"/>
      <c r="C10" s="1690" t="s">
        <v>1676</v>
      </c>
      <c r="D10" s="1984"/>
      <c r="E10" s="1984"/>
      <c r="F10" s="1984"/>
      <c r="G10" s="1984"/>
      <c r="H10" s="1984"/>
      <c r="I10" s="1984"/>
      <c r="J10" s="564" t="s">
        <v>374</v>
      </c>
      <c r="K10" s="565" t="s">
        <v>375</v>
      </c>
      <c r="L10" s="565" t="s">
        <v>376</v>
      </c>
      <c r="M10" s="565" t="s">
        <v>377</v>
      </c>
      <c r="N10" s="565" t="s">
        <v>378</v>
      </c>
      <c r="O10" s="565" t="s">
        <v>367</v>
      </c>
      <c r="P10" s="565" t="s">
        <v>368</v>
      </c>
      <c r="Q10" s="565" t="s">
        <v>369</v>
      </c>
      <c r="R10" s="1519" t="s">
        <v>370</v>
      </c>
      <c r="S10" s="1519" t="s">
        <v>371</v>
      </c>
      <c r="T10" s="1519" t="s">
        <v>372</v>
      </c>
      <c r="U10" s="1520" t="s">
        <v>373</v>
      </c>
      <c r="V10" s="1986"/>
    </row>
    <row r="11" spans="1:42" s="747" customFormat="1" ht="24.95" customHeight="1" x14ac:dyDescent="0.2">
      <c r="A11" s="563"/>
      <c r="B11" s="1966"/>
      <c r="C11" s="1691" t="s">
        <v>323</v>
      </c>
      <c r="D11" s="1985"/>
      <c r="E11" s="1985"/>
      <c r="F11" s="1985"/>
      <c r="G11" s="1985"/>
      <c r="H11" s="1985"/>
      <c r="I11" s="1985"/>
      <c r="J11" s="568" t="s">
        <v>673</v>
      </c>
      <c r="K11" s="566" t="s">
        <v>149</v>
      </c>
      <c r="L11" s="566" t="s">
        <v>150</v>
      </c>
      <c r="M11" s="566" t="s">
        <v>151</v>
      </c>
      <c r="N11" s="566" t="s">
        <v>366</v>
      </c>
      <c r="O11" s="566" t="s">
        <v>667</v>
      </c>
      <c r="P11" s="566" t="s">
        <v>668</v>
      </c>
      <c r="Q11" s="566" t="s">
        <v>669</v>
      </c>
      <c r="R11" s="566" t="s">
        <v>670</v>
      </c>
      <c r="S11" s="566" t="s">
        <v>671</v>
      </c>
      <c r="T11" s="566" t="s">
        <v>672</v>
      </c>
      <c r="U11" s="567" t="s">
        <v>666</v>
      </c>
      <c r="V11" s="1987"/>
    </row>
    <row r="12" spans="1:42" s="550" customFormat="1" ht="15" customHeight="1" x14ac:dyDescent="0.7">
      <c r="B12" s="739"/>
      <c r="C12" s="1688"/>
      <c r="D12" s="1688"/>
      <c r="E12" s="1688"/>
      <c r="F12" s="1692"/>
      <c r="G12" s="1692"/>
      <c r="H12" s="1692"/>
      <c r="I12" s="1692"/>
      <c r="J12" s="743"/>
      <c r="K12" s="740"/>
      <c r="L12" s="740"/>
      <c r="M12" s="740"/>
      <c r="N12" s="740"/>
      <c r="O12" s="740"/>
      <c r="P12" s="740"/>
      <c r="Q12" s="740"/>
      <c r="R12" s="740"/>
      <c r="S12" s="740"/>
      <c r="T12" s="740"/>
      <c r="U12" s="741"/>
      <c r="V12" s="744"/>
    </row>
    <row r="13" spans="1:42" s="548" customFormat="1" ht="24.95" customHeight="1" x14ac:dyDescent="0.2">
      <c r="A13" s="1099"/>
      <c r="B13" s="857" t="s">
        <v>103</v>
      </c>
      <c r="C13" s="865">
        <v>399.01688846262368</v>
      </c>
      <c r="D13" s="865">
        <v>107.08261251460912</v>
      </c>
      <c r="E13" s="865">
        <v>150.82964712435978</v>
      </c>
      <c r="F13" s="938">
        <v>316.32826478284863</v>
      </c>
      <c r="G13" s="938">
        <v>378.03149463799582</v>
      </c>
      <c r="H13" s="938">
        <v>512.11002742655671</v>
      </c>
      <c r="I13" s="938">
        <v>807.26596331089115</v>
      </c>
      <c r="J13" s="976">
        <v>702.18726226284753</v>
      </c>
      <c r="K13" s="977">
        <v>703.89946147709543</v>
      </c>
      <c r="L13" s="977">
        <v>729.40269254847374</v>
      </c>
      <c r="M13" s="977">
        <v>736.57692897651827</v>
      </c>
      <c r="N13" s="977">
        <v>761.05599300740334</v>
      </c>
      <c r="O13" s="977">
        <v>798.04242830367423</v>
      </c>
      <c r="P13" s="977">
        <v>822.30228944334499</v>
      </c>
      <c r="Q13" s="977">
        <v>828.43669193783262</v>
      </c>
      <c r="R13" s="1466">
        <v>868.90726497478192</v>
      </c>
      <c r="S13" s="1466">
        <v>893.5937573586275</v>
      </c>
      <c r="T13" s="1466">
        <v>901.83264590402916</v>
      </c>
      <c r="U13" s="1467">
        <v>940.95414353606395</v>
      </c>
      <c r="V13" s="1470" t="s">
        <v>1148</v>
      </c>
      <c r="Y13" s="1468"/>
      <c r="Z13" s="1469"/>
    </row>
    <row r="14" spans="1:42" s="549" customFormat="1" ht="24.95" customHeight="1" x14ac:dyDescent="0.2">
      <c r="A14" s="548"/>
      <c r="B14" s="857" t="s">
        <v>104</v>
      </c>
      <c r="C14" s="865">
        <v>378.03413289273698</v>
      </c>
      <c r="D14" s="865">
        <v>107.42966589498944</v>
      </c>
      <c r="E14" s="865">
        <v>149.97775410692262</v>
      </c>
      <c r="F14" s="938">
        <v>313.34074626662505</v>
      </c>
      <c r="G14" s="938">
        <v>378.82965679483897</v>
      </c>
      <c r="H14" s="938">
        <v>510.39424712494838</v>
      </c>
      <c r="I14" s="938">
        <v>802.40785812033073</v>
      </c>
      <c r="J14" s="976">
        <v>699.79266329239306</v>
      </c>
      <c r="K14" s="977">
        <v>700.99987285831401</v>
      </c>
      <c r="L14" s="977">
        <v>725.54237586813986</v>
      </c>
      <c r="M14" s="977">
        <v>732.51923634377886</v>
      </c>
      <c r="N14" s="977">
        <v>754.19832509580499</v>
      </c>
      <c r="O14" s="977">
        <v>792.6462389007603</v>
      </c>
      <c r="P14" s="977">
        <v>817.41844902383286</v>
      </c>
      <c r="Q14" s="977">
        <v>823.13249178938167</v>
      </c>
      <c r="R14" s="1466">
        <v>864.58775007160705</v>
      </c>
      <c r="S14" s="1466">
        <v>888.0892885615616</v>
      </c>
      <c r="T14" s="1466">
        <v>894.83952916675503</v>
      </c>
      <c r="U14" s="1467">
        <v>935.12807647163993</v>
      </c>
      <c r="V14" s="1470" t="s">
        <v>280</v>
      </c>
      <c r="Y14" s="1468"/>
    </row>
    <row r="15" spans="1:42" s="549" customFormat="1" ht="24.95" customHeight="1" x14ac:dyDescent="0.2">
      <c r="B15" s="1507" t="s">
        <v>1795</v>
      </c>
      <c r="C15" s="866">
        <v>57.086602777937543</v>
      </c>
      <c r="D15" s="866">
        <v>106.48904474810168</v>
      </c>
      <c r="E15" s="866">
        <v>151.44641796514506</v>
      </c>
      <c r="F15" s="1402">
        <v>325.35462422455151</v>
      </c>
      <c r="G15" s="1402">
        <v>370.60281234376504</v>
      </c>
      <c r="H15" s="1402">
        <v>486.5476073129434</v>
      </c>
      <c r="I15" s="1402">
        <v>736.99929003931902</v>
      </c>
      <c r="J15" s="1051">
        <v>596.78709221538043</v>
      </c>
      <c r="K15" s="1052">
        <v>599.45158704946834</v>
      </c>
      <c r="L15" s="1052">
        <v>622.91228009869405</v>
      </c>
      <c r="M15" s="1052">
        <v>644.2799042050176</v>
      </c>
      <c r="N15" s="1052">
        <v>703.42547462379207</v>
      </c>
      <c r="O15" s="1052">
        <v>732.13899325535431</v>
      </c>
      <c r="P15" s="1052">
        <v>759.88543825158411</v>
      </c>
      <c r="Q15" s="1052">
        <v>775.11228507773501</v>
      </c>
      <c r="R15" s="1281">
        <v>813.23072703736796</v>
      </c>
      <c r="S15" s="1281">
        <v>832.36636935254251</v>
      </c>
      <c r="T15" s="1281">
        <v>875.40857229642745</v>
      </c>
      <c r="U15" s="1282">
        <v>888.99275700846636</v>
      </c>
      <c r="V15" s="1472" t="s">
        <v>411</v>
      </c>
      <c r="Y15" s="1468"/>
    </row>
    <row r="16" spans="1:42" s="549" customFormat="1" ht="24.95" customHeight="1" x14ac:dyDescent="0.2">
      <c r="B16" s="1507" t="s">
        <v>105</v>
      </c>
      <c r="C16" s="866">
        <v>72.962838047206901</v>
      </c>
      <c r="D16" s="866">
        <v>105.339277260505</v>
      </c>
      <c r="E16" s="866">
        <v>143.16219910642906</v>
      </c>
      <c r="F16" s="1402">
        <v>288.23597568721067</v>
      </c>
      <c r="G16" s="1402">
        <v>340.50172461752635</v>
      </c>
      <c r="H16" s="1402">
        <v>474.32364267795759</v>
      </c>
      <c r="I16" s="1402">
        <v>724.73919256125794</v>
      </c>
      <c r="J16" s="1051">
        <v>628.94413774444797</v>
      </c>
      <c r="K16" s="1052">
        <v>636.3573459399347</v>
      </c>
      <c r="L16" s="1052">
        <v>650.3251898813146</v>
      </c>
      <c r="M16" s="1052">
        <v>671.43267954323778</v>
      </c>
      <c r="N16" s="1052">
        <v>700.64586291993965</v>
      </c>
      <c r="O16" s="1052">
        <v>745.21393405631602</v>
      </c>
      <c r="P16" s="1052">
        <v>768.08015281110647</v>
      </c>
      <c r="Q16" s="1052">
        <v>759.12536015356568</v>
      </c>
      <c r="R16" s="1281">
        <v>770.56782581616221</v>
      </c>
      <c r="S16" s="1281">
        <v>770.46464505974848</v>
      </c>
      <c r="T16" s="1281">
        <v>787.04022766833896</v>
      </c>
      <c r="U16" s="1282">
        <v>808.67294914098227</v>
      </c>
      <c r="V16" s="1472" t="s">
        <v>412</v>
      </c>
      <c r="Y16" s="1468"/>
    </row>
    <row r="17" spans="1:25" s="549" customFormat="1" ht="24.95" customHeight="1" x14ac:dyDescent="0.2">
      <c r="B17" s="1507" t="s">
        <v>106</v>
      </c>
      <c r="C17" s="866">
        <v>8.0561706142358585</v>
      </c>
      <c r="D17" s="866">
        <v>111.18869524751391</v>
      </c>
      <c r="E17" s="866">
        <v>152.27946044206453</v>
      </c>
      <c r="F17" s="1402">
        <v>341.42371268792834</v>
      </c>
      <c r="G17" s="1402">
        <v>371.74609871685334</v>
      </c>
      <c r="H17" s="1402">
        <v>554.50088080500348</v>
      </c>
      <c r="I17" s="1402">
        <v>1032.0073305805038</v>
      </c>
      <c r="J17" s="1051">
        <v>701.76733603028583</v>
      </c>
      <c r="K17" s="1052">
        <v>735.30944934245872</v>
      </c>
      <c r="L17" s="1052">
        <v>769.85088286239375</v>
      </c>
      <c r="M17" s="1052">
        <v>826.25217185895519</v>
      </c>
      <c r="N17" s="1052">
        <v>1063.9130739474476</v>
      </c>
      <c r="O17" s="1052">
        <v>1130.0567689563391</v>
      </c>
      <c r="P17" s="1052">
        <v>1171.5606714570908</v>
      </c>
      <c r="Q17" s="1052">
        <v>1159.6335783180366</v>
      </c>
      <c r="R17" s="1281">
        <v>1169.4909984379865</v>
      </c>
      <c r="S17" s="1281">
        <v>1228.87581738894</v>
      </c>
      <c r="T17" s="1281">
        <v>1221.3565339444524</v>
      </c>
      <c r="U17" s="1282">
        <v>1206.0206844216582</v>
      </c>
      <c r="V17" s="1472" t="s">
        <v>414</v>
      </c>
      <c r="Y17" s="1468"/>
    </row>
    <row r="18" spans="1:25" s="549" customFormat="1" ht="24.95" customHeight="1" x14ac:dyDescent="0.2">
      <c r="B18" s="1507" t="s">
        <v>107</v>
      </c>
      <c r="C18" s="866">
        <v>48.388398004160635</v>
      </c>
      <c r="D18" s="866">
        <v>112.52010618958541</v>
      </c>
      <c r="E18" s="866">
        <v>166.52766086773909</v>
      </c>
      <c r="F18" s="1402">
        <v>377.71895615331186</v>
      </c>
      <c r="G18" s="1402">
        <v>507.10328155719071</v>
      </c>
      <c r="H18" s="1402">
        <v>585.83020282055293</v>
      </c>
      <c r="I18" s="1402">
        <v>924.50505167412246</v>
      </c>
      <c r="J18" s="1051">
        <v>724.43737434166189</v>
      </c>
      <c r="K18" s="1052">
        <v>750.06475891664911</v>
      </c>
      <c r="L18" s="1052">
        <v>770.37810098570276</v>
      </c>
      <c r="M18" s="1052">
        <v>836.20720966036868</v>
      </c>
      <c r="N18" s="1052">
        <v>885.55268096364341</v>
      </c>
      <c r="O18" s="1052">
        <v>933.00079658862887</v>
      </c>
      <c r="P18" s="1052">
        <v>958.35039989589336</v>
      </c>
      <c r="Q18" s="1052">
        <v>991.87165679288944</v>
      </c>
      <c r="R18" s="1281">
        <v>1022.8515566052387</v>
      </c>
      <c r="S18" s="1281">
        <v>1059.3854527303206</v>
      </c>
      <c r="T18" s="1281">
        <v>1061.5714851268558</v>
      </c>
      <c r="U18" s="1282">
        <v>1100.3891474816157</v>
      </c>
      <c r="V18" s="1472" t="s">
        <v>1799</v>
      </c>
      <c r="Y18" s="1468"/>
    </row>
    <row r="19" spans="1:25" s="549" customFormat="1" ht="24.95" customHeight="1" x14ac:dyDescent="0.2">
      <c r="B19" s="1507" t="s">
        <v>108</v>
      </c>
      <c r="C19" s="866">
        <v>46.405669769295265</v>
      </c>
      <c r="D19" s="866">
        <v>108.51467624824073</v>
      </c>
      <c r="E19" s="866">
        <v>150.85025258449278</v>
      </c>
      <c r="F19" s="1402">
        <v>323.03340297922557</v>
      </c>
      <c r="G19" s="1402">
        <v>360.62937540221941</v>
      </c>
      <c r="H19" s="1402">
        <v>500.86557471736597</v>
      </c>
      <c r="I19" s="1402">
        <v>823.29514228848973</v>
      </c>
      <c r="J19" s="1051">
        <v>619.46378589371284</v>
      </c>
      <c r="K19" s="1052">
        <v>641.57362149216692</v>
      </c>
      <c r="L19" s="1052">
        <v>697.53254655348053</v>
      </c>
      <c r="M19" s="1052">
        <v>711.66296618670845</v>
      </c>
      <c r="N19" s="1052">
        <v>757.55715646865735</v>
      </c>
      <c r="O19" s="1052">
        <v>832.31216373792188</v>
      </c>
      <c r="P19" s="1052">
        <v>852.38472847118135</v>
      </c>
      <c r="Q19" s="1052">
        <v>882.99452184152699</v>
      </c>
      <c r="R19" s="1281">
        <v>928.51504015200226</v>
      </c>
      <c r="S19" s="1281">
        <v>968.289036958015</v>
      </c>
      <c r="T19" s="1281">
        <v>979.06981558143252</v>
      </c>
      <c r="U19" s="1282">
        <v>1008.1863241250705</v>
      </c>
      <c r="V19" s="1472" t="s">
        <v>413</v>
      </c>
      <c r="Y19" s="1468"/>
    </row>
    <row r="20" spans="1:25" s="549" customFormat="1" ht="24.95" customHeight="1" x14ac:dyDescent="0.2">
      <c r="B20" s="1507" t="s">
        <v>109</v>
      </c>
      <c r="C20" s="866">
        <v>32.217764461368198</v>
      </c>
      <c r="D20" s="866">
        <v>105.00089035264675</v>
      </c>
      <c r="E20" s="866">
        <v>145.80314606290713</v>
      </c>
      <c r="F20" s="1402">
        <v>293.72359528397135</v>
      </c>
      <c r="G20" s="1402">
        <v>379.93440732278742</v>
      </c>
      <c r="H20" s="1402">
        <v>529.64761055154815</v>
      </c>
      <c r="I20" s="1402">
        <v>878.13677596533137</v>
      </c>
      <c r="J20" s="1051">
        <v>640.90815547289162</v>
      </c>
      <c r="K20" s="1052">
        <v>632.84219903111602</v>
      </c>
      <c r="L20" s="1052">
        <v>700.56002653163091</v>
      </c>
      <c r="M20" s="1052">
        <v>805.85183669217668</v>
      </c>
      <c r="N20" s="1052">
        <v>988.60113517061325</v>
      </c>
      <c r="O20" s="1052">
        <v>1022.5683876446681</v>
      </c>
      <c r="P20" s="1052">
        <v>1063.4512701106087</v>
      </c>
      <c r="Q20" s="1052">
        <v>926.98226559821308</v>
      </c>
      <c r="R20" s="1281">
        <v>989.90070543462105</v>
      </c>
      <c r="S20" s="1281">
        <v>986.48996475338697</v>
      </c>
      <c r="T20" s="1281">
        <v>890.93644832131372</v>
      </c>
      <c r="U20" s="1282">
        <v>888.54891682273535</v>
      </c>
      <c r="V20" s="1472" t="s">
        <v>415</v>
      </c>
      <c r="Y20" s="1468"/>
    </row>
    <row r="21" spans="1:25" s="549" customFormat="1" ht="24.95" customHeight="1" x14ac:dyDescent="0.2">
      <c r="B21" s="1507" t="s">
        <v>1580</v>
      </c>
      <c r="C21" s="866">
        <v>73.540166713736824</v>
      </c>
      <c r="D21" s="866">
        <v>103.10677996744026</v>
      </c>
      <c r="E21" s="866">
        <v>143.36732851492354</v>
      </c>
      <c r="F21" s="1402">
        <v>298.03142394114388</v>
      </c>
      <c r="G21" s="1402">
        <v>355.73801910993785</v>
      </c>
      <c r="H21" s="1402">
        <v>515.34103910319322</v>
      </c>
      <c r="I21" s="1402">
        <v>779.51444338443378</v>
      </c>
      <c r="J21" s="1051">
        <v>952.80386831003784</v>
      </c>
      <c r="K21" s="1052">
        <v>908.78989790543437</v>
      </c>
      <c r="L21" s="1052">
        <v>907.02940970072098</v>
      </c>
      <c r="M21" s="1052">
        <v>776.89946004556816</v>
      </c>
      <c r="N21" s="1052">
        <v>609.97210989895234</v>
      </c>
      <c r="O21" s="1052">
        <v>622.40884476904841</v>
      </c>
      <c r="P21" s="1052">
        <v>641.72166449949736</v>
      </c>
      <c r="Q21" s="1052">
        <v>675.88048189924984</v>
      </c>
      <c r="R21" s="1281">
        <v>748.60829600306602</v>
      </c>
      <c r="S21" s="1281">
        <v>785.72151002372152</v>
      </c>
      <c r="T21" s="1281">
        <v>801.28121678478828</v>
      </c>
      <c r="U21" s="1282">
        <v>923.05656077311778</v>
      </c>
      <c r="V21" s="1472" t="s">
        <v>382</v>
      </c>
      <c r="Y21" s="1468"/>
    </row>
    <row r="22" spans="1:25" s="549" customFormat="1" ht="24.95" customHeight="1" x14ac:dyDescent="0.2">
      <c r="B22" s="1507" t="s">
        <v>110</v>
      </c>
      <c r="C22" s="866">
        <v>26.834210274048914</v>
      </c>
      <c r="D22" s="866">
        <v>117.8538849163986</v>
      </c>
      <c r="E22" s="866">
        <v>157.34120776177281</v>
      </c>
      <c r="F22" s="1402">
        <v>290.69624094549658</v>
      </c>
      <c r="G22" s="1402">
        <v>374.64488727896446</v>
      </c>
      <c r="H22" s="1402">
        <v>501.48112431043268</v>
      </c>
      <c r="I22" s="1402">
        <v>866.06579839621293</v>
      </c>
      <c r="J22" s="1051">
        <v>641.28855920813714</v>
      </c>
      <c r="K22" s="1052">
        <v>663.61438718936517</v>
      </c>
      <c r="L22" s="1052">
        <v>696.82261228630523</v>
      </c>
      <c r="M22" s="1052">
        <v>758.3513222686106</v>
      </c>
      <c r="N22" s="1052">
        <v>850.9538172520912</v>
      </c>
      <c r="O22" s="1052">
        <v>893.2638587899097</v>
      </c>
      <c r="P22" s="1052">
        <v>928.92754460738036</v>
      </c>
      <c r="Q22" s="1052">
        <v>934.99694180586607</v>
      </c>
      <c r="R22" s="1281">
        <v>964.34856574569176</v>
      </c>
      <c r="S22" s="1281">
        <v>996.37623908642468</v>
      </c>
      <c r="T22" s="1281">
        <v>1018.8830038185115</v>
      </c>
      <c r="U22" s="1282">
        <v>1044.9627286962623</v>
      </c>
      <c r="V22" s="1472" t="s">
        <v>1798</v>
      </c>
      <c r="Y22" s="1468"/>
    </row>
    <row r="23" spans="1:25" s="549" customFormat="1" ht="24.95" customHeight="1" x14ac:dyDescent="0.2">
      <c r="B23" s="1507" t="s">
        <v>111</v>
      </c>
      <c r="C23" s="866">
        <v>12.5423122307468</v>
      </c>
      <c r="D23" s="866">
        <v>107.08643358560538</v>
      </c>
      <c r="E23" s="866">
        <v>148.11380673051943</v>
      </c>
      <c r="F23" s="1402">
        <v>291.0329198708115</v>
      </c>
      <c r="G23" s="1402">
        <v>357.75937758182948</v>
      </c>
      <c r="H23" s="1402">
        <v>485.26766112065974</v>
      </c>
      <c r="I23" s="1402">
        <v>659.64065982837189</v>
      </c>
      <c r="J23" s="1051">
        <v>574.56766898452599</v>
      </c>
      <c r="K23" s="1052">
        <v>584.50409807662436</v>
      </c>
      <c r="L23" s="1052">
        <v>593.92014250137879</v>
      </c>
      <c r="M23" s="1052">
        <v>602.57771574731476</v>
      </c>
      <c r="N23" s="1052">
        <v>615.22130384424099</v>
      </c>
      <c r="O23" s="1052">
        <v>631.28605659093125</v>
      </c>
      <c r="P23" s="1052">
        <v>625.34668482727386</v>
      </c>
      <c r="Q23" s="1052">
        <v>682.7215747035201</v>
      </c>
      <c r="R23" s="1281">
        <v>747.02788932364729</v>
      </c>
      <c r="S23" s="1281">
        <v>765.26141287175358</v>
      </c>
      <c r="T23" s="1281">
        <v>738.95856215046354</v>
      </c>
      <c r="U23" s="1282">
        <v>754.29480831878823</v>
      </c>
      <c r="V23" s="1472" t="s">
        <v>126</v>
      </c>
      <c r="Y23" s="1468"/>
    </row>
    <row r="24" spans="1:25" s="549" customFormat="1" ht="24.75" customHeight="1" x14ac:dyDescent="0.2">
      <c r="A24" s="548"/>
      <c r="B24" s="857" t="s">
        <v>298</v>
      </c>
      <c r="C24" s="865">
        <v>20.982755569886699</v>
      </c>
      <c r="D24" s="865">
        <v>100.82995312091792</v>
      </c>
      <c r="E24" s="865">
        <v>166.1777093505824</v>
      </c>
      <c r="F24" s="938">
        <v>370.1526525292515</v>
      </c>
      <c r="G24" s="938">
        <v>363.65147015240933</v>
      </c>
      <c r="H24" s="938">
        <v>543.02224562366519</v>
      </c>
      <c r="I24" s="938">
        <v>894.79162585308188</v>
      </c>
      <c r="J24" s="976">
        <v>745.32936256547623</v>
      </c>
      <c r="K24" s="977">
        <v>756.13966727827085</v>
      </c>
      <c r="L24" s="977">
        <v>798.95177841952534</v>
      </c>
      <c r="M24" s="977">
        <v>809.68202286439384</v>
      </c>
      <c r="N24" s="977">
        <v>884.60661694680493</v>
      </c>
      <c r="O24" s="977">
        <v>895.26244190299133</v>
      </c>
      <c r="P24" s="977">
        <v>910.29160867396399</v>
      </c>
      <c r="Q24" s="977">
        <v>923.99938851172442</v>
      </c>
      <c r="R24" s="1466">
        <v>946.7294587996239</v>
      </c>
      <c r="S24" s="1466">
        <v>992.76457797859962</v>
      </c>
      <c r="T24" s="1466">
        <v>1027.8235727481258</v>
      </c>
      <c r="U24" s="1467">
        <v>1045.9190135474823</v>
      </c>
      <c r="V24" s="1470" t="s">
        <v>1269</v>
      </c>
      <c r="Y24" s="1468"/>
    </row>
    <row r="25" spans="1:25" s="549" customFormat="1" ht="25.5" customHeight="1" x14ac:dyDescent="0.2">
      <c r="B25" s="1507" t="s">
        <v>112</v>
      </c>
      <c r="C25" s="866">
        <v>17.067989776850691</v>
      </c>
      <c r="D25" s="866">
        <v>99.845414044642283</v>
      </c>
      <c r="E25" s="866">
        <v>166.85744988711807</v>
      </c>
      <c r="F25" s="1402">
        <v>377.63721681431042</v>
      </c>
      <c r="G25" s="1402">
        <v>351.12189845019969</v>
      </c>
      <c r="H25" s="1402">
        <v>517.20923447142616</v>
      </c>
      <c r="I25" s="1402">
        <v>837.9915976350552</v>
      </c>
      <c r="J25" s="1051">
        <v>712.2498959758135</v>
      </c>
      <c r="K25" s="1052">
        <v>719.57504524469448</v>
      </c>
      <c r="L25" s="1052">
        <v>762.3069742305571</v>
      </c>
      <c r="M25" s="1052">
        <v>775.4983400173578</v>
      </c>
      <c r="N25" s="1052">
        <v>826.58452928795384</v>
      </c>
      <c r="O25" s="1052">
        <v>833.52784797602476</v>
      </c>
      <c r="P25" s="1052">
        <v>847.27265231811691</v>
      </c>
      <c r="Q25" s="1052">
        <v>861.3003903338489</v>
      </c>
      <c r="R25" s="1281">
        <v>876.93977077229113</v>
      </c>
      <c r="S25" s="1281">
        <v>915.8143245034662</v>
      </c>
      <c r="T25" s="1281">
        <v>953.58398778310288</v>
      </c>
      <c r="U25" s="1282">
        <v>971.24541317743387</v>
      </c>
      <c r="V25" s="1472" t="s">
        <v>1797</v>
      </c>
      <c r="Y25" s="1468"/>
    </row>
    <row r="26" spans="1:25" s="548" customFormat="1" ht="24.95" customHeight="1" x14ac:dyDescent="0.2">
      <c r="B26" s="1507" t="s">
        <v>544</v>
      </c>
      <c r="C26" s="866">
        <v>3.9147657930360089</v>
      </c>
      <c r="D26" s="866">
        <v>105.1224456420987</v>
      </c>
      <c r="E26" s="866">
        <v>163.21410816934679</v>
      </c>
      <c r="F26" s="1402">
        <v>337.52069612235306</v>
      </c>
      <c r="G26" s="1402">
        <v>418.27915748483139</v>
      </c>
      <c r="H26" s="1402">
        <v>655.56440874358748</v>
      </c>
      <c r="I26" s="1402">
        <v>1142.4341036418402</v>
      </c>
      <c r="J26" s="1051">
        <v>889.55254919401057</v>
      </c>
      <c r="K26" s="1052">
        <v>915.55778525960056</v>
      </c>
      <c r="L26" s="1052">
        <v>958.7194826292191</v>
      </c>
      <c r="M26" s="1052">
        <v>958.7194826292191</v>
      </c>
      <c r="N26" s="1052">
        <v>1137.5771524395</v>
      </c>
      <c r="O26" s="1052">
        <v>1164.4191357460552</v>
      </c>
      <c r="P26" s="1052">
        <v>1185.0479950567201</v>
      </c>
      <c r="Q26" s="1052">
        <v>1197.3607890385301</v>
      </c>
      <c r="R26" s="1281">
        <v>1251.0055623405028</v>
      </c>
      <c r="S26" s="1281">
        <v>1328.2600351975302</v>
      </c>
      <c r="T26" s="1281">
        <v>1351.5007846709268</v>
      </c>
      <c r="U26" s="1282">
        <v>1371.4884895002672</v>
      </c>
      <c r="V26" s="1472" t="s">
        <v>68</v>
      </c>
      <c r="Y26" s="1468"/>
    </row>
    <row r="27" spans="1:25" s="548" customFormat="1" ht="15" customHeight="1" x14ac:dyDescent="0.2">
      <c r="B27" s="849"/>
      <c r="C27" s="866"/>
      <c r="D27" s="865"/>
      <c r="E27" s="865"/>
      <c r="F27" s="938"/>
      <c r="G27" s="938"/>
      <c r="H27" s="938"/>
      <c r="I27" s="938"/>
      <c r="J27" s="1051"/>
      <c r="K27" s="1052"/>
      <c r="L27" s="1052"/>
      <c r="M27" s="1052"/>
      <c r="N27" s="1052"/>
      <c r="O27" s="1052"/>
      <c r="P27" s="1052"/>
      <c r="Q27" s="1052"/>
      <c r="R27" s="1281"/>
      <c r="S27" s="1281"/>
      <c r="T27" s="1281"/>
      <c r="U27" s="1282"/>
      <c r="V27" s="1470"/>
      <c r="Y27" s="1468"/>
    </row>
    <row r="28" spans="1:25" s="549" customFormat="1" ht="25.5" customHeight="1" x14ac:dyDescent="0.2">
      <c r="B28" s="857" t="s">
        <v>545</v>
      </c>
      <c r="C28" s="865">
        <v>18.716351969882183</v>
      </c>
      <c r="D28" s="865">
        <v>104.93823245148091</v>
      </c>
      <c r="E28" s="865">
        <v>176.04545835223902</v>
      </c>
      <c r="F28" s="938">
        <v>329.20618379007516</v>
      </c>
      <c r="G28" s="938">
        <v>417.45034112777086</v>
      </c>
      <c r="H28" s="938">
        <v>656.66642241786008</v>
      </c>
      <c r="I28" s="938">
        <v>906.25353675056078</v>
      </c>
      <c r="J28" s="976">
        <v>745.50523556019937</v>
      </c>
      <c r="K28" s="977">
        <v>758.8019638244034</v>
      </c>
      <c r="L28" s="977">
        <v>775.23856874299281</v>
      </c>
      <c r="M28" s="977">
        <v>832.05179255449661</v>
      </c>
      <c r="N28" s="977">
        <v>889.12154138703522</v>
      </c>
      <c r="O28" s="977">
        <v>908.52612864082494</v>
      </c>
      <c r="P28" s="977">
        <v>921.58609207452923</v>
      </c>
      <c r="Q28" s="977">
        <v>925.68449118210299</v>
      </c>
      <c r="R28" s="1466">
        <v>985.89275927766812</v>
      </c>
      <c r="S28" s="1466">
        <v>1009.4323712919012</v>
      </c>
      <c r="T28" s="1466">
        <v>1033.6100468825653</v>
      </c>
      <c r="U28" s="1467">
        <v>1089.5914495880118</v>
      </c>
      <c r="V28" s="1470" t="s">
        <v>69</v>
      </c>
      <c r="Y28" s="1468"/>
    </row>
    <row r="29" spans="1:25" s="548" customFormat="1" ht="24.95" customHeight="1" x14ac:dyDescent="0.2">
      <c r="B29" s="849" t="s">
        <v>299</v>
      </c>
      <c r="C29" s="866">
        <v>0.63159649664168371</v>
      </c>
      <c r="D29" s="866">
        <v>115.31917650863562</v>
      </c>
      <c r="E29" s="866">
        <v>182.97307937312439</v>
      </c>
      <c r="F29" s="1402">
        <v>404.02714126290357</v>
      </c>
      <c r="G29" s="1402">
        <v>494.62942331724236</v>
      </c>
      <c r="H29" s="1402">
        <v>741.8395167203347</v>
      </c>
      <c r="I29" s="1402">
        <v>1175.5121127545863</v>
      </c>
      <c r="J29" s="1051">
        <v>887.26953263643884</v>
      </c>
      <c r="K29" s="1052">
        <v>950.26706652455437</v>
      </c>
      <c r="L29" s="1052">
        <v>1032.7726622269556</v>
      </c>
      <c r="M29" s="1052">
        <v>1104.5259484956841</v>
      </c>
      <c r="N29" s="1052">
        <v>1140.0307161882783</v>
      </c>
      <c r="O29" s="1052">
        <v>1147.3255571766258</v>
      </c>
      <c r="P29" s="1052">
        <v>1176.8288608197306</v>
      </c>
      <c r="Q29" s="1052">
        <v>1228.2834652890299</v>
      </c>
      <c r="R29" s="1281">
        <v>1300.7985263664787</v>
      </c>
      <c r="S29" s="1281">
        <v>1370.7508922442064</v>
      </c>
      <c r="T29" s="1281">
        <v>1383.6460625435263</v>
      </c>
      <c r="U29" s="1282">
        <v>1383.6460625435263</v>
      </c>
      <c r="V29" s="1471" t="s">
        <v>925</v>
      </c>
      <c r="Y29" s="1468"/>
    </row>
    <row r="30" spans="1:25" s="549" customFormat="1" ht="25.5" customHeight="1" x14ac:dyDescent="0.2">
      <c r="B30" s="849" t="s">
        <v>582</v>
      </c>
      <c r="C30" s="866">
        <v>18.084755473240499</v>
      </c>
      <c r="D30" s="866">
        <v>104.57568578016794</v>
      </c>
      <c r="E30" s="866">
        <v>175.80351639325997</v>
      </c>
      <c r="F30" s="1402">
        <v>326.5931180682224</v>
      </c>
      <c r="G30" s="1402">
        <v>414.75491967200281</v>
      </c>
      <c r="H30" s="1402">
        <v>653.69181609547024</v>
      </c>
      <c r="I30" s="1402">
        <v>896.84988329522332</v>
      </c>
      <c r="J30" s="1051">
        <v>740.55422400161297</v>
      </c>
      <c r="K30" s="1052">
        <v>752.11518897287215</v>
      </c>
      <c r="L30" s="1052">
        <v>766.24438403029694</v>
      </c>
      <c r="M30" s="1052">
        <v>822.53583738592954</v>
      </c>
      <c r="N30" s="1052">
        <v>880.35872698159801</v>
      </c>
      <c r="O30" s="1052">
        <v>900.18623802486286</v>
      </c>
      <c r="P30" s="1052">
        <v>912.67193015671251</v>
      </c>
      <c r="Q30" s="1052">
        <v>915.11644937384654</v>
      </c>
      <c r="R30" s="1281">
        <v>974.89491197141888</v>
      </c>
      <c r="S30" s="1281">
        <v>996.81359342991107</v>
      </c>
      <c r="T30" s="1281">
        <v>1021.3853020405901</v>
      </c>
      <c r="U30" s="1282">
        <v>1079.3218131730305</v>
      </c>
      <c r="V30" s="1471" t="s">
        <v>495</v>
      </c>
      <c r="Y30" s="1468"/>
    </row>
    <row r="31" spans="1:25" s="549" customFormat="1" ht="15" customHeight="1" x14ac:dyDescent="0.2">
      <c r="B31" s="849"/>
      <c r="C31" s="866"/>
      <c r="D31" s="865"/>
      <c r="E31" s="865"/>
      <c r="F31" s="938"/>
      <c r="G31" s="938"/>
      <c r="H31" s="938"/>
      <c r="I31" s="938"/>
      <c r="J31" s="1051"/>
      <c r="K31" s="1052"/>
      <c r="L31" s="1052"/>
      <c r="M31" s="1052"/>
      <c r="N31" s="1052"/>
      <c r="O31" s="1052"/>
      <c r="P31" s="1052"/>
      <c r="Q31" s="1052"/>
      <c r="R31" s="1281"/>
      <c r="S31" s="1281"/>
      <c r="T31" s="1281"/>
      <c r="U31" s="1282"/>
      <c r="V31" s="1471"/>
      <c r="Y31" s="1468"/>
    </row>
    <row r="32" spans="1:25" s="548" customFormat="1" ht="24.95" customHeight="1" x14ac:dyDescent="0.2">
      <c r="B32" s="857" t="s">
        <v>546</v>
      </c>
      <c r="C32" s="865">
        <v>55.859606166734309</v>
      </c>
      <c r="D32" s="865">
        <v>103.32901411672613</v>
      </c>
      <c r="E32" s="865">
        <v>139.16718447676297</v>
      </c>
      <c r="F32" s="938">
        <v>269.28823779882975</v>
      </c>
      <c r="G32" s="938">
        <v>343.0630330327092</v>
      </c>
      <c r="H32" s="938">
        <v>508.83999413194562</v>
      </c>
      <c r="I32" s="938">
        <v>747.37800628804507</v>
      </c>
      <c r="J32" s="976">
        <v>616.25045627314978</v>
      </c>
      <c r="K32" s="977">
        <v>616.25045627314978</v>
      </c>
      <c r="L32" s="977">
        <v>688.64139573542207</v>
      </c>
      <c r="M32" s="977">
        <v>688.64139573542207</v>
      </c>
      <c r="N32" s="977">
        <v>688.64139573542207</v>
      </c>
      <c r="O32" s="977">
        <v>753.8166454334214</v>
      </c>
      <c r="P32" s="977">
        <v>753.8166454334214</v>
      </c>
      <c r="Q32" s="977">
        <v>753.8166454334214</v>
      </c>
      <c r="R32" s="1466">
        <v>833.07965672032026</v>
      </c>
      <c r="S32" s="1466">
        <v>833.07965672032026</v>
      </c>
      <c r="T32" s="1466">
        <v>833.07965672032026</v>
      </c>
      <c r="U32" s="1467">
        <v>909.42206924275058</v>
      </c>
      <c r="V32" s="1470" t="s">
        <v>70</v>
      </c>
      <c r="Y32" s="1468"/>
    </row>
    <row r="33" spans="2:25" s="549" customFormat="1" ht="25.5" customHeight="1" x14ac:dyDescent="0.2">
      <c r="B33" s="849" t="s">
        <v>844</v>
      </c>
      <c r="C33" s="866">
        <v>44.304256426915657</v>
      </c>
      <c r="D33" s="866">
        <v>101.64925407526528</v>
      </c>
      <c r="E33" s="866">
        <v>136.62047234653411</v>
      </c>
      <c r="F33" s="1402">
        <v>262.01931818006443</v>
      </c>
      <c r="G33" s="1402">
        <v>337.58998678158827</v>
      </c>
      <c r="H33" s="1402">
        <v>479.56623887187084</v>
      </c>
      <c r="I33" s="1402">
        <v>710.9348033115358</v>
      </c>
      <c r="J33" s="1051">
        <v>572.55224852679908</v>
      </c>
      <c r="K33" s="1052">
        <v>572.55224852679908</v>
      </c>
      <c r="L33" s="1052">
        <v>647.6142197842164</v>
      </c>
      <c r="M33" s="1052">
        <v>647.6142197842164</v>
      </c>
      <c r="N33" s="1052">
        <v>647.6142197842164</v>
      </c>
      <c r="O33" s="1052">
        <v>720.33917017931299</v>
      </c>
      <c r="P33" s="1052">
        <v>720.33917017931299</v>
      </c>
      <c r="Q33" s="1052">
        <v>720.33917017931299</v>
      </c>
      <c r="R33" s="1281">
        <v>803.35605108344885</v>
      </c>
      <c r="S33" s="1281">
        <v>803.35605108344885</v>
      </c>
      <c r="T33" s="1281">
        <v>803.35605108344885</v>
      </c>
      <c r="U33" s="1282">
        <v>872.18481954389836</v>
      </c>
      <c r="V33" s="1471" t="s">
        <v>321</v>
      </c>
      <c r="Y33" s="1468"/>
    </row>
    <row r="34" spans="2:25" s="548" customFormat="1" ht="24.95" customHeight="1" x14ac:dyDescent="0.2">
      <c r="B34" s="849" t="s">
        <v>213</v>
      </c>
      <c r="C34" s="866">
        <v>11.555349739818656</v>
      </c>
      <c r="D34" s="866">
        <v>109.76936609985329</v>
      </c>
      <c r="E34" s="866">
        <v>148.93150920978198</v>
      </c>
      <c r="F34" s="1402">
        <v>297.15793330676269</v>
      </c>
      <c r="G34" s="1402">
        <v>364.0471875590294</v>
      </c>
      <c r="H34" s="1402">
        <v>621.07822047934383</v>
      </c>
      <c r="I34" s="1402">
        <v>887.10454386965318</v>
      </c>
      <c r="J34" s="1051">
        <v>783.79333857290601</v>
      </c>
      <c r="K34" s="1052">
        <v>783.79333857290601</v>
      </c>
      <c r="L34" s="1052">
        <v>845.94330045846527</v>
      </c>
      <c r="M34" s="1052">
        <v>845.94330045846527</v>
      </c>
      <c r="N34" s="1052">
        <v>845.94330045846527</v>
      </c>
      <c r="O34" s="1052">
        <v>882.17231458922288</v>
      </c>
      <c r="P34" s="1052">
        <v>882.17231458922288</v>
      </c>
      <c r="Q34" s="1052">
        <v>882.17231458922288</v>
      </c>
      <c r="R34" s="1281">
        <v>947.04265011467965</v>
      </c>
      <c r="S34" s="1281">
        <v>947.04265011467965</v>
      </c>
      <c r="T34" s="1281">
        <v>947.04265011467965</v>
      </c>
      <c r="U34" s="1282">
        <v>1052.1930538029226</v>
      </c>
      <c r="V34" s="1471" t="s">
        <v>550</v>
      </c>
      <c r="Y34" s="1468"/>
    </row>
    <row r="35" spans="2:25" s="548" customFormat="1" ht="15" customHeight="1" x14ac:dyDescent="0.2">
      <c r="B35" s="849"/>
      <c r="C35" s="866"/>
      <c r="D35" s="865"/>
      <c r="E35" s="865"/>
      <c r="F35" s="938"/>
      <c r="G35" s="938"/>
      <c r="H35" s="938"/>
      <c r="I35" s="938"/>
      <c r="J35" s="976"/>
      <c r="K35" s="977"/>
      <c r="L35" s="977"/>
      <c r="M35" s="977"/>
      <c r="N35" s="977"/>
      <c r="O35" s="977"/>
      <c r="P35" s="977"/>
      <c r="Q35" s="977"/>
      <c r="R35" s="1466"/>
      <c r="S35" s="1466"/>
      <c r="T35" s="1466"/>
      <c r="U35" s="1467"/>
      <c r="V35" s="1470"/>
      <c r="Y35" s="1468"/>
    </row>
    <row r="36" spans="2:25" s="549" customFormat="1" ht="25.5" customHeight="1" x14ac:dyDescent="0.2">
      <c r="B36" s="857" t="s">
        <v>214</v>
      </c>
      <c r="C36" s="865">
        <v>255.4143246804702</v>
      </c>
      <c r="D36" s="865">
        <v>110.71789838033582</v>
      </c>
      <c r="E36" s="865">
        <v>156.01338833766667</v>
      </c>
      <c r="F36" s="938">
        <v>228.27202788397369</v>
      </c>
      <c r="G36" s="938">
        <v>267.60422910232052</v>
      </c>
      <c r="H36" s="938">
        <v>355.98359170930195</v>
      </c>
      <c r="I36" s="938">
        <v>421.10154948503185</v>
      </c>
      <c r="J36" s="976">
        <v>391.97935317754059</v>
      </c>
      <c r="K36" s="977">
        <v>391.97935317754059</v>
      </c>
      <c r="L36" s="977">
        <v>398.48020072205941</v>
      </c>
      <c r="M36" s="977">
        <v>398.48020072205941</v>
      </c>
      <c r="N36" s="977">
        <v>398.48020072205941</v>
      </c>
      <c r="O36" s="977">
        <v>427.28723330325789</v>
      </c>
      <c r="P36" s="977">
        <v>427.28723330325789</v>
      </c>
      <c r="Q36" s="977">
        <v>427.28723330325789</v>
      </c>
      <c r="R36" s="1466">
        <v>441.92963571697783</v>
      </c>
      <c r="S36" s="1466">
        <v>441.92963571697783</v>
      </c>
      <c r="T36" s="1466">
        <v>441.92963571697783</v>
      </c>
      <c r="U36" s="1467">
        <v>466.16867823841613</v>
      </c>
      <c r="V36" s="1470" t="s">
        <v>1796</v>
      </c>
      <c r="Y36" s="1468"/>
    </row>
    <row r="37" spans="2:25" s="548" customFormat="1" ht="24.95" customHeight="1" x14ac:dyDescent="0.2">
      <c r="B37" s="849" t="s">
        <v>215</v>
      </c>
      <c r="C37" s="866">
        <v>171.55551381869731</v>
      </c>
      <c r="D37" s="866">
        <v>117.20278245815337</v>
      </c>
      <c r="E37" s="866">
        <v>155.46742344064583</v>
      </c>
      <c r="F37" s="1402">
        <v>184.52591426872914</v>
      </c>
      <c r="G37" s="1402">
        <v>211.97764775194074</v>
      </c>
      <c r="H37" s="1402">
        <v>240.89119826077652</v>
      </c>
      <c r="I37" s="1402">
        <v>276.0437212994629</v>
      </c>
      <c r="J37" s="1051">
        <v>262.46413089728594</v>
      </c>
      <c r="K37" s="1052">
        <v>262.46413089728594</v>
      </c>
      <c r="L37" s="1052">
        <v>269.94283048199918</v>
      </c>
      <c r="M37" s="1052">
        <v>269.94283048199918</v>
      </c>
      <c r="N37" s="1052">
        <v>269.94283048199918</v>
      </c>
      <c r="O37" s="1052">
        <v>273.4676038542396</v>
      </c>
      <c r="P37" s="1052">
        <v>273.4676038542396</v>
      </c>
      <c r="Q37" s="1052">
        <v>273.4676038542396</v>
      </c>
      <c r="R37" s="1281">
        <v>288.93212953702323</v>
      </c>
      <c r="S37" s="1281">
        <v>288.93212953702323</v>
      </c>
      <c r="T37" s="1281">
        <v>288.93212953702323</v>
      </c>
      <c r="U37" s="1282">
        <v>290.56870217919726</v>
      </c>
      <c r="V37" s="1471" t="s">
        <v>551</v>
      </c>
      <c r="Y37" s="1468"/>
    </row>
    <row r="38" spans="2:25" s="549" customFormat="1" ht="24.95" customHeight="1" x14ac:dyDescent="0.2">
      <c r="B38" s="849" t="s">
        <v>216</v>
      </c>
      <c r="C38" s="866">
        <v>12.542141964401658</v>
      </c>
      <c r="D38" s="866">
        <v>104.5055456569026</v>
      </c>
      <c r="E38" s="866">
        <v>153.76393464378907</v>
      </c>
      <c r="F38" s="1402">
        <v>314.55520680737902</v>
      </c>
      <c r="G38" s="1402">
        <v>462.30299153747632</v>
      </c>
      <c r="H38" s="1402">
        <v>724.89875494616626</v>
      </c>
      <c r="I38" s="1402">
        <v>1287.8636588941192</v>
      </c>
      <c r="J38" s="1051">
        <v>965.95368396323306</v>
      </c>
      <c r="K38" s="1052">
        <v>965.95368396323306</v>
      </c>
      <c r="L38" s="1052">
        <v>1161.2888416141545</v>
      </c>
      <c r="M38" s="1052">
        <v>1161.2888416141545</v>
      </c>
      <c r="N38" s="1052">
        <v>1161.2888416141545</v>
      </c>
      <c r="O38" s="1052">
        <v>1304.1417689975131</v>
      </c>
      <c r="P38" s="1052">
        <v>1304.1417689975131</v>
      </c>
      <c r="Q38" s="1052">
        <v>1304.1417689975131</v>
      </c>
      <c r="R38" s="1281">
        <v>1482.6482907835436</v>
      </c>
      <c r="S38" s="1281">
        <v>1482.6482907835436</v>
      </c>
      <c r="T38" s="1281">
        <v>1482.6482907835436</v>
      </c>
      <c r="U38" s="1282">
        <v>1678.2198346173313</v>
      </c>
      <c r="V38" s="1471" t="s">
        <v>552</v>
      </c>
      <c r="Y38" s="1468"/>
    </row>
    <row r="39" spans="2:25" s="549" customFormat="1" ht="24.95" customHeight="1" x14ac:dyDescent="0.2">
      <c r="B39" s="849" t="s">
        <v>1579</v>
      </c>
      <c r="C39" s="866">
        <v>10.676959497698396</v>
      </c>
      <c r="D39" s="866">
        <v>100</v>
      </c>
      <c r="E39" s="866">
        <v>100</v>
      </c>
      <c r="F39" s="1402">
        <v>100</v>
      </c>
      <c r="G39" s="1402">
        <v>102.64326461001765</v>
      </c>
      <c r="H39" s="1402">
        <v>107.92979383005297</v>
      </c>
      <c r="I39" s="1402">
        <v>107.92979383005297</v>
      </c>
      <c r="J39" s="1051">
        <v>107.92979383005297</v>
      </c>
      <c r="K39" s="1052">
        <v>107.92979383005297</v>
      </c>
      <c r="L39" s="1052">
        <v>107.92979383005297</v>
      </c>
      <c r="M39" s="1052">
        <v>107.92979383005297</v>
      </c>
      <c r="N39" s="1052">
        <v>107.92979383005297</v>
      </c>
      <c r="O39" s="1052">
        <v>107.92979383005297</v>
      </c>
      <c r="P39" s="1052">
        <v>107.92979383005297</v>
      </c>
      <c r="Q39" s="1052">
        <v>107.92979383005297</v>
      </c>
      <c r="R39" s="1281">
        <v>107.92979383005297</v>
      </c>
      <c r="S39" s="1281">
        <v>107.92979383005297</v>
      </c>
      <c r="T39" s="1281">
        <v>107.92979383005297</v>
      </c>
      <c r="U39" s="1282">
        <v>107.92979383005297</v>
      </c>
      <c r="V39" s="1471" t="s">
        <v>1236</v>
      </c>
      <c r="Y39" s="1468"/>
    </row>
    <row r="40" spans="2:25" s="549" customFormat="1" ht="24.95" customHeight="1" x14ac:dyDescent="0.2">
      <c r="B40" s="849" t="s">
        <v>1254</v>
      </c>
      <c r="C40" s="866">
        <v>60.639709399672853</v>
      </c>
      <c r="D40" s="866">
        <v>95.54357032967873</v>
      </c>
      <c r="E40" s="866">
        <v>167.88562423298501</v>
      </c>
      <c r="F40" s="1402">
        <v>356.77307848571098</v>
      </c>
      <c r="G40" s="1402">
        <v>413.752501432602</v>
      </c>
      <c r="H40" s="1402">
        <v>648.96337135598924</v>
      </c>
      <c r="I40" s="1402">
        <v>707.35191488126713</v>
      </c>
      <c r="J40" s="1051">
        <v>689.688045785241</v>
      </c>
      <c r="K40" s="1052">
        <v>689.688045785241</v>
      </c>
      <c r="L40" s="1052">
        <v>655.51037800068821</v>
      </c>
      <c r="M40" s="1052">
        <v>655.51037800068821</v>
      </c>
      <c r="N40" s="1052">
        <v>655.51037800068821</v>
      </c>
      <c r="O40" s="1052">
        <v>737.32727355725387</v>
      </c>
      <c r="P40" s="1052">
        <v>737.32727355725387</v>
      </c>
      <c r="Q40" s="1052">
        <v>737.32727355725387</v>
      </c>
      <c r="R40" s="1281">
        <v>718.32982989386755</v>
      </c>
      <c r="S40" s="1281">
        <v>718.32982989386755</v>
      </c>
      <c r="T40" s="1281">
        <v>718.32982989386755</v>
      </c>
      <c r="U40" s="1282">
        <v>775.34444264929516</v>
      </c>
      <c r="V40" s="1471" t="s">
        <v>322</v>
      </c>
      <c r="Y40" s="1468"/>
    </row>
    <row r="41" spans="2:25" s="549" customFormat="1" ht="15" customHeight="1" x14ac:dyDescent="0.2">
      <c r="B41" s="849"/>
      <c r="C41" s="866"/>
      <c r="D41" s="865"/>
      <c r="E41" s="865"/>
      <c r="F41" s="938"/>
      <c r="G41" s="938"/>
      <c r="H41" s="938"/>
      <c r="I41" s="938"/>
      <c r="J41" s="1051"/>
      <c r="K41" s="1052"/>
      <c r="L41" s="1052"/>
      <c r="M41" s="1052"/>
      <c r="N41" s="1052"/>
      <c r="O41" s="1052"/>
      <c r="P41" s="1052"/>
      <c r="Q41" s="1052"/>
      <c r="R41" s="1281"/>
      <c r="S41" s="1281"/>
      <c r="T41" s="1281"/>
      <c r="U41" s="1282"/>
      <c r="V41" s="1471"/>
      <c r="Y41" s="1468"/>
    </row>
    <row r="42" spans="2:25" s="549" customFormat="1" ht="25.5" customHeight="1" x14ac:dyDescent="0.2">
      <c r="B42" s="857" t="s">
        <v>1255</v>
      </c>
      <c r="C42" s="865">
        <v>40.478362393954257</v>
      </c>
      <c r="D42" s="865">
        <v>100.00627412139404</v>
      </c>
      <c r="E42" s="865">
        <v>137.8376584625756</v>
      </c>
      <c r="F42" s="938">
        <v>272.69768500184063</v>
      </c>
      <c r="G42" s="938">
        <v>346.69378802694365</v>
      </c>
      <c r="H42" s="938">
        <v>489.89481570919094</v>
      </c>
      <c r="I42" s="938">
        <v>820.30241334115397</v>
      </c>
      <c r="J42" s="976">
        <v>620.60253991501736</v>
      </c>
      <c r="K42" s="977">
        <v>620.60253991501736</v>
      </c>
      <c r="L42" s="977">
        <v>737.42766325474588</v>
      </c>
      <c r="M42" s="977">
        <v>737.42766325474588</v>
      </c>
      <c r="N42" s="977">
        <v>737.42766325474588</v>
      </c>
      <c r="O42" s="977">
        <v>803.29767692822406</v>
      </c>
      <c r="P42" s="977">
        <v>803.29767692822406</v>
      </c>
      <c r="Q42" s="977">
        <v>803.29767692822406</v>
      </c>
      <c r="R42" s="1466">
        <v>998.52251332041669</v>
      </c>
      <c r="S42" s="1466">
        <v>998.52251332041669</v>
      </c>
      <c r="T42" s="1466">
        <v>998.52251332041669</v>
      </c>
      <c r="U42" s="1467">
        <v>984.68031975365466</v>
      </c>
      <c r="V42" s="1470" t="s">
        <v>553</v>
      </c>
      <c r="Y42" s="1468"/>
    </row>
    <row r="43" spans="2:25" s="548" customFormat="1" ht="24.95" customHeight="1" x14ac:dyDescent="0.2">
      <c r="B43" s="849" t="s">
        <v>1256</v>
      </c>
      <c r="C43" s="866">
        <v>9.8990053546474428</v>
      </c>
      <c r="D43" s="866">
        <v>103.67695858346146</v>
      </c>
      <c r="E43" s="866">
        <v>129.59369095488705</v>
      </c>
      <c r="F43" s="1402">
        <v>229.42872853475106</v>
      </c>
      <c r="G43" s="1402">
        <v>275.24791427601809</v>
      </c>
      <c r="H43" s="1402">
        <v>400.12119978509213</v>
      </c>
      <c r="I43" s="1402">
        <v>737.274921538944</v>
      </c>
      <c r="J43" s="1051">
        <v>514.67151221519532</v>
      </c>
      <c r="K43" s="1052">
        <v>514.67151221519532</v>
      </c>
      <c r="L43" s="1052">
        <v>693.95588623016465</v>
      </c>
      <c r="M43" s="1052">
        <v>693.95588623016465</v>
      </c>
      <c r="N43" s="1052">
        <v>693.95588623016465</v>
      </c>
      <c r="O43" s="1052">
        <v>754.18502154326393</v>
      </c>
      <c r="P43" s="1052">
        <v>754.18502154326393</v>
      </c>
      <c r="Q43" s="1052">
        <v>754.18502154326393</v>
      </c>
      <c r="R43" s="1281">
        <v>855.25263098260143</v>
      </c>
      <c r="S43" s="1281">
        <v>855.25263098260143</v>
      </c>
      <c r="T43" s="1281">
        <v>855.25263098260143</v>
      </c>
      <c r="U43" s="1282">
        <v>907.7754177688455</v>
      </c>
      <c r="V43" s="1471" t="s">
        <v>554</v>
      </c>
      <c r="Y43" s="1468"/>
    </row>
    <row r="44" spans="2:25" s="549" customFormat="1" ht="25.5" customHeight="1" x14ac:dyDescent="0.2">
      <c r="B44" s="849" t="s">
        <v>217</v>
      </c>
      <c r="C44" s="866">
        <v>2.8408866362357719</v>
      </c>
      <c r="D44" s="866">
        <v>105.49639353998968</v>
      </c>
      <c r="E44" s="866">
        <v>135.15882049025308</v>
      </c>
      <c r="F44" s="1402">
        <v>272.04799123795993</v>
      </c>
      <c r="G44" s="1402">
        <v>366.79419922031371</v>
      </c>
      <c r="H44" s="1402">
        <v>569.02683911751308</v>
      </c>
      <c r="I44" s="1402">
        <v>1023.8973675053649</v>
      </c>
      <c r="J44" s="1051">
        <v>685.64376725276975</v>
      </c>
      <c r="K44" s="1052">
        <v>685.64376725276975</v>
      </c>
      <c r="L44" s="1052">
        <v>893.42774589282965</v>
      </c>
      <c r="M44" s="1052">
        <v>893.42774589282965</v>
      </c>
      <c r="N44" s="1052">
        <v>893.42774589282965</v>
      </c>
      <c r="O44" s="1052">
        <v>1065.2768683244724</v>
      </c>
      <c r="P44" s="1052">
        <v>1065.2768683244724</v>
      </c>
      <c r="Q44" s="1052">
        <v>1065.2768683244724</v>
      </c>
      <c r="R44" s="1281">
        <v>1231.4417357893144</v>
      </c>
      <c r="S44" s="1281">
        <v>1231.4417357893144</v>
      </c>
      <c r="T44" s="1281">
        <v>1231.4417357893144</v>
      </c>
      <c r="U44" s="1282">
        <v>1345.0418255389905</v>
      </c>
      <c r="V44" s="1471" t="s">
        <v>555</v>
      </c>
      <c r="Y44" s="1468"/>
    </row>
    <row r="45" spans="2:25" s="548" customFormat="1" ht="24.95" customHeight="1" x14ac:dyDescent="0.2">
      <c r="B45" s="849" t="s">
        <v>1257</v>
      </c>
      <c r="C45" s="866">
        <v>7.3542355209909207</v>
      </c>
      <c r="D45" s="866">
        <v>86.793839901755803</v>
      </c>
      <c r="E45" s="866">
        <v>119.17599674395994</v>
      </c>
      <c r="F45" s="1402">
        <v>246.94509694183947</v>
      </c>
      <c r="G45" s="1402">
        <v>316.45704329703921</v>
      </c>
      <c r="H45" s="1402">
        <v>478.15199150888202</v>
      </c>
      <c r="I45" s="1402">
        <v>659.41025394486405</v>
      </c>
      <c r="J45" s="1051">
        <v>520.16678283612282</v>
      </c>
      <c r="K45" s="1052">
        <v>520.16678283612282</v>
      </c>
      <c r="L45" s="1052">
        <v>520.16678283612282</v>
      </c>
      <c r="M45" s="1052">
        <v>520.16678283612282</v>
      </c>
      <c r="N45" s="1052">
        <v>520.16678283612282</v>
      </c>
      <c r="O45" s="1052">
        <v>520.16678283612282</v>
      </c>
      <c r="P45" s="1052">
        <v>520.16678283612282</v>
      </c>
      <c r="Q45" s="1052">
        <v>520.16678283612282</v>
      </c>
      <c r="R45" s="1281">
        <v>940.29480976404989</v>
      </c>
      <c r="S45" s="1281">
        <v>940.29480976404989</v>
      </c>
      <c r="T45" s="1281">
        <v>940.29480976404989</v>
      </c>
      <c r="U45" s="1282">
        <v>930.70435535723595</v>
      </c>
      <c r="V45" s="1471" t="s">
        <v>556</v>
      </c>
      <c r="Y45" s="1468"/>
    </row>
    <row r="46" spans="2:25" s="549" customFormat="1" ht="25.5" customHeight="1" x14ac:dyDescent="0.2">
      <c r="B46" s="849" t="s">
        <v>1258</v>
      </c>
      <c r="C46" s="866">
        <v>1.9334854367192855</v>
      </c>
      <c r="D46" s="866">
        <v>75.955784193645869</v>
      </c>
      <c r="E46" s="866">
        <v>114.88993770363165</v>
      </c>
      <c r="F46" s="1402">
        <v>222.31378972207301</v>
      </c>
      <c r="G46" s="1402">
        <v>379.08553138050337</v>
      </c>
      <c r="H46" s="1402">
        <v>476.15913475913891</v>
      </c>
      <c r="I46" s="1402">
        <v>983.01336892075744</v>
      </c>
      <c r="J46" s="1051">
        <v>552.52998045812626</v>
      </c>
      <c r="K46" s="1052">
        <v>552.52998045812626</v>
      </c>
      <c r="L46" s="1052">
        <v>893.53405466900165</v>
      </c>
      <c r="M46" s="1052">
        <v>893.53405466900165</v>
      </c>
      <c r="N46" s="1052">
        <v>893.53405466900165</v>
      </c>
      <c r="O46" s="1052">
        <v>1014.7689062877643</v>
      </c>
      <c r="P46" s="1052">
        <v>1014.7689062877643</v>
      </c>
      <c r="Q46" s="1052">
        <v>1014.7689062877643</v>
      </c>
      <c r="R46" s="1281">
        <v>1260.0916179041396</v>
      </c>
      <c r="S46" s="1281">
        <v>1260.0916179041396</v>
      </c>
      <c r="T46" s="1281">
        <v>1260.0916179041396</v>
      </c>
      <c r="U46" s="1282">
        <v>1185.9167295501197</v>
      </c>
      <c r="V46" s="1471" t="s">
        <v>845</v>
      </c>
      <c r="Y46" s="1468"/>
    </row>
    <row r="47" spans="2:25" s="548" customFormat="1" ht="24.95" customHeight="1" x14ac:dyDescent="0.2">
      <c r="B47" s="849" t="s">
        <v>218</v>
      </c>
      <c r="C47" s="866">
        <v>18.450749445360838</v>
      </c>
      <c r="D47" s="866">
        <v>104.97819644448992</v>
      </c>
      <c r="E47" s="866">
        <v>152.51612416314072</v>
      </c>
      <c r="F47" s="1402">
        <v>311.5564026842485</v>
      </c>
      <c r="G47" s="1402">
        <v>390.58622634736645</v>
      </c>
      <c r="H47" s="1402">
        <v>531.99509099454201</v>
      </c>
      <c r="I47" s="1402">
        <v>880.57849997978622</v>
      </c>
      <c r="J47" s="1051">
        <v>714.58693749454494</v>
      </c>
      <c r="K47" s="1052">
        <v>714.58693749454494</v>
      </c>
      <c r="L47" s="1052">
        <v>806.96993616036127</v>
      </c>
      <c r="M47" s="1052">
        <v>806.96993616036127</v>
      </c>
      <c r="N47" s="1052">
        <v>806.96993616036127</v>
      </c>
      <c r="O47" s="1052">
        <v>880.00176936569846</v>
      </c>
      <c r="P47" s="1052">
        <v>880.00176936569846</v>
      </c>
      <c r="Q47" s="1052">
        <v>880.00176936569846</v>
      </c>
      <c r="R47" s="1281">
        <v>1035.3238594874047</v>
      </c>
      <c r="S47" s="1281">
        <v>1035.3238594874047</v>
      </c>
      <c r="T47" s="1281">
        <v>1035.3238594874047</v>
      </c>
      <c r="U47" s="1282">
        <v>970.8814297279522</v>
      </c>
      <c r="V47" s="1471" t="s">
        <v>560</v>
      </c>
      <c r="Y47" s="1468"/>
    </row>
    <row r="48" spans="2:25" s="548" customFormat="1" ht="15" customHeight="1" x14ac:dyDescent="0.2">
      <c r="B48" s="849"/>
      <c r="C48" s="866"/>
      <c r="D48" s="865"/>
      <c r="E48" s="865"/>
      <c r="F48" s="938"/>
      <c r="G48" s="938"/>
      <c r="H48" s="938"/>
      <c r="I48" s="938"/>
      <c r="J48" s="1051"/>
      <c r="K48" s="1052"/>
      <c r="L48" s="1052"/>
      <c r="M48" s="1052"/>
      <c r="N48" s="1052"/>
      <c r="O48" s="1052"/>
      <c r="P48" s="1052"/>
      <c r="Q48" s="1052"/>
      <c r="R48" s="1281"/>
      <c r="S48" s="1281"/>
      <c r="T48" s="1281"/>
      <c r="U48" s="1282"/>
      <c r="V48" s="1470"/>
      <c r="Y48" s="1468"/>
    </row>
    <row r="49" spans="1:25" s="549" customFormat="1" ht="24.95" customHeight="1" x14ac:dyDescent="0.2">
      <c r="A49" s="548"/>
      <c r="B49" s="857" t="s">
        <v>430</v>
      </c>
      <c r="C49" s="865">
        <v>38.208824722207474</v>
      </c>
      <c r="D49" s="865">
        <v>104.84668177033988</v>
      </c>
      <c r="E49" s="865">
        <v>122.32645004026172</v>
      </c>
      <c r="F49" s="938">
        <v>189.0841474513247</v>
      </c>
      <c r="G49" s="938">
        <v>268.9293000138419</v>
      </c>
      <c r="H49" s="938">
        <v>381.77844443740554</v>
      </c>
      <c r="I49" s="938">
        <v>518.33979734296565</v>
      </c>
      <c r="J49" s="976">
        <v>443.99227136447712</v>
      </c>
      <c r="K49" s="977">
        <v>443.99227136447712</v>
      </c>
      <c r="L49" s="977">
        <v>473.95561353155966</v>
      </c>
      <c r="M49" s="977">
        <v>473.95561353155966</v>
      </c>
      <c r="N49" s="977">
        <v>473.95561353155966</v>
      </c>
      <c r="O49" s="977">
        <v>519.39525315302046</v>
      </c>
      <c r="P49" s="977">
        <v>519.39525315302046</v>
      </c>
      <c r="Q49" s="977">
        <v>519.39525315302046</v>
      </c>
      <c r="R49" s="1466">
        <v>581.24662935181914</v>
      </c>
      <c r="S49" s="1466">
        <v>581.24662935181914</v>
      </c>
      <c r="T49" s="1466">
        <v>581.24662935181914</v>
      </c>
      <c r="U49" s="1467">
        <v>608.30053727743632</v>
      </c>
      <c r="V49" s="1470" t="s">
        <v>557</v>
      </c>
      <c r="Y49" s="1468"/>
    </row>
    <row r="50" spans="1:25" s="549" customFormat="1" ht="15" customHeight="1" x14ac:dyDescent="0.2">
      <c r="A50" s="548"/>
      <c r="B50" s="857"/>
      <c r="C50" s="865"/>
      <c r="D50" s="865"/>
      <c r="E50" s="865"/>
      <c r="F50" s="938"/>
      <c r="G50" s="938"/>
      <c r="H50" s="938"/>
      <c r="I50" s="938"/>
      <c r="J50" s="976"/>
      <c r="K50" s="977"/>
      <c r="L50" s="977"/>
      <c r="M50" s="977"/>
      <c r="N50" s="977"/>
      <c r="O50" s="977"/>
      <c r="P50" s="977"/>
      <c r="Q50" s="977"/>
      <c r="R50" s="1466"/>
      <c r="S50" s="1466"/>
      <c r="T50" s="1466"/>
      <c r="U50" s="1467"/>
      <c r="V50" s="1470"/>
      <c r="Y50" s="1468"/>
    </row>
    <row r="51" spans="1:25" s="549" customFormat="1" ht="24.95" customHeight="1" x14ac:dyDescent="0.2">
      <c r="B51" s="857" t="s">
        <v>492</v>
      </c>
      <c r="C51" s="865">
        <v>70.561722258071242</v>
      </c>
      <c r="D51" s="865">
        <v>103.37516566511253</v>
      </c>
      <c r="E51" s="865">
        <v>129.9378049514869</v>
      </c>
      <c r="F51" s="938">
        <v>228.97426639446783</v>
      </c>
      <c r="G51" s="938">
        <v>277.57202046211972</v>
      </c>
      <c r="H51" s="938">
        <v>438.37839837254995</v>
      </c>
      <c r="I51" s="938">
        <v>633.6783037875656</v>
      </c>
      <c r="J51" s="976">
        <v>523.04073888184087</v>
      </c>
      <c r="K51" s="977">
        <v>523.04073888184087</v>
      </c>
      <c r="L51" s="977">
        <v>562.26188721103972</v>
      </c>
      <c r="M51" s="977">
        <v>562.26188721103972</v>
      </c>
      <c r="N51" s="977">
        <v>562.26188721103972</v>
      </c>
      <c r="O51" s="977">
        <v>666.10736470198799</v>
      </c>
      <c r="P51" s="977">
        <v>666.10736470198799</v>
      </c>
      <c r="Q51" s="977">
        <v>666.10736470198799</v>
      </c>
      <c r="R51" s="1466">
        <v>704.38027891884894</v>
      </c>
      <c r="S51" s="1466">
        <v>704.38027891884894</v>
      </c>
      <c r="T51" s="1466">
        <v>704.38027891884894</v>
      </c>
      <c r="U51" s="1467">
        <v>759.80957519147739</v>
      </c>
      <c r="V51" s="1470" t="s">
        <v>725</v>
      </c>
      <c r="Y51" s="1468"/>
    </row>
    <row r="52" spans="1:25" s="549" customFormat="1" ht="15" customHeight="1" x14ac:dyDescent="0.2">
      <c r="B52" s="857"/>
      <c r="C52" s="875"/>
      <c r="D52" s="865"/>
      <c r="E52" s="865"/>
      <c r="F52" s="938"/>
      <c r="G52" s="938"/>
      <c r="H52" s="938"/>
      <c r="I52" s="938"/>
      <c r="J52" s="976"/>
      <c r="K52" s="977"/>
      <c r="L52" s="977"/>
      <c r="M52" s="977"/>
      <c r="N52" s="977"/>
      <c r="O52" s="977"/>
      <c r="P52" s="977"/>
      <c r="Q52" s="977"/>
      <c r="R52" s="1466"/>
      <c r="S52" s="1466"/>
      <c r="T52" s="1466"/>
      <c r="U52" s="1467"/>
      <c r="V52" s="1470"/>
      <c r="Y52" s="1468"/>
    </row>
    <row r="53" spans="1:25" s="549" customFormat="1" ht="25.5" customHeight="1" x14ac:dyDescent="0.2">
      <c r="B53" s="857" t="s">
        <v>431</v>
      </c>
      <c r="C53" s="865">
        <v>42.448560667883172</v>
      </c>
      <c r="D53" s="865">
        <v>99.267131976413623</v>
      </c>
      <c r="E53" s="865">
        <v>99.741879956361956</v>
      </c>
      <c r="F53" s="938">
        <v>121.9433594745207</v>
      </c>
      <c r="G53" s="938">
        <v>174.64324167141839</v>
      </c>
      <c r="H53" s="938">
        <v>224.97372144950532</v>
      </c>
      <c r="I53" s="938">
        <v>272.62891997811261</v>
      </c>
      <c r="J53" s="976">
        <v>234.52513164684001</v>
      </c>
      <c r="K53" s="977">
        <v>234.52513164684001</v>
      </c>
      <c r="L53" s="977">
        <v>237.57913619834002</v>
      </c>
      <c r="M53" s="977">
        <v>237.57913619834002</v>
      </c>
      <c r="N53" s="977">
        <v>237.57913619834002</v>
      </c>
      <c r="O53" s="977">
        <v>296.13853249459737</v>
      </c>
      <c r="P53" s="977">
        <v>296.13853249459737</v>
      </c>
      <c r="Q53" s="977">
        <v>296.13853249459737</v>
      </c>
      <c r="R53" s="1466">
        <v>300.4361473170456</v>
      </c>
      <c r="S53" s="1466">
        <v>300.4361473170456</v>
      </c>
      <c r="T53" s="1466">
        <v>300.4361473170456</v>
      </c>
      <c r="U53" s="1467">
        <v>300.03532841372265</v>
      </c>
      <c r="V53" s="1470" t="s">
        <v>558</v>
      </c>
      <c r="Y53" s="1468"/>
    </row>
    <row r="54" spans="1:25" s="549" customFormat="1" ht="15" customHeight="1" x14ac:dyDescent="0.2">
      <c r="B54" s="857"/>
      <c r="C54" s="865"/>
      <c r="D54" s="865"/>
      <c r="E54" s="865"/>
      <c r="F54" s="938"/>
      <c r="G54" s="938"/>
      <c r="H54" s="938"/>
      <c r="I54" s="938"/>
      <c r="J54" s="976"/>
      <c r="K54" s="977"/>
      <c r="L54" s="977"/>
      <c r="M54" s="977"/>
      <c r="N54" s="977"/>
      <c r="O54" s="977"/>
      <c r="P54" s="977"/>
      <c r="Q54" s="977"/>
      <c r="R54" s="1466"/>
      <c r="S54" s="1466"/>
      <c r="T54" s="1466"/>
      <c r="U54" s="1467"/>
      <c r="V54" s="1470"/>
      <c r="Y54" s="1468"/>
    </row>
    <row r="55" spans="1:25" s="548" customFormat="1" ht="24.95" customHeight="1" x14ac:dyDescent="0.2">
      <c r="B55" s="857" t="s">
        <v>432</v>
      </c>
      <c r="C55" s="865">
        <v>9.5258077643793726</v>
      </c>
      <c r="D55" s="865">
        <v>87.016010552039404</v>
      </c>
      <c r="E55" s="865">
        <v>109.12829630848903</v>
      </c>
      <c r="F55" s="938">
        <v>207.1696299348952</v>
      </c>
      <c r="G55" s="938">
        <v>290.32763014067143</v>
      </c>
      <c r="H55" s="938">
        <v>436.02339485884482</v>
      </c>
      <c r="I55" s="938">
        <v>774.24399667510033</v>
      </c>
      <c r="J55" s="976">
        <v>552.22364688101516</v>
      </c>
      <c r="K55" s="977">
        <v>552.22364688101516</v>
      </c>
      <c r="L55" s="977">
        <v>692.29431878129151</v>
      </c>
      <c r="M55" s="977">
        <v>692.29431878129151</v>
      </c>
      <c r="N55" s="977">
        <v>692.29431878129151</v>
      </c>
      <c r="O55" s="977">
        <v>795.31408481416429</v>
      </c>
      <c r="P55" s="977">
        <v>795.31408481416429</v>
      </c>
      <c r="Q55" s="977">
        <v>795.31408481416429</v>
      </c>
      <c r="R55" s="1466">
        <v>928.53191188802043</v>
      </c>
      <c r="S55" s="1466">
        <v>928.53191188802043</v>
      </c>
      <c r="T55" s="1466">
        <v>928.53191188802043</v>
      </c>
      <c r="U55" s="1467">
        <v>938.05971988874489</v>
      </c>
      <c r="V55" s="1470" t="s">
        <v>425</v>
      </c>
      <c r="Y55" s="1468"/>
    </row>
    <row r="56" spans="1:25" s="548" customFormat="1" ht="15" customHeight="1" x14ac:dyDescent="0.2">
      <c r="B56" s="857"/>
      <c r="C56" s="865"/>
      <c r="D56" s="865"/>
      <c r="E56" s="865"/>
      <c r="F56" s="938"/>
      <c r="G56" s="938"/>
      <c r="H56" s="938"/>
      <c r="I56" s="938"/>
      <c r="J56" s="976"/>
      <c r="K56" s="977"/>
      <c r="L56" s="977"/>
      <c r="M56" s="977"/>
      <c r="N56" s="977"/>
      <c r="O56" s="977"/>
      <c r="P56" s="977"/>
      <c r="Q56" s="977"/>
      <c r="R56" s="1466"/>
      <c r="S56" s="1466"/>
      <c r="T56" s="1466"/>
      <c r="U56" s="1467"/>
      <c r="V56" s="1470"/>
      <c r="Y56" s="1468"/>
    </row>
    <row r="57" spans="1:25" s="549" customFormat="1" ht="25.5" customHeight="1" x14ac:dyDescent="0.2">
      <c r="B57" s="857" t="s">
        <v>433</v>
      </c>
      <c r="C57" s="865">
        <v>15.563404920371987</v>
      </c>
      <c r="D57" s="865">
        <v>105.29303190263191</v>
      </c>
      <c r="E57" s="865">
        <v>117.87724258115924</v>
      </c>
      <c r="F57" s="938">
        <v>156.33751505009377</v>
      </c>
      <c r="G57" s="938">
        <v>182.83812774119451</v>
      </c>
      <c r="H57" s="938">
        <v>232.05669468033318</v>
      </c>
      <c r="I57" s="938">
        <v>319.23506421228694</v>
      </c>
      <c r="J57" s="976">
        <v>274.93829081642934</v>
      </c>
      <c r="K57" s="977">
        <v>274.93829081642934</v>
      </c>
      <c r="L57" s="977">
        <v>300.14049596317921</v>
      </c>
      <c r="M57" s="977">
        <v>300.14049596317921</v>
      </c>
      <c r="N57" s="977">
        <v>300.14049596317921</v>
      </c>
      <c r="O57" s="977">
        <v>318.1766216867083</v>
      </c>
      <c r="P57" s="977">
        <v>318.1766216867083</v>
      </c>
      <c r="Q57" s="977">
        <v>318.1766216867083</v>
      </c>
      <c r="R57" s="1466">
        <v>346.76159482360254</v>
      </c>
      <c r="S57" s="1466">
        <v>346.76159482360254</v>
      </c>
      <c r="T57" s="1466">
        <v>346.76159482360254</v>
      </c>
      <c r="U57" s="1467">
        <v>385.70805149411461</v>
      </c>
      <c r="V57" s="1470" t="s">
        <v>394</v>
      </c>
      <c r="Y57" s="1468"/>
    </row>
    <row r="58" spans="1:25" s="549" customFormat="1" ht="15" customHeight="1" x14ac:dyDescent="0.2">
      <c r="B58" s="857"/>
      <c r="C58" s="865"/>
      <c r="D58" s="865"/>
      <c r="E58" s="865"/>
      <c r="F58" s="938"/>
      <c r="G58" s="938"/>
      <c r="H58" s="938"/>
      <c r="I58" s="938"/>
      <c r="J58" s="976"/>
      <c r="K58" s="977"/>
      <c r="L58" s="977"/>
      <c r="M58" s="977"/>
      <c r="N58" s="977"/>
      <c r="O58" s="977"/>
      <c r="P58" s="977"/>
      <c r="Q58" s="977"/>
      <c r="R58" s="1466"/>
      <c r="S58" s="1466"/>
      <c r="T58" s="1466"/>
      <c r="U58" s="1467"/>
      <c r="V58" s="1470"/>
      <c r="Y58" s="1468"/>
    </row>
    <row r="59" spans="1:25" s="548" customFormat="1" ht="25.5" customHeight="1" x14ac:dyDescent="0.2">
      <c r="B59" s="857" t="s">
        <v>434</v>
      </c>
      <c r="C59" s="865">
        <v>20.7104304014956</v>
      </c>
      <c r="D59" s="865">
        <v>101.62364764184849</v>
      </c>
      <c r="E59" s="865">
        <v>141.62064833111839</v>
      </c>
      <c r="F59" s="938">
        <v>342.49219001606525</v>
      </c>
      <c r="G59" s="938">
        <v>548.70212112495233</v>
      </c>
      <c r="H59" s="938">
        <v>763.23282880640807</v>
      </c>
      <c r="I59" s="938">
        <v>1374.6019426975543</v>
      </c>
      <c r="J59" s="976">
        <v>888.87933677196941</v>
      </c>
      <c r="K59" s="977">
        <v>888.87933677196941</v>
      </c>
      <c r="L59" s="977">
        <v>1418.4301439121989</v>
      </c>
      <c r="M59" s="977">
        <v>1418.4301439121989</v>
      </c>
      <c r="N59" s="977">
        <v>1418.4301439121989</v>
      </c>
      <c r="O59" s="977">
        <v>1453.0663284537984</v>
      </c>
      <c r="P59" s="977">
        <v>1453.0663284537984</v>
      </c>
      <c r="Q59" s="977">
        <v>1453.0663284537984</v>
      </c>
      <c r="R59" s="1466">
        <v>1462.7947658904538</v>
      </c>
      <c r="S59" s="1466">
        <v>1462.7947658904538</v>
      </c>
      <c r="T59" s="1466">
        <v>1462.7947658904538</v>
      </c>
      <c r="U59" s="1467">
        <v>1714.5909240573576</v>
      </c>
      <c r="V59" s="1470" t="s">
        <v>559</v>
      </c>
      <c r="Y59" s="1468"/>
    </row>
    <row r="60" spans="1:25" s="548" customFormat="1" ht="15" customHeight="1" x14ac:dyDescent="0.2">
      <c r="B60" s="857"/>
      <c r="C60" s="865"/>
      <c r="D60" s="865"/>
      <c r="E60" s="865"/>
      <c r="F60" s="938"/>
      <c r="G60" s="938"/>
      <c r="H60" s="938"/>
      <c r="I60" s="938"/>
      <c r="J60" s="976"/>
      <c r="K60" s="977"/>
      <c r="L60" s="977"/>
      <c r="M60" s="977"/>
      <c r="N60" s="977"/>
      <c r="O60" s="977"/>
      <c r="P60" s="977"/>
      <c r="Q60" s="977"/>
      <c r="R60" s="1466"/>
      <c r="S60" s="1466"/>
      <c r="T60" s="1466"/>
      <c r="U60" s="1467"/>
      <c r="V60" s="1470"/>
      <c r="Y60" s="1468"/>
    </row>
    <row r="61" spans="1:25" s="549" customFormat="1" ht="25.5" customHeight="1" x14ac:dyDescent="0.2">
      <c r="B61" s="857" t="s">
        <v>435</v>
      </c>
      <c r="C61" s="865">
        <v>33.477840996520463</v>
      </c>
      <c r="D61" s="865">
        <v>102.06824881326808</v>
      </c>
      <c r="E61" s="865">
        <v>134.53193846752401</v>
      </c>
      <c r="F61" s="938">
        <v>230.46977891935595</v>
      </c>
      <c r="G61" s="938">
        <v>290.15934292989994</v>
      </c>
      <c r="H61" s="938">
        <v>429.55767795997593</v>
      </c>
      <c r="I61" s="938">
        <v>730.49937576716604</v>
      </c>
      <c r="J61" s="976">
        <v>563.95537665547579</v>
      </c>
      <c r="K61" s="977">
        <v>572.53335058570349</v>
      </c>
      <c r="L61" s="977">
        <v>670.92733458416751</v>
      </c>
      <c r="M61" s="977">
        <v>676.02968238189703</v>
      </c>
      <c r="N61" s="977">
        <v>684.99387667182066</v>
      </c>
      <c r="O61" s="977">
        <v>767.02162784913173</v>
      </c>
      <c r="P61" s="977">
        <v>769.20823349534169</v>
      </c>
      <c r="Q61" s="977">
        <v>774.83496357193712</v>
      </c>
      <c r="R61" s="1466">
        <v>821.39907054678451</v>
      </c>
      <c r="S61" s="1466">
        <v>818.03680689968155</v>
      </c>
      <c r="T61" s="1466">
        <v>817.37059853295341</v>
      </c>
      <c r="U61" s="1467">
        <v>829.68158743109802</v>
      </c>
      <c r="V61" s="1470" t="s">
        <v>846</v>
      </c>
      <c r="Y61" s="1468"/>
    </row>
    <row r="62" spans="1:25" s="549" customFormat="1" ht="15" customHeight="1" x14ac:dyDescent="0.2">
      <c r="B62" s="857"/>
      <c r="C62" s="865"/>
      <c r="D62" s="865"/>
      <c r="E62" s="865"/>
      <c r="F62" s="938"/>
      <c r="G62" s="938"/>
      <c r="H62" s="938"/>
      <c r="I62" s="938"/>
      <c r="J62" s="976"/>
      <c r="K62" s="977"/>
      <c r="L62" s="977"/>
      <c r="M62" s="977"/>
      <c r="N62" s="977"/>
      <c r="O62" s="977"/>
      <c r="P62" s="977"/>
      <c r="Q62" s="977"/>
      <c r="R62" s="1466"/>
      <c r="S62" s="1466"/>
      <c r="T62" s="1466"/>
      <c r="U62" s="1467"/>
      <c r="V62" s="1470"/>
      <c r="Y62" s="1468"/>
    </row>
    <row r="63" spans="1:25" s="548" customFormat="1" ht="24.95" customHeight="1" x14ac:dyDescent="0.2">
      <c r="B63" s="857" t="s">
        <v>547</v>
      </c>
      <c r="C63" s="865">
        <v>1.787459540602716E-2</v>
      </c>
      <c r="D63" s="865">
        <v>100</v>
      </c>
      <c r="E63" s="865">
        <v>110.50698846822714</v>
      </c>
      <c r="F63" s="938">
        <v>174.19531881041075</v>
      </c>
      <c r="G63" s="938">
        <v>171.11005532357277</v>
      </c>
      <c r="H63" s="938">
        <v>258.3302471002043</v>
      </c>
      <c r="I63" s="938">
        <v>282.30439313743966</v>
      </c>
      <c r="J63" s="976">
        <v>275.63772647077292</v>
      </c>
      <c r="K63" s="977">
        <v>275.63772647077292</v>
      </c>
      <c r="L63" s="977">
        <v>275.63772647077292</v>
      </c>
      <c r="M63" s="977">
        <v>275.63772647077292</v>
      </c>
      <c r="N63" s="977">
        <v>275.63772647077292</v>
      </c>
      <c r="O63" s="977">
        <v>275.63772647077292</v>
      </c>
      <c r="P63" s="977">
        <v>275.63772647077292</v>
      </c>
      <c r="Q63" s="977">
        <v>275.63772647077292</v>
      </c>
      <c r="R63" s="1466">
        <v>275.63772647077292</v>
      </c>
      <c r="S63" s="1466">
        <v>275.63772647077292</v>
      </c>
      <c r="T63" s="1466">
        <v>275.63772647077292</v>
      </c>
      <c r="U63" s="1467">
        <v>355.63772647077292</v>
      </c>
      <c r="V63" s="1470" t="s">
        <v>416</v>
      </c>
      <c r="Y63" s="1468"/>
    </row>
    <row r="64" spans="1:25" s="549" customFormat="1" ht="15" customHeight="1" x14ac:dyDescent="0.2">
      <c r="B64" s="849"/>
      <c r="C64" s="866"/>
      <c r="D64" s="865"/>
      <c r="E64" s="865"/>
      <c r="F64" s="938"/>
      <c r="G64" s="938"/>
      <c r="H64" s="938"/>
      <c r="I64" s="938"/>
      <c r="J64" s="976"/>
      <c r="K64" s="977"/>
      <c r="L64" s="977"/>
      <c r="M64" s="977"/>
      <c r="N64" s="977"/>
      <c r="O64" s="977"/>
      <c r="P64" s="977"/>
      <c r="Q64" s="977"/>
      <c r="R64" s="1466"/>
      <c r="S64" s="1466"/>
      <c r="T64" s="1466"/>
      <c r="U64" s="1467"/>
      <c r="V64" s="1470"/>
      <c r="Y64" s="1468"/>
    </row>
    <row r="65" spans="1:25" s="548" customFormat="1" ht="24.75" customHeight="1" x14ac:dyDescent="0.2">
      <c r="A65" s="549"/>
      <c r="B65" s="857" t="s">
        <v>306</v>
      </c>
      <c r="C65" s="865">
        <v>1000.0000000000001</v>
      </c>
      <c r="D65" s="938">
        <v>106.29601974626661</v>
      </c>
      <c r="E65" s="865">
        <v>145.06925583263725</v>
      </c>
      <c r="F65" s="938">
        <v>264.54282402333848</v>
      </c>
      <c r="G65" s="938">
        <v>324.16779088177799</v>
      </c>
      <c r="H65" s="938">
        <v>448.83507985118473</v>
      </c>
      <c r="I65" s="938">
        <v>662.94678246279773</v>
      </c>
      <c r="J65" s="976">
        <v>564.45903270413328</v>
      </c>
      <c r="K65" s="977">
        <v>565.67826740057978</v>
      </c>
      <c r="L65" s="977">
        <v>606.62492489003944</v>
      </c>
      <c r="M65" s="977">
        <v>610.72171826833403</v>
      </c>
      <c r="N65" s="977">
        <v>621.8575176074977</v>
      </c>
      <c r="O65" s="977">
        <v>666.91858122480073</v>
      </c>
      <c r="P65" s="977">
        <v>676.91631323977242</v>
      </c>
      <c r="Q65" s="977">
        <v>679.62912129074516</v>
      </c>
      <c r="R65" s="1466">
        <v>721.69483566694055</v>
      </c>
      <c r="S65" s="1466">
        <v>731.87317738092565</v>
      </c>
      <c r="T65" s="1466">
        <v>735.59084772109884</v>
      </c>
      <c r="U65" s="1467">
        <v>773.39705215870458</v>
      </c>
      <c r="V65" s="1470" t="s">
        <v>307</v>
      </c>
      <c r="Y65" s="1468"/>
    </row>
    <row r="66" spans="1:25" s="549" customFormat="1" ht="24.95" customHeight="1" thickBot="1" x14ac:dyDescent="0.75">
      <c r="B66" s="745"/>
      <c r="C66" s="1689"/>
      <c r="D66" s="1689"/>
      <c r="E66" s="1689"/>
      <c r="F66" s="1700"/>
      <c r="G66" s="1700"/>
      <c r="H66" s="1700"/>
      <c r="I66" s="1700"/>
      <c r="J66" s="1473"/>
      <c r="K66" s="1474"/>
      <c r="L66" s="1474"/>
      <c r="M66" s="1474"/>
      <c r="N66" s="1474"/>
      <c r="O66" s="1474"/>
      <c r="P66" s="1474"/>
      <c r="Q66" s="1474"/>
      <c r="R66" s="1474"/>
      <c r="S66" s="1474"/>
      <c r="T66" s="1474"/>
      <c r="U66" s="1475"/>
      <c r="V66" s="746"/>
      <c r="Y66" s="1468"/>
    </row>
    <row r="67" spans="1:25" ht="9" customHeight="1" thickTop="1" x14ac:dyDescent="0.65">
      <c r="B67" s="59"/>
      <c r="C67" s="59"/>
      <c r="D67" s="59"/>
      <c r="E67" s="59"/>
      <c r="F67" s="60"/>
      <c r="G67" s="60"/>
      <c r="H67" s="60"/>
      <c r="I67" s="60"/>
      <c r="J67" s="60"/>
      <c r="K67" s="60"/>
      <c r="L67" s="60"/>
      <c r="M67" s="60"/>
      <c r="N67" s="60"/>
      <c r="O67" s="60"/>
      <c r="P67" s="60"/>
      <c r="Q67" s="60"/>
      <c r="R67" s="60"/>
      <c r="S67" s="60"/>
      <c r="T67" s="60"/>
      <c r="U67" s="60"/>
      <c r="V67" s="61"/>
      <c r="Y67" s="58"/>
    </row>
    <row r="68" spans="1:25" s="558" customFormat="1" ht="18.75" customHeight="1" x14ac:dyDescent="0.5">
      <c r="B68" s="334" t="s">
        <v>1552</v>
      </c>
      <c r="C68" s="334"/>
      <c r="D68" s="334"/>
      <c r="E68" s="334"/>
      <c r="J68" s="748"/>
      <c r="K68" s="748"/>
      <c r="L68" s="748"/>
      <c r="M68" s="748"/>
      <c r="N68" s="748"/>
      <c r="O68" s="748"/>
      <c r="P68" s="748"/>
      <c r="Q68" s="748"/>
      <c r="R68" s="748"/>
      <c r="S68" s="748"/>
      <c r="T68" s="748"/>
      <c r="U68" s="748"/>
      <c r="V68" s="559" t="s">
        <v>1779</v>
      </c>
      <c r="Y68" s="749"/>
    </row>
    <row r="69" spans="1:25" ht="30.75" x14ac:dyDescent="0.7">
      <c r="B69" s="67"/>
      <c r="C69" s="67"/>
      <c r="D69" s="67"/>
      <c r="E69" s="67"/>
      <c r="F69" s="68"/>
      <c r="G69" s="68"/>
      <c r="H69" s="68"/>
      <c r="I69" s="68"/>
      <c r="J69" s="69"/>
      <c r="K69" s="69"/>
      <c r="L69" s="69"/>
      <c r="M69" s="69"/>
      <c r="N69" s="69"/>
      <c r="O69" s="69"/>
      <c r="P69" s="69"/>
      <c r="Q69" s="69"/>
      <c r="R69" s="69"/>
      <c r="S69" s="69"/>
      <c r="T69" s="69"/>
      <c r="U69" s="69"/>
      <c r="V69" s="550"/>
      <c r="Y69" s="58"/>
    </row>
    <row r="70" spans="1:25" ht="27" x14ac:dyDescent="0.65">
      <c r="B70" s="65"/>
      <c r="C70" s="65"/>
      <c r="D70" s="65"/>
      <c r="E70" s="65"/>
      <c r="F70" s="68"/>
      <c r="G70" s="68"/>
      <c r="H70" s="68"/>
      <c r="I70" s="68"/>
      <c r="J70" s="68"/>
      <c r="K70" s="68"/>
      <c r="L70" s="68"/>
      <c r="M70" s="68"/>
      <c r="N70" s="68"/>
      <c r="O70" s="68"/>
      <c r="P70" s="68"/>
      <c r="Q70" s="68"/>
      <c r="R70" s="68"/>
      <c r="S70" s="68"/>
      <c r="T70" s="68"/>
      <c r="U70" s="68"/>
      <c r="V70" s="65"/>
      <c r="Y70" s="58"/>
    </row>
    <row r="71" spans="1:25" ht="27" x14ac:dyDescent="0.65">
      <c r="B71" s="67"/>
      <c r="C71" s="67"/>
      <c r="D71" s="67"/>
      <c r="E71" s="67"/>
      <c r="F71" s="68"/>
      <c r="G71" s="68"/>
      <c r="H71" s="68"/>
      <c r="I71" s="68"/>
      <c r="J71" s="68"/>
      <c r="K71" s="68"/>
      <c r="L71" s="68"/>
      <c r="M71" s="68"/>
      <c r="N71" s="68"/>
      <c r="O71" s="68"/>
      <c r="P71" s="68"/>
      <c r="Q71" s="68"/>
      <c r="R71" s="68"/>
      <c r="S71" s="68"/>
      <c r="T71" s="68"/>
      <c r="U71" s="68"/>
      <c r="V71" s="70"/>
      <c r="Y71" s="58"/>
    </row>
    <row r="72" spans="1:25" ht="27" x14ac:dyDescent="0.65">
      <c r="B72" s="71"/>
      <c r="C72" s="71"/>
      <c r="D72" s="71"/>
      <c r="E72" s="71"/>
      <c r="F72" s="68"/>
      <c r="G72" s="68"/>
      <c r="H72" s="68"/>
      <c r="I72" s="68"/>
      <c r="J72" s="68"/>
      <c r="K72" s="68"/>
      <c r="L72" s="68"/>
      <c r="M72" s="68"/>
      <c r="N72" s="68"/>
      <c r="O72" s="68"/>
      <c r="P72" s="68"/>
      <c r="Q72" s="68"/>
      <c r="R72" s="68"/>
      <c r="S72" s="68"/>
      <c r="T72" s="68"/>
      <c r="U72" s="68"/>
      <c r="V72" s="72"/>
      <c r="Y72" s="58"/>
    </row>
    <row r="73" spans="1:25" ht="27" x14ac:dyDescent="0.65">
      <c r="B73" s="71"/>
      <c r="C73" s="71"/>
      <c r="D73" s="71"/>
      <c r="E73" s="71"/>
      <c r="F73" s="68"/>
      <c r="G73" s="68"/>
      <c r="H73" s="68"/>
      <c r="I73" s="68"/>
      <c r="J73" s="68"/>
      <c r="K73" s="68"/>
      <c r="L73" s="68"/>
      <c r="M73" s="68"/>
      <c r="N73" s="68"/>
      <c r="O73" s="68"/>
      <c r="P73" s="68"/>
      <c r="Q73" s="68"/>
      <c r="R73" s="68"/>
      <c r="S73" s="68"/>
      <c r="T73" s="68"/>
      <c r="U73" s="68"/>
      <c r="V73" s="72"/>
      <c r="Y73" s="58"/>
    </row>
    <row r="74" spans="1:25" ht="27" x14ac:dyDescent="0.65">
      <c r="B74" s="67"/>
      <c r="C74" s="67"/>
      <c r="D74" s="67"/>
      <c r="E74" s="67"/>
      <c r="F74" s="68"/>
      <c r="G74" s="68"/>
      <c r="H74" s="68"/>
      <c r="I74" s="68"/>
      <c r="J74" s="68"/>
      <c r="K74" s="68"/>
      <c r="L74" s="68"/>
      <c r="M74" s="68"/>
      <c r="N74" s="68"/>
      <c r="O74" s="68"/>
      <c r="P74" s="68"/>
      <c r="Q74" s="68"/>
      <c r="R74" s="68"/>
      <c r="S74" s="68"/>
      <c r="T74" s="68"/>
      <c r="U74" s="68"/>
      <c r="V74" s="70"/>
      <c r="Y74" s="58"/>
    </row>
    <row r="75" spans="1:25" ht="27" x14ac:dyDescent="0.65">
      <c r="B75" s="67"/>
      <c r="C75" s="67"/>
      <c r="D75" s="67"/>
      <c r="E75" s="67"/>
      <c r="F75" s="68"/>
      <c r="G75" s="68"/>
      <c r="H75" s="68"/>
      <c r="I75" s="68"/>
      <c r="J75" s="68"/>
      <c r="K75" s="68"/>
      <c r="L75" s="68"/>
      <c r="M75" s="68"/>
      <c r="N75" s="68"/>
      <c r="O75" s="68"/>
      <c r="P75" s="68"/>
      <c r="Q75" s="68"/>
      <c r="R75" s="68"/>
      <c r="S75" s="68"/>
      <c r="T75" s="68"/>
      <c r="U75" s="68"/>
      <c r="V75" s="70"/>
      <c r="Y75" s="58"/>
    </row>
    <row r="76" spans="1:25" ht="27" x14ac:dyDescent="0.65">
      <c r="B76" s="65"/>
      <c r="C76" s="65"/>
      <c r="D76" s="65"/>
      <c r="E76" s="65"/>
      <c r="F76" s="66"/>
      <c r="G76" s="66"/>
      <c r="H76" s="66"/>
      <c r="I76" s="66"/>
      <c r="J76" s="66"/>
      <c r="K76" s="66"/>
      <c r="L76" s="66"/>
      <c r="M76" s="66"/>
      <c r="N76" s="66"/>
      <c r="O76" s="66"/>
      <c r="P76" s="66"/>
      <c r="Q76" s="66"/>
      <c r="R76" s="66"/>
      <c r="S76" s="66"/>
      <c r="T76" s="66"/>
      <c r="U76" s="66"/>
      <c r="V76" s="65"/>
      <c r="Y76" s="58"/>
    </row>
    <row r="77" spans="1:25" ht="27" x14ac:dyDescent="0.65">
      <c r="B77" s="67"/>
      <c r="C77" s="67"/>
      <c r="D77" s="67"/>
      <c r="E77" s="67"/>
      <c r="F77" s="68"/>
      <c r="G77" s="68"/>
      <c r="H77" s="68"/>
      <c r="I77" s="68"/>
      <c r="J77" s="68"/>
      <c r="K77" s="68"/>
      <c r="L77" s="68"/>
      <c r="M77" s="68"/>
      <c r="N77" s="68"/>
      <c r="O77" s="68"/>
      <c r="P77" s="68"/>
      <c r="Q77" s="68"/>
      <c r="R77" s="68"/>
      <c r="S77" s="68"/>
      <c r="T77" s="68"/>
      <c r="U77" s="68"/>
      <c r="V77" s="70"/>
      <c r="Y77" s="58"/>
    </row>
    <row r="78" spans="1:25" ht="27" x14ac:dyDescent="0.65">
      <c r="B78" s="67"/>
      <c r="C78" s="67"/>
      <c r="D78" s="67"/>
      <c r="E78" s="67"/>
      <c r="F78" s="68"/>
      <c r="G78" s="68"/>
      <c r="H78" s="68"/>
      <c r="I78" s="68"/>
      <c r="J78" s="68"/>
      <c r="K78" s="68"/>
      <c r="L78" s="68"/>
      <c r="M78" s="68"/>
      <c r="N78" s="68"/>
      <c r="O78" s="68"/>
      <c r="P78" s="68"/>
      <c r="Q78" s="68"/>
      <c r="R78" s="68"/>
      <c r="S78" s="68"/>
      <c r="T78" s="68"/>
      <c r="U78" s="68"/>
      <c r="V78" s="70"/>
      <c r="Y78" s="58"/>
    </row>
    <row r="79" spans="1:25" ht="27" x14ac:dyDescent="0.65">
      <c r="B79" s="65"/>
      <c r="C79" s="65"/>
      <c r="D79" s="65"/>
      <c r="E79" s="65"/>
      <c r="F79" s="64"/>
      <c r="G79" s="64"/>
      <c r="H79" s="64"/>
      <c r="I79" s="64"/>
      <c r="J79" s="64"/>
      <c r="K79" s="64"/>
      <c r="L79" s="64"/>
      <c r="M79" s="64"/>
      <c r="N79" s="64"/>
      <c r="O79" s="64"/>
      <c r="P79" s="64"/>
      <c r="Q79" s="64"/>
      <c r="R79" s="64"/>
      <c r="S79" s="64"/>
      <c r="T79" s="64"/>
      <c r="U79" s="64"/>
      <c r="V79" s="65"/>
      <c r="Y79" s="58"/>
    </row>
    <row r="80" spans="1:25" ht="27" x14ac:dyDescent="0.65">
      <c r="B80" s="11"/>
      <c r="C80" s="11"/>
      <c r="D80" s="11"/>
      <c r="E80" s="11"/>
      <c r="F80" s="11"/>
      <c r="G80" s="11"/>
      <c r="H80" s="11"/>
      <c r="I80" s="11"/>
      <c r="J80" s="11"/>
      <c r="K80" s="11"/>
      <c r="L80" s="11"/>
      <c r="M80" s="11"/>
      <c r="N80" s="11"/>
      <c r="O80" s="11"/>
      <c r="P80" s="11"/>
      <c r="Q80" s="11"/>
      <c r="R80" s="11"/>
      <c r="S80" s="11"/>
      <c r="T80" s="11"/>
      <c r="U80" s="11"/>
      <c r="V80" s="11"/>
      <c r="Y80" s="58"/>
    </row>
    <row r="81" spans="2:25" ht="27" x14ac:dyDescent="0.65">
      <c r="B81" s="11"/>
      <c r="C81" s="11"/>
      <c r="D81" s="11"/>
      <c r="E81" s="11"/>
      <c r="F81" s="11"/>
      <c r="G81" s="11"/>
      <c r="H81" s="11"/>
      <c r="I81" s="11"/>
      <c r="J81" s="11"/>
      <c r="K81" s="11"/>
      <c r="L81" s="11"/>
      <c r="M81" s="11"/>
      <c r="N81" s="11"/>
      <c r="O81" s="11"/>
      <c r="P81" s="11"/>
      <c r="Q81" s="11"/>
      <c r="R81" s="11"/>
      <c r="S81" s="11"/>
      <c r="T81" s="11"/>
      <c r="U81" s="11"/>
      <c r="V81" s="11"/>
      <c r="Y81" s="58"/>
    </row>
    <row r="82" spans="2:25" ht="27" x14ac:dyDescent="0.65">
      <c r="B82" s="11"/>
      <c r="C82" s="11"/>
      <c r="D82" s="11"/>
      <c r="E82" s="11"/>
      <c r="F82" s="11"/>
      <c r="G82" s="11"/>
      <c r="H82" s="11"/>
      <c r="I82" s="11"/>
      <c r="J82" s="11"/>
      <c r="K82" s="11"/>
      <c r="L82" s="11"/>
      <c r="M82" s="11"/>
      <c r="N82" s="11"/>
      <c r="O82" s="11"/>
      <c r="P82" s="11"/>
      <c r="Q82" s="11"/>
      <c r="R82" s="11"/>
      <c r="S82" s="11"/>
      <c r="T82" s="11"/>
      <c r="U82" s="11"/>
      <c r="V82" s="11"/>
      <c r="Y82" s="58"/>
    </row>
    <row r="83" spans="2:25" ht="27" x14ac:dyDescent="0.65">
      <c r="B83" s="11"/>
      <c r="C83" s="11"/>
      <c r="D83" s="11"/>
      <c r="E83" s="11"/>
      <c r="F83" s="11"/>
      <c r="G83" s="11"/>
      <c r="H83" s="11"/>
      <c r="I83" s="11"/>
      <c r="J83" s="11"/>
      <c r="K83" s="11"/>
      <c r="L83" s="11"/>
      <c r="M83" s="11"/>
      <c r="N83" s="11"/>
      <c r="O83" s="11"/>
      <c r="P83" s="11"/>
      <c r="Q83" s="11"/>
      <c r="R83" s="11"/>
      <c r="S83" s="11"/>
      <c r="T83" s="11"/>
      <c r="U83" s="11"/>
      <c r="V83" s="11"/>
      <c r="Y83" s="58"/>
    </row>
    <row r="84" spans="2:25" ht="27" x14ac:dyDescent="0.65">
      <c r="B84" s="11"/>
      <c r="C84" s="11"/>
      <c r="D84" s="11"/>
      <c r="E84" s="11"/>
      <c r="F84" s="11"/>
      <c r="G84" s="11"/>
      <c r="H84" s="11"/>
      <c r="I84" s="11"/>
      <c r="J84" s="11"/>
      <c r="K84" s="11"/>
      <c r="L84" s="11"/>
      <c r="M84" s="11"/>
      <c r="N84" s="11"/>
      <c r="O84" s="11"/>
      <c r="P84" s="11"/>
      <c r="Q84" s="11"/>
      <c r="R84" s="11"/>
      <c r="S84" s="11"/>
      <c r="T84" s="11"/>
      <c r="U84" s="11"/>
      <c r="V84" s="11"/>
      <c r="Y84" s="58"/>
    </row>
    <row r="85" spans="2:25" ht="27" x14ac:dyDescent="0.65">
      <c r="B85" s="11"/>
      <c r="C85" s="11"/>
      <c r="D85" s="11"/>
      <c r="E85" s="11"/>
      <c r="F85" s="11"/>
      <c r="G85" s="11"/>
      <c r="H85" s="11"/>
      <c r="I85" s="11"/>
      <c r="J85" s="11"/>
      <c r="K85" s="11"/>
      <c r="L85" s="11"/>
      <c r="M85" s="11"/>
      <c r="N85" s="11"/>
      <c r="O85" s="11"/>
      <c r="P85" s="11"/>
      <c r="Q85" s="11"/>
      <c r="R85" s="11"/>
      <c r="S85" s="11"/>
      <c r="T85" s="11"/>
      <c r="U85" s="11"/>
      <c r="V85" s="11"/>
      <c r="Y85" s="58"/>
    </row>
    <row r="86" spans="2:25" ht="27" x14ac:dyDescent="0.65">
      <c r="B86" s="11"/>
      <c r="C86" s="11"/>
      <c r="D86" s="11"/>
      <c r="E86" s="11"/>
      <c r="F86" s="11"/>
      <c r="G86" s="11"/>
      <c r="H86" s="11"/>
      <c r="I86" s="11"/>
      <c r="J86" s="11"/>
      <c r="K86" s="11"/>
      <c r="L86" s="11"/>
      <c r="M86" s="11"/>
      <c r="N86" s="11"/>
      <c r="O86" s="11"/>
      <c r="P86" s="11"/>
      <c r="Q86" s="11"/>
      <c r="R86" s="11"/>
      <c r="S86" s="11"/>
      <c r="T86" s="11"/>
      <c r="U86" s="11"/>
      <c r="V86" s="11"/>
      <c r="Y86" s="58"/>
    </row>
    <row r="87" spans="2:25" ht="27" x14ac:dyDescent="0.65">
      <c r="B87" s="11"/>
      <c r="C87" s="11"/>
      <c r="D87" s="11"/>
      <c r="E87" s="11"/>
      <c r="F87" s="11"/>
      <c r="G87" s="11"/>
      <c r="H87" s="11"/>
      <c r="I87" s="11"/>
      <c r="J87" s="11"/>
      <c r="K87" s="11"/>
      <c r="L87" s="11"/>
      <c r="M87" s="11"/>
      <c r="N87" s="11"/>
      <c r="O87" s="11"/>
      <c r="P87" s="11"/>
      <c r="Q87" s="11"/>
      <c r="R87" s="11"/>
      <c r="S87" s="11"/>
      <c r="T87" s="11"/>
      <c r="U87" s="11"/>
      <c r="V87" s="11"/>
      <c r="Y87" s="58"/>
    </row>
    <row r="88" spans="2:25" ht="27" x14ac:dyDescent="0.65">
      <c r="B88" s="11"/>
      <c r="C88" s="11"/>
      <c r="D88" s="11"/>
      <c r="E88" s="11"/>
      <c r="F88" s="11"/>
      <c r="G88" s="11"/>
      <c r="H88" s="11"/>
      <c r="I88" s="11"/>
      <c r="J88" s="11"/>
      <c r="K88" s="11"/>
      <c r="L88" s="11"/>
      <c r="M88" s="11"/>
      <c r="N88" s="11"/>
      <c r="O88" s="11"/>
      <c r="P88" s="11"/>
      <c r="Q88" s="11"/>
      <c r="R88" s="11"/>
      <c r="S88" s="11"/>
      <c r="T88" s="11"/>
      <c r="U88" s="11"/>
      <c r="V88" s="11"/>
      <c r="Y88" s="58"/>
    </row>
    <row r="89" spans="2:25" ht="27" x14ac:dyDescent="0.65">
      <c r="B89" s="11"/>
      <c r="C89" s="11"/>
      <c r="D89" s="11"/>
      <c r="E89" s="11"/>
      <c r="F89" s="11"/>
      <c r="G89" s="11"/>
      <c r="H89" s="11"/>
      <c r="I89" s="11"/>
      <c r="J89" s="11"/>
      <c r="K89" s="11"/>
      <c r="L89" s="11"/>
      <c r="M89" s="11"/>
      <c r="N89" s="11"/>
      <c r="O89" s="11"/>
      <c r="P89" s="11"/>
      <c r="Q89" s="11"/>
      <c r="R89" s="11"/>
      <c r="S89" s="11"/>
      <c r="T89" s="11"/>
      <c r="U89" s="11"/>
      <c r="V89" s="11"/>
      <c r="Y89" s="58"/>
    </row>
    <row r="90" spans="2:25" ht="27" x14ac:dyDescent="0.65">
      <c r="B90" s="11"/>
      <c r="C90" s="11"/>
      <c r="D90" s="11"/>
      <c r="E90" s="11"/>
      <c r="F90" s="11"/>
      <c r="G90" s="11"/>
      <c r="H90" s="11"/>
      <c r="I90" s="11"/>
      <c r="J90" s="11"/>
      <c r="K90" s="11"/>
      <c r="L90" s="11"/>
      <c r="M90" s="11"/>
      <c r="N90" s="11"/>
      <c r="O90" s="11"/>
      <c r="P90" s="11"/>
      <c r="Q90" s="11"/>
      <c r="R90" s="11"/>
      <c r="S90" s="11"/>
      <c r="T90" s="11"/>
      <c r="U90" s="11"/>
      <c r="V90" s="11"/>
      <c r="Y90" s="58"/>
    </row>
    <row r="91" spans="2:25" ht="27" x14ac:dyDescent="0.65">
      <c r="B91" s="11"/>
      <c r="C91" s="11"/>
      <c r="D91" s="11"/>
      <c r="E91" s="11"/>
      <c r="F91" s="11"/>
      <c r="G91" s="11"/>
      <c r="H91" s="11"/>
      <c r="I91" s="11"/>
      <c r="J91" s="11"/>
      <c r="K91" s="11"/>
      <c r="L91" s="11"/>
      <c r="M91" s="11"/>
      <c r="N91" s="11"/>
      <c r="O91" s="11"/>
      <c r="P91" s="11"/>
      <c r="Q91" s="11"/>
      <c r="R91" s="11"/>
      <c r="S91" s="11"/>
      <c r="T91" s="11"/>
      <c r="U91" s="11"/>
      <c r="V91" s="11"/>
      <c r="Y91" s="58"/>
    </row>
    <row r="92" spans="2:25" ht="27" x14ac:dyDescent="0.65">
      <c r="B92" s="11"/>
      <c r="C92" s="11"/>
      <c r="D92" s="11"/>
      <c r="E92" s="11"/>
      <c r="F92" s="11"/>
      <c r="G92" s="11"/>
      <c r="H92" s="11"/>
      <c r="I92" s="11"/>
      <c r="J92" s="11"/>
      <c r="K92" s="11"/>
      <c r="L92" s="11"/>
      <c r="M92" s="11"/>
      <c r="N92" s="11"/>
      <c r="O92" s="11"/>
      <c r="P92" s="11"/>
      <c r="Q92" s="11"/>
      <c r="R92" s="11"/>
      <c r="S92" s="11"/>
      <c r="T92" s="11"/>
      <c r="U92" s="11"/>
      <c r="V92" s="11"/>
      <c r="Y92" s="58"/>
    </row>
    <row r="93" spans="2:25" ht="27" x14ac:dyDescent="0.65">
      <c r="B93" s="11"/>
      <c r="C93" s="11"/>
      <c r="D93" s="11"/>
      <c r="E93" s="11"/>
      <c r="F93" s="11"/>
      <c r="G93" s="11"/>
      <c r="H93" s="11"/>
      <c r="I93" s="11"/>
      <c r="J93" s="11"/>
      <c r="K93" s="11"/>
      <c r="L93" s="11"/>
      <c r="M93" s="11"/>
      <c r="N93" s="11"/>
      <c r="O93" s="11"/>
      <c r="P93" s="11"/>
      <c r="Q93" s="11"/>
      <c r="R93" s="11"/>
      <c r="S93" s="11"/>
      <c r="T93" s="11"/>
      <c r="U93" s="11"/>
      <c r="V93" s="11"/>
      <c r="Y93" s="58"/>
    </row>
    <row r="94" spans="2:25" ht="27" x14ac:dyDescent="0.65">
      <c r="B94" s="11"/>
      <c r="C94" s="11"/>
      <c r="D94" s="11"/>
      <c r="E94" s="11"/>
      <c r="F94" s="11"/>
      <c r="G94" s="11"/>
      <c r="H94" s="11"/>
      <c r="I94" s="11"/>
      <c r="J94" s="11"/>
      <c r="K94" s="11"/>
      <c r="L94" s="11"/>
      <c r="M94" s="11"/>
      <c r="N94" s="11"/>
      <c r="O94" s="11"/>
      <c r="P94" s="11"/>
      <c r="Q94" s="11"/>
      <c r="R94" s="11"/>
      <c r="S94" s="11"/>
      <c r="T94" s="11"/>
      <c r="U94" s="11"/>
      <c r="V94" s="11"/>
      <c r="Y94" s="58"/>
    </row>
    <row r="95" spans="2:25" ht="27" x14ac:dyDescent="0.65">
      <c r="B95" s="11"/>
      <c r="C95" s="11"/>
      <c r="D95" s="11"/>
      <c r="E95" s="11"/>
      <c r="F95" s="11"/>
      <c r="G95" s="11"/>
      <c r="H95" s="11"/>
      <c r="I95" s="11"/>
      <c r="J95" s="11"/>
      <c r="K95" s="11"/>
      <c r="L95" s="11"/>
      <c r="M95" s="11"/>
      <c r="N95" s="11"/>
      <c r="O95" s="11"/>
      <c r="P95" s="11"/>
      <c r="Q95" s="11"/>
      <c r="R95" s="11"/>
      <c r="S95" s="11"/>
      <c r="T95" s="11"/>
      <c r="U95" s="11"/>
      <c r="V95" s="11"/>
      <c r="Y95" s="58"/>
    </row>
    <row r="96" spans="2:25" ht="27" x14ac:dyDescent="0.65">
      <c r="B96" s="11"/>
      <c r="C96" s="11"/>
      <c r="D96" s="11"/>
      <c r="E96" s="11"/>
      <c r="F96" s="11"/>
      <c r="G96" s="11"/>
      <c r="H96" s="11"/>
      <c r="I96" s="11"/>
      <c r="J96" s="11"/>
      <c r="K96" s="11"/>
      <c r="L96" s="11"/>
      <c r="M96" s="11"/>
      <c r="N96" s="11"/>
      <c r="O96" s="11"/>
      <c r="P96" s="11"/>
      <c r="Q96" s="11"/>
      <c r="R96" s="11"/>
      <c r="S96" s="11"/>
      <c r="T96" s="11"/>
      <c r="U96" s="11"/>
      <c r="V96" s="11"/>
      <c r="Y96" s="58"/>
    </row>
    <row r="97" spans="2:25" ht="27" x14ac:dyDescent="0.65">
      <c r="B97" s="11"/>
      <c r="C97" s="11"/>
      <c r="D97" s="11"/>
      <c r="E97" s="11"/>
      <c r="F97" s="11"/>
      <c r="G97" s="11"/>
      <c r="H97" s="11"/>
      <c r="I97" s="11"/>
      <c r="J97" s="11"/>
      <c r="K97" s="11"/>
      <c r="L97" s="11"/>
      <c r="M97" s="11"/>
      <c r="N97" s="11"/>
      <c r="O97" s="11"/>
      <c r="P97" s="11"/>
      <c r="Q97" s="11"/>
      <c r="R97" s="11"/>
      <c r="S97" s="11"/>
      <c r="T97" s="11"/>
      <c r="U97" s="11"/>
      <c r="V97" s="11"/>
      <c r="Y97" s="58"/>
    </row>
    <row r="98" spans="2:25" ht="27" x14ac:dyDescent="0.65">
      <c r="B98" s="11"/>
      <c r="C98" s="11"/>
      <c r="D98" s="11"/>
      <c r="E98" s="11"/>
      <c r="F98" s="11"/>
      <c r="G98" s="11"/>
      <c r="H98" s="11"/>
      <c r="I98" s="11"/>
      <c r="J98" s="11"/>
      <c r="K98" s="11"/>
      <c r="L98" s="11"/>
      <c r="M98" s="11"/>
      <c r="N98" s="11"/>
      <c r="O98" s="11"/>
      <c r="P98" s="11"/>
      <c r="Q98" s="11"/>
      <c r="R98" s="11"/>
      <c r="S98" s="11"/>
      <c r="T98" s="11"/>
      <c r="U98" s="11"/>
      <c r="V98" s="11"/>
      <c r="Y98" s="58"/>
    </row>
    <row r="99" spans="2:25" ht="27" x14ac:dyDescent="0.65">
      <c r="B99" s="11"/>
      <c r="C99" s="11"/>
      <c r="D99" s="11"/>
      <c r="E99" s="11"/>
      <c r="F99" s="11"/>
      <c r="G99" s="11"/>
      <c r="H99" s="11"/>
      <c r="I99" s="11"/>
      <c r="J99" s="11"/>
      <c r="K99" s="11"/>
      <c r="L99" s="11"/>
      <c r="M99" s="11"/>
      <c r="N99" s="11"/>
      <c r="O99" s="11"/>
      <c r="P99" s="11"/>
      <c r="Q99" s="11"/>
      <c r="R99" s="11"/>
      <c r="S99" s="11"/>
      <c r="T99" s="11"/>
      <c r="U99" s="11"/>
      <c r="V99" s="11"/>
      <c r="Y99" s="58"/>
    </row>
    <row r="100" spans="2:25" ht="27" x14ac:dyDescent="0.65">
      <c r="B100" s="11"/>
      <c r="C100" s="11"/>
      <c r="D100" s="11"/>
      <c r="E100" s="11"/>
      <c r="F100" s="11"/>
      <c r="G100" s="11"/>
      <c r="H100" s="11"/>
      <c r="I100" s="11"/>
      <c r="J100" s="11"/>
      <c r="K100" s="11"/>
      <c r="L100" s="11"/>
      <c r="M100" s="11"/>
      <c r="N100" s="11"/>
      <c r="O100" s="11"/>
      <c r="P100" s="11"/>
      <c r="Q100" s="11"/>
      <c r="R100" s="11"/>
      <c r="S100" s="11"/>
      <c r="T100" s="11"/>
      <c r="U100" s="11"/>
      <c r="V100" s="11"/>
      <c r="Y100" s="58"/>
    </row>
    <row r="101" spans="2:25" ht="27" x14ac:dyDescent="0.65">
      <c r="B101" s="11"/>
      <c r="C101" s="11"/>
      <c r="D101" s="11"/>
      <c r="E101" s="11"/>
      <c r="F101" s="11"/>
      <c r="G101" s="11"/>
      <c r="H101" s="11"/>
      <c r="I101" s="11"/>
      <c r="J101" s="11"/>
      <c r="K101" s="11"/>
      <c r="L101" s="11"/>
      <c r="M101" s="11"/>
      <c r="N101" s="11"/>
      <c r="O101" s="11"/>
      <c r="P101" s="11"/>
      <c r="Q101" s="11"/>
      <c r="R101" s="11"/>
      <c r="S101" s="11"/>
      <c r="T101" s="11"/>
      <c r="U101" s="11"/>
      <c r="V101" s="11"/>
      <c r="Y101" s="58"/>
    </row>
    <row r="102" spans="2:25" ht="27" x14ac:dyDescent="0.65">
      <c r="B102" s="11"/>
      <c r="C102" s="11"/>
      <c r="D102" s="11"/>
      <c r="E102" s="11"/>
      <c r="F102" s="11"/>
      <c r="G102" s="11"/>
      <c r="H102" s="11"/>
      <c r="I102" s="11"/>
      <c r="J102" s="11"/>
      <c r="K102" s="11"/>
      <c r="L102" s="11"/>
      <c r="M102" s="11"/>
      <c r="N102" s="11"/>
      <c r="O102" s="11"/>
      <c r="P102" s="11"/>
      <c r="Q102" s="11"/>
      <c r="R102" s="11"/>
      <c r="S102" s="11"/>
      <c r="T102" s="11"/>
      <c r="U102" s="11"/>
      <c r="V102" s="11"/>
      <c r="Y102" s="58"/>
    </row>
    <row r="103" spans="2:25" ht="27" x14ac:dyDescent="0.65">
      <c r="B103" s="11"/>
      <c r="C103" s="11"/>
      <c r="D103" s="11"/>
      <c r="E103" s="11"/>
      <c r="F103" s="11"/>
      <c r="G103" s="11"/>
      <c r="H103" s="11"/>
      <c r="I103" s="11"/>
      <c r="J103" s="11"/>
      <c r="K103" s="11"/>
      <c r="L103" s="11"/>
      <c r="M103" s="11"/>
      <c r="N103" s="11"/>
      <c r="O103" s="11"/>
      <c r="P103" s="11"/>
      <c r="Q103" s="11"/>
      <c r="R103" s="11"/>
      <c r="S103" s="11"/>
      <c r="T103" s="11"/>
      <c r="U103" s="11"/>
      <c r="V103" s="11"/>
      <c r="Y103" s="58"/>
    </row>
    <row r="104" spans="2:25" ht="27" x14ac:dyDescent="0.65">
      <c r="B104" s="11"/>
      <c r="C104" s="11"/>
      <c r="D104" s="11"/>
      <c r="E104" s="11"/>
      <c r="F104" s="11"/>
      <c r="G104" s="11"/>
      <c r="H104" s="11"/>
      <c r="I104" s="11"/>
      <c r="J104" s="11"/>
      <c r="K104" s="11"/>
      <c r="L104" s="11"/>
      <c r="M104" s="11"/>
      <c r="N104" s="11"/>
      <c r="O104" s="11"/>
      <c r="P104" s="11"/>
      <c r="Q104" s="11"/>
      <c r="R104" s="11"/>
      <c r="S104" s="11"/>
      <c r="T104" s="11"/>
      <c r="U104" s="11"/>
      <c r="V104" s="11"/>
      <c r="Y104" s="58"/>
    </row>
    <row r="105" spans="2:25" ht="27" x14ac:dyDescent="0.65">
      <c r="B105" s="11"/>
      <c r="C105" s="11"/>
      <c r="D105" s="11"/>
      <c r="E105" s="11"/>
      <c r="F105" s="11"/>
      <c r="G105" s="11"/>
      <c r="H105" s="11"/>
      <c r="I105" s="11"/>
      <c r="J105" s="11"/>
      <c r="K105" s="11"/>
      <c r="L105" s="11"/>
      <c r="M105" s="11"/>
      <c r="N105" s="11"/>
      <c r="O105" s="11"/>
      <c r="P105" s="11"/>
      <c r="Q105" s="11"/>
      <c r="R105" s="11"/>
      <c r="S105" s="11"/>
      <c r="T105" s="11"/>
      <c r="U105" s="11"/>
      <c r="V105" s="11"/>
      <c r="Y105" s="58"/>
    </row>
    <row r="106" spans="2:25" ht="27" x14ac:dyDescent="0.65">
      <c r="B106" s="11"/>
      <c r="C106" s="11"/>
      <c r="D106" s="11"/>
      <c r="E106" s="11"/>
      <c r="F106" s="11"/>
      <c r="G106" s="11"/>
      <c r="H106" s="11"/>
      <c r="I106" s="11"/>
      <c r="J106" s="11"/>
      <c r="K106" s="11"/>
      <c r="L106" s="11"/>
      <c r="M106" s="11"/>
      <c r="N106" s="11"/>
      <c r="O106" s="11"/>
      <c r="P106" s="11"/>
      <c r="Q106" s="11"/>
      <c r="R106" s="11"/>
      <c r="S106" s="11"/>
      <c r="T106" s="11"/>
      <c r="U106" s="11"/>
      <c r="V106" s="11"/>
      <c r="Y106" s="58"/>
    </row>
    <row r="107" spans="2:25" ht="27" x14ac:dyDescent="0.65">
      <c r="B107" s="11"/>
      <c r="C107" s="11"/>
      <c r="D107" s="11"/>
      <c r="E107" s="11"/>
      <c r="F107" s="11"/>
      <c r="G107" s="11"/>
      <c r="H107" s="11"/>
      <c r="I107" s="11"/>
      <c r="J107" s="11"/>
      <c r="K107" s="11"/>
      <c r="L107" s="11"/>
      <c r="M107" s="11"/>
      <c r="N107" s="11"/>
      <c r="O107" s="11"/>
      <c r="P107" s="11"/>
      <c r="Q107" s="11"/>
      <c r="R107" s="11"/>
      <c r="S107" s="11"/>
      <c r="T107" s="11"/>
      <c r="U107" s="11"/>
      <c r="V107" s="11"/>
      <c r="Y107" s="58"/>
    </row>
    <row r="108" spans="2:25" ht="27" x14ac:dyDescent="0.65">
      <c r="B108" s="11"/>
      <c r="C108" s="11"/>
      <c r="D108" s="11"/>
      <c r="E108" s="11"/>
      <c r="F108" s="11"/>
      <c r="G108" s="11"/>
      <c r="H108" s="11"/>
      <c r="I108" s="11"/>
      <c r="J108" s="11"/>
      <c r="K108" s="11"/>
      <c r="L108" s="11"/>
      <c r="M108" s="11"/>
      <c r="N108" s="11"/>
      <c r="O108" s="11"/>
      <c r="P108" s="11"/>
      <c r="Q108" s="11"/>
      <c r="R108" s="11"/>
      <c r="S108" s="11"/>
      <c r="T108" s="11"/>
      <c r="U108" s="11"/>
      <c r="V108" s="11"/>
      <c r="Y108" s="58"/>
    </row>
    <row r="109" spans="2:25" ht="27" x14ac:dyDescent="0.65">
      <c r="B109" s="11"/>
      <c r="C109" s="11"/>
      <c r="D109" s="11"/>
      <c r="E109" s="11"/>
      <c r="F109" s="11"/>
      <c r="G109" s="11"/>
      <c r="H109" s="11"/>
      <c r="I109" s="11"/>
      <c r="J109" s="11"/>
      <c r="K109" s="11"/>
      <c r="L109" s="11"/>
      <c r="M109" s="11"/>
      <c r="N109" s="11"/>
      <c r="O109" s="11"/>
      <c r="P109" s="11"/>
      <c r="Q109" s="11"/>
      <c r="R109" s="11"/>
      <c r="S109" s="11"/>
      <c r="T109" s="11"/>
      <c r="U109" s="11"/>
      <c r="V109" s="11"/>
      <c r="Y109" s="58"/>
    </row>
    <row r="110" spans="2:25" ht="27" x14ac:dyDescent="0.65">
      <c r="B110" s="11"/>
      <c r="C110" s="11"/>
      <c r="D110" s="11"/>
      <c r="E110" s="11"/>
      <c r="F110" s="11"/>
      <c r="G110" s="11"/>
      <c r="H110" s="11"/>
      <c r="I110" s="11"/>
      <c r="J110" s="11"/>
      <c r="K110" s="11"/>
      <c r="L110" s="11"/>
      <c r="M110" s="11"/>
      <c r="N110" s="11"/>
      <c r="O110" s="11"/>
      <c r="P110" s="11"/>
      <c r="Q110" s="11"/>
      <c r="R110" s="11"/>
      <c r="S110" s="11"/>
      <c r="T110" s="11"/>
      <c r="U110" s="11"/>
      <c r="V110" s="11"/>
      <c r="Y110" s="58"/>
    </row>
    <row r="111" spans="2:25" ht="27" x14ac:dyDescent="0.65">
      <c r="B111" s="11"/>
      <c r="C111" s="11"/>
      <c r="D111" s="11"/>
      <c r="E111" s="11"/>
      <c r="F111" s="11"/>
      <c r="G111" s="11"/>
      <c r="H111" s="11"/>
      <c r="I111" s="11"/>
      <c r="J111" s="11"/>
      <c r="K111" s="11"/>
      <c r="L111" s="11"/>
      <c r="M111" s="11"/>
      <c r="N111" s="11"/>
      <c r="O111" s="11"/>
      <c r="P111" s="11"/>
      <c r="Q111" s="11"/>
      <c r="R111" s="11"/>
      <c r="S111" s="11"/>
      <c r="T111" s="11"/>
      <c r="U111" s="11"/>
      <c r="V111" s="11"/>
      <c r="Y111" s="58"/>
    </row>
    <row r="112" spans="2:25" ht="27" x14ac:dyDescent="0.65">
      <c r="B112" s="11"/>
      <c r="C112" s="11"/>
      <c r="D112" s="11"/>
      <c r="E112" s="11"/>
      <c r="F112" s="11"/>
      <c r="G112" s="11"/>
      <c r="H112" s="11"/>
      <c r="I112" s="11"/>
      <c r="J112" s="11"/>
      <c r="K112" s="11"/>
      <c r="L112" s="11"/>
      <c r="M112" s="11"/>
      <c r="N112" s="11"/>
      <c r="O112" s="11"/>
      <c r="P112" s="11"/>
      <c r="Q112" s="11"/>
      <c r="R112" s="11"/>
      <c r="S112" s="11"/>
      <c r="T112" s="11"/>
      <c r="U112" s="11"/>
      <c r="V112" s="11"/>
      <c r="Y112" s="58"/>
    </row>
    <row r="113" spans="2:25" ht="27" x14ac:dyDescent="0.65">
      <c r="B113" s="11"/>
      <c r="C113" s="11"/>
      <c r="D113" s="11"/>
      <c r="E113" s="11"/>
      <c r="F113" s="11"/>
      <c r="G113" s="11"/>
      <c r="H113" s="11"/>
      <c r="I113" s="11"/>
      <c r="J113" s="11"/>
      <c r="K113" s="11"/>
      <c r="L113" s="11"/>
      <c r="M113" s="11"/>
      <c r="N113" s="11"/>
      <c r="O113" s="11"/>
      <c r="P113" s="11"/>
      <c r="Q113" s="11"/>
      <c r="R113" s="11"/>
      <c r="S113" s="11"/>
      <c r="T113" s="11"/>
      <c r="U113" s="11"/>
      <c r="V113" s="11"/>
      <c r="Y113" s="58"/>
    </row>
    <row r="114" spans="2:25" ht="21.75" x14ac:dyDescent="0.5">
      <c r="B114" s="11"/>
      <c r="C114" s="11"/>
      <c r="D114" s="11"/>
      <c r="E114" s="11"/>
      <c r="F114" s="11"/>
      <c r="G114" s="11"/>
      <c r="H114" s="11"/>
      <c r="I114" s="11"/>
      <c r="J114" s="11"/>
      <c r="K114" s="11"/>
      <c r="L114" s="11"/>
      <c r="M114" s="11"/>
      <c r="N114" s="11"/>
      <c r="O114" s="11"/>
      <c r="P114" s="11"/>
      <c r="Q114" s="11"/>
      <c r="R114" s="11"/>
      <c r="S114" s="11"/>
      <c r="T114" s="11"/>
      <c r="U114" s="11"/>
      <c r="V114" s="11"/>
    </row>
    <row r="115" spans="2:25" ht="21.75" x14ac:dyDescent="0.5">
      <c r="B115" s="11"/>
      <c r="C115" s="11"/>
      <c r="D115" s="11"/>
      <c r="E115" s="11"/>
      <c r="F115" s="11"/>
      <c r="G115" s="11"/>
      <c r="H115" s="11"/>
      <c r="I115" s="11"/>
      <c r="J115" s="11"/>
      <c r="K115" s="11"/>
      <c r="L115" s="11"/>
      <c r="M115" s="11"/>
      <c r="N115" s="11"/>
      <c r="O115" s="11"/>
      <c r="P115" s="11"/>
      <c r="Q115" s="11"/>
      <c r="R115" s="11"/>
      <c r="S115" s="11"/>
      <c r="T115" s="11"/>
      <c r="U115" s="11"/>
      <c r="V115" s="11"/>
    </row>
    <row r="116" spans="2:25" ht="21.75" x14ac:dyDescent="0.5">
      <c r="B116" s="11"/>
      <c r="C116" s="11"/>
      <c r="D116" s="11"/>
      <c r="E116" s="11"/>
      <c r="F116" s="11"/>
      <c r="G116" s="11"/>
      <c r="H116" s="11"/>
      <c r="I116" s="11"/>
      <c r="J116" s="11"/>
      <c r="K116" s="11"/>
      <c r="L116" s="11"/>
      <c r="M116" s="11"/>
      <c r="N116" s="11"/>
      <c r="O116" s="11"/>
      <c r="P116" s="11"/>
      <c r="Q116" s="11"/>
      <c r="R116" s="11"/>
      <c r="S116" s="11"/>
      <c r="T116" s="11"/>
      <c r="U116" s="11"/>
      <c r="V116" s="11"/>
    </row>
    <row r="117" spans="2:25" ht="21.75" x14ac:dyDescent="0.5">
      <c r="B117" s="11"/>
      <c r="C117" s="11"/>
      <c r="D117" s="11"/>
      <c r="E117" s="11"/>
      <c r="F117" s="11"/>
      <c r="G117" s="11"/>
      <c r="H117" s="11"/>
      <c r="I117" s="11"/>
      <c r="J117" s="11"/>
      <c r="K117" s="11"/>
      <c r="L117" s="11"/>
      <c r="M117" s="11"/>
      <c r="N117" s="11"/>
      <c r="O117" s="11"/>
      <c r="P117" s="11"/>
      <c r="Q117" s="11"/>
      <c r="R117" s="11"/>
      <c r="S117" s="11"/>
      <c r="T117" s="11"/>
      <c r="U117" s="11"/>
      <c r="V117" s="11"/>
    </row>
    <row r="118" spans="2:25" ht="21.75" x14ac:dyDescent="0.5">
      <c r="B118" s="11"/>
      <c r="C118" s="11"/>
      <c r="D118" s="11"/>
      <c r="E118" s="11"/>
      <c r="F118" s="11"/>
      <c r="G118" s="11"/>
      <c r="H118" s="11"/>
      <c r="I118" s="11"/>
      <c r="J118" s="11"/>
      <c r="K118" s="11"/>
      <c r="L118" s="11"/>
      <c r="M118" s="11"/>
      <c r="N118" s="11"/>
      <c r="O118" s="11"/>
      <c r="P118" s="11"/>
      <c r="Q118" s="11"/>
      <c r="R118" s="11"/>
      <c r="S118" s="11"/>
      <c r="T118" s="11"/>
      <c r="U118" s="11"/>
      <c r="V118" s="11"/>
    </row>
    <row r="119" spans="2:25" ht="21.75" x14ac:dyDescent="0.5">
      <c r="B119" s="11"/>
      <c r="C119" s="11"/>
      <c r="D119" s="11"/>
      <c r="E119" s="11"/>
      <c r="F119" s="11"/>
      <c r="G119" s="11"/>
      <c r="H119" s="11"/>
      <c r="I119" s="11"/>
      <c r="J119" s="11"/>
      <c r="K119" s="11"/>
      <c r="L119" s="11"/>
      <c r="M119" s="11"/>
      <c r="N119" s="11"/>
      <c r="O119" s="11"/>
      <c r="P119" s="11"/>
      <c r="Q119" s="11"/>
      <c r="R119" s="11"/>
      <c r="S119" s="11"/>
      <c r="T119" s="11"/>
      <c r="U119" s="11"/>
      <c r="V119" s="11"/>
    </row>
    <row r="120" spans="2:25" ht="21.75" x14ac:dyDescent="0.5">
      <c r="B120" s="11"/>
      <c r="C120" s="11"/>
      <c r="D120" s="11"/>
      <c r="E120" s="11"/>
      <c r="F120" s="11"/>
      <c r="G120" s="11"/>
      <c r="H120" s="11"/>
      <c r="I120" s="11"/>
      <c r="J120" s="11"/>
      <c r="K120" s="11"/>
      <c r="L120" s="11"/>
      <c r="M120" s="11"/>
      <c r="N120" s="11"/>
      <c r="O120" s="11"/>
      <c r="P120" s="11"/>
      <c r="Q120" s="11"/>
      <c r="R120" s="11"/>
      <c r="S120" s="11"/>
      <c r="T120" s="11"/>
      <c r="U120" s="11"/>
      <c r="V120" s="11"/>
    </row>
    <row r="121" spans="2:25" ht="21.75" x14ac:dyDescent="0.5">
      <c r="B121" s="11"/>
      <c r="C121" s="11"/>
      <c r="D121" s="11"/>
      <c r="E121" s="11"/>
      <c r="F121" s="11"/>
      <c r="G121" s="11"/>
      <c r="H121" s="11"/>
      <c r="I121" s="11"/>
      <c r="J121" s="11"/>
      <c r="K121" s="11"/>
      <c r="L121" s="11"/>
      <c r="M121" s="11"/>
      <c r="N121" s="11"/>
      <c r="O121" s="11"/>
      <c r="P121" s="11"/>
      <c r="Q121" s="11"/>
      <c r="R121" s="11"/>
      <c r="S121" s="11"/>
      <c r="T121" s="11"/>
      <c r="U121" s="11"/>
      <c r="V121" s="11"/>
    </row>
    <row r="122" spans="2:25" ht="21.75" x14ac:dyDescent="0.5">
      <c r="B122" s="11"/>
      <c r="C122" s="11"/>
      <c r="D122" s="11"/>
      <c r="E122" s="11"/>
      <c r="F122" s="11"/>
      <c r="G122" s="11"/>
      <c r="H122" s="11"/>
      <c r="I122" s="11"/>
      <c r="J122" s="11"/>
      <c r="K122" s="11"/>
      <c r="L122" s="11"/>
      <c r="M122" s="11"/>
      <c r="N122" s="11"/>
      <c r="O122" s="11"/>
      <c r="P122" s="11"/>
      <c r="Q122" s="11"/>
      <c r="R122" s="11"/>
      <c r="S122" s="11"/>
      <c r="T122" s="11"/>
      <c r="U122" s="11"/>
      <c r="V122" s="11"/>
    </row>
    <row r="123" spans="2:25" ht="21.75" x14ac:dyDescent="0.5">
      <c r="B123" s="11"/>
      <c r="C123" s="11"/>
      <c r="D123" s="11"/>
      <c r="E123" s="11"/>
      <c r="F123" s="11"/>
      <c r="G123" s="11"/>
      <c r="H123" s="11"/>
      <c r="I123" s="11"/>
      <c r="J123" s="11"/>
      <c r="K123" s="11"/>
      <c r="L123" s="11"/>
      <c r="M123" s="11"/>
      <c r="N123" s="11"/>
      <c r="O123" s="11"/>
      <c r="P123" s="11"/>
      <c r="Q123" s="11"/>
      <c r="R123" s="11"/>
      <c r="S123" s="11"/>
      <c r="T123" s="11"/>
      <c r="U123" s="11"/>
      <c r="V123" s="11"/>
    </row>
  </sheetData>
  <mergeCells count="13">
    <mergeCell ref="Y4:AP4"/>
    <mergeCell ref="B9:B11"/>
    <mergeCell ref="D9:D11"/>
    <mergeCell ref="F9:F11"/>
    <mergeCell ref="V9:V11"/>
    <mergeCell ref="E9:E11"/>
    <mergeCell ref="G9:G11"/>
    <mergeCell ref="H9:H11"/>
    <mergeCell ref="J9:L9"/>
    <mergeCell ref="M9:U9"/>
    <mergeCell ref="B4:L4"/>
    <mergeCell ref="M4:V4"/>
    <mergeCell ref="I9:I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&amp;P+65 -</oddFooter>
  </headerFooter>
  <colBreaks count="1" manualBreakCount="1">
    <brk id="12"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topLeftCell="A34"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4" t="s">
        <v>1610</v>
      </c>
      <c r="D2" s="1774"/>
      <c r="E2" s="1774"/>
      <c r="F2" s="7"/>
    </row>
    <row r="3" spans="2:13" s="5" customFormat="1" ht="17.25" customHeight="1" x14ac:dyDescent="0.85">
      <c r="B3" s="1"/>
      <c r="C3" s="1572"/>
      <c r="D3" s="1540"/>
      <c r="E3" s="750"/>
      <c r="F3" s="3"/>
      <c r="G3" s="2"/>
      <c r="H3" s="2"/>
      <c r="I3" s="2"/>
      <c r="J3" s="2"/>
      <c r="K3" s="2"/>
      <c r="L3" s="2"/>
      <c r="M3" s="2"/>
    </row>
    <row r="4" spans="2:13" ht="36.75" x14ac:dyDescent="0.85">
      <c r="C4" s="1774" t="s">
        <v>1944</v>
      </c>
      <c r="D4" s="1774"/>
      <c r="E4" s="1774"/>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51" t="s">
        <v>1024</v>
      </c>
      <c r="C8" s="752" t="s">
        <v>907</v>
      </c>
      <c r="D8" s="752" t="s">
        <v>908</v>
      </c>
      <c r="E8" s="753" t="s">
        <v>1023</v>
      </c>
      <c r="F8" s="754" t="s">
        <v>1025</v>
      </c>
    </row>
    <row r="9" spans="2:13" s="20" customFormat="1" ht="21" customHeight="1" x14ac:dyDescent="0.7">
      <c r="B9" s="755"/>
      <c r="C9" s="756"/>
      <c r="D9" s="757" t="s">
        <v>1139</v>
      </c>
      <c r="E9" s="756"/>
      <c r="F9" s="758"/>
    </row>
    <row r="10" spans="2:13" s="20" customFormat="1" ht="9.75" customHeight="1" x14ac:dyDescent="0.65">
      <c r="B10" s="21"/>
      <c r="C10" s="22"/>
      <c r="D10" s="23"/>
      <c r="E10" s="24"/>
      <c r="F10" s="25"/>
    </row>
    <row r="11" spans="2:13" s="20" customFormat="1" ht="27.75" customHeight="1" x14ac:dyDescent="0.65">
      <c r="B11" s="21"/>
      <c r="C11" s="1612" t="s">
        <v>1734</v>
      </c>
      <c r="D11" s="299" t="s">
        <v>1737</v>
      </c>
      <c r="E11" s="1613" t="s">
        <v>1735</v>
      </c>
      <c r="F11" s="25"/>
    </row>
    <row r="12" spans="2:13" s="302" customFormat="1" ht="23.25" customHeight="1" x14ac:dyDescent="0.65">
      <c r="B12" s="297"/>
      <c r="C12" s="298" t="s">
        <v>1681</v>
      </c>
      <c r="D12" s="299" t="s">
        <v>1865</v>
      </c>
      <c r="E12" s="300" t="s">
        <v>1223</v>
      </c>
      <c r="F12" s="301"/>
    </row>
    <row r="13" spans="2:13" s="8" customFormat="1" ht="23.25" customHeight="1" x14ac:dyDescent="0.65">
      <c r="B13" s="303">
        <v>1</v>
      </c>
      <c r="C13" s="1739" t="s">
        <v>1682</v>
      </c>
      <c r="D13" s="304" t="s">
        <v>1140</v>
      </c>
      <c r="E13" s="1742" t="s">
        <v>1026</v>
      </c>
      <c r="F13" s="306">
        <v>1</v>
      </c>
    </row>
    <row r="14" spans="2:13" s="8" customFormat="1" ht="23.25" customHeight="1" x14ac:dyDescent="0.65">
      <c r="B14" s="303">
        <v>2</v>
      </c>
      <c r="C14" s="1740" t="s">
        <v>1814</v>
      </c>
      <c r="D14" s="304" t="s">
        <v>1141</v>
      </c>
      <c r="E14" s="1743" t="s">
        <v>1815</v>
      </c>
      <c r="F14" s="306">
        <v>2</v>
      </c>
    </row>
    <row r="15" spans="2:13" s="8" customFormat="1" ht="23.25" customHeight="1" x14ac:dyDescent="0.65">
      <c r="B15" s="303">
        <v>3</v>
      </c>
      <c r="C15" s="1740" t="s">
        <v>1157</v>
      </c>
      <c r="D15" s="304" t="s">
        <v>1142</v>
      </c>
      <c r="E15" s="1743" t="s">
        <v>1950</v>
      </c>
      <c r="F15" s="306">
        <v>3</v>
      </c>
    </row>
    <row r="16" spans="2:13" s="8" customFormat="1" ht="23.25" customHeight="1" x14ac:dyDescent="0.65">
      <c r="B16" s="303">
        <v>4</v>
      </c>
      <c r="C16" s="1740" t="s">
        <v>1125</v>
      </c>
      <c r="D16" s="304" t="s">
        <v>1647</v>
      </c>
      <c r="E16" s="1743" t="s">
        <v>1126</v>
      </c>
      <c r="F16" s="306">
        <v>4</v>
      </c>
    </row>
    <row r="17" spans="2:6" s="8" customFormat="1" ht="23.25" customHeight="1" x14ac:dyDescent="0.65">
      <c r="B17" s="309">
        <v>5</v>
      </c>
      <c r="C17" s="1740" t="s">
        <v>1671</v>
      </c>
      <c r="D17" s="304" t="s">
        <v>1143</v>
      </c>
      <c r="E17" s="1743" t="s">
        <v>1641</v>
      </c>
      <c r="F17" s="310">
        <v>5</v>
      </c>
    </row>
    <row r="18" spans="2:6" s="8" customFormat="1" ht="51.75" customHeight="1" x14ac:dyDescent="0.65">
      <c r="B18" s="1516">
        <v>6</v>
      </c>
      <c r="C18" s="1741" t="s">
        <v>1946</v>
      </c>
      <c r="D18" s="304" t="s">
        <v>1144</v>
      </c>
      <c r="E18" s="1744" t="s">
        <v>1951</v>
      </c>
      <c r="F18" s="1517">
        <v>6</v>
      </c>
    </row>
    <row r="19" spans="2:6" s="8" customFormat="1" ht="28.5" customHeight="1" x14ac:dyDescent="0.65">
      <c r="B19" s="303">
        <v>7</v>
      </c>
      <c r="C19" s="1740" t="s">
        <v>1947</v>
      </c>
      <c r="D19" s="304" t="s">
        <v>1145</v>
      </c>
      <c r="E19" s="1744" t="s">
        <v>1952</v>
      </c>
      <c r="F19" s="306">
        <v>7</v>
      </c>
    </row>
    <row r="20" spans="2:6" s="8" customFormat="1" ht="47.25" customHeight="1" x14ac:dyDescent="0.65">
      <c r="B20" s="303">
        <v>8</v>
      </c>
      <c r="C20" s="1741" t="s">
        <v>1948</v>
      </c>
      <c r="D20" s="304" t="s">
        <v>1146</v>
      </c>
      <c r="E20" s="1744" t="s">
        <v>1953</v>
      </c>
      <c r="F20" s="306">
        <v>8</v>
      </c>
    </row>
    <row r="21" spans="2:6" s="8" customFormat="1" ht="48.75" customHeight="1" x14ac:dyDescent="0.65">
      <c r="B21" s="303">
        <v>9</v>
      </c>
      <c r="C21" s="1741" t="s">
        <v>1949</v>
      </c>
      <c r="D21" s="304" t="s">
        <v>1222</v>
      </c>
      <c r="E21" s="1744" t="s">
        <v>1954</v>
      </c>
      <c r="F21" s="306">
        <v>9</v>
      </c>
    </row>
    <row r="22" spans="2:6" s="8" customFormat="1" ht="23.25" customHeight="1" x14ac:dyDescent="0.65">
      <c r="B22" s="303">
        <v>10</v>
      </c>
      <c r="C22" s="1740" t="s">
        <v>1131</v>
      </c>
      <c r="D22" s="304" t="s">
        <v>1222</v>
      </c>
      <c r="E22" s="1743" t="s">
        <v>1127</v>
      </c>
      <c r="F22" s="306">
        <v>10</v>
      </c>
    </row>
    <row r="23" spans="2:6" s="8" customFormat="1" ht="23.25" customHeight="1" x14ac:dyDescent="0.65">
      <c r="B23" s="303">
        <v>11</v>
      </c>
      <c r="C23" s="1740" t="s">
        <v>1683</v>
      </c>
      <c r="D23" s="304" t="s">
        <v>1147</v>
      </c>
      <c r="E23" s="1745" t="s">
        <v>1027</v>
      </c>
      <c r="F23" s="306">
        <v>11</v>
      </c>
    </row>
    <row r="24" spans="2:6" s="8" customFormat="1" ht="23.25" customHeight="1" x14ac:dyDescent="0.65">
      <c r="B24" s="303">
        <v>12</v>
      </c>
      <c r="C24" s="307" t="s">
        <v>1687</v>
      </c>
      <c r="D24" s="304" t="s">
        <v>1839</v>
      </c>
      <c r="E24" s="305" t="s">
        <v>1160</v>
      </c>
      <c r="F24" s="306">
        <v>12</v>
      </c>
    </row>
    <row r="25" spans="2:6" s="8" customFormat="1" ht="23.25" customHeight="1" x14ac:dyDescent="0.65">
      <c r="B25" s="303">
        <v>13</v>
      </c>
      <c r="C25" s="307" t="s">
        <v>1672</v>
      </c>
      <c r="D25" s="304" t="s">
        <v>1840</v>
      </c>
      <c r="E25" s="311" t="s">
        <v>1132</v>
      </c>
      <c r="F25" s="306">
        <v>13</v>
      </c>
    </row>
    <row r="26" spans="2:6" s="8" customFormat="1" ht="23.25" customHeight="1" x14ac:dyDescent="0.65">
      <c r="B26" s="303">
        <v>14</v>
      </c>
      <c r="C26" s="307" t="s">
        <v>1673</v>
      </c>
      <c r="D26" s="304" t="s">
        <v>1840</v>
      </c>
      <c r="E26" s="311" t="s">
        <v>1128</v>
      </c>
      <c r="F26" s="306">
        <v>14</v>
      </c>
    </row>
    <row r="27" spans="2:6" s="8" customFormat="1" ht="23.25" customHeight="1" x14ac:dyDescent="0.65">
      <c r="B27" s="303">
        <v>15</v>
      </c>
      <c r="C27" s="307" t="s">
        <v>1685</v>
      </c>
      <c r="D27" s="304" t="s">
        <v>1648</v>
      </c>
      <c r="E27" s="305" t="s">
        <v>1224</v>
      </c>
      <c r="F27" s="306">
        <v>15</v>
      </c>
    </row>
    <row r="28" spans="2:6" s="8" customFormat="1" ht="23.25" customHeight="1" x14ac:dyDescent="0.65">
      <c r="B28" s="303">
        <v>16</v>
      </c>
      <c r="C28" s="307" t="s">
        <v>1686</v>
      </c>
      <c r="D28" s="304" t="s">
        <v>1649</v>
      </c>
      <c r="E28" s="305" t="s">
        <v>1158</v>
      </c>
      <c r="F28" s="306">
        <v>16</v>
      </c>
    </row>
    <row r="29" spans="2:6" s="8" customFormat="1" ht="23.25" customHeight="1" x14ac:dyDescent="0.65">
      <c r="B29" s="303">
        <v>17</v>
      </c>
      <c r="C29" s="312" t="s">
        <v>1446</v>
      </c>
      <c r="D29" s="304" t="s">
        <v>1841</v>
      </c>
      <c r="E29" s="313" t="s">
        <v>1424</v>
      </c>
      <c r="F29" s="306">
        <v>17</v>
      </c>
    </row>
    <row r="30" spans="2:6" s="8" customFormat="1" ht="23.25" customHeight="1" x14ac:dyDescent="0.65">
      <c r="B30" s="303">
        <v>18</v>
      </c>
      <c r="C30" s="307" t="s">
        <v>1159</v>
      </c>
      <c r="D30" s="304" t="s">
        <v>1842</v>
      </c>
      <c r="E30" s="308" t="s">
        <v>1225</v>
      </c>
      <c r="F30" s="306">
        <v>18</v>
      </c>
    </row>
    <row r="31" spans="2:6" s="8" customFormat="1" ht="23.25" customHeight="1" x14ac:dyDescent="0.65">
      <c r="B31" s="297"/>
      <c r="C31" s="298" t="s">
        <v>1425</v>
      </c>
      <c r="D31" s="299" t="s">
        <v>1848</v>
      </c>
      <c r="E31" s="314" t="s">
        <v>1702</v>
      </c>
      <c r="F31" s="301"/>
    </row>
    <row r="32" spans="2:6" s="8" customFormat="1" ht="23.25" customHeight="1" x14ac:dyDescent="0.65">
      <c r="B32" s="303">
        <v>19</v>
      </c>
      <c r="C32" s="312" t="s">
        <v>1688</v>
      </c>
      <c r="D32" s="304" t="s">
        <v>1849</v>
      </c>
      <c r="E32" s="313" t="s">
        <v>1561</v>
      </c>
      <c r="F32" s="306">
        <v>19</v>
      </c>
    </row>
    <row r="33" spans="2:6" s="302" customFormat="1" ht="23.25" customHeight="1" x14ac:dyDescent="0.65">
      <c r="B33" s="303">
        <v>20</v>
      </c>
      <c r="C33" s="312" t="s">
        <v>1443</v>
      </c>
      <c r="D33" s="304" t="s">
        <v>1850</v>
      </c>
      <c r="E33" s="313" t="s">
        <v>1445</v>
      </c>
      <c r="F33" s="306">
        <v>20</v>
      </c>
    </row>
    <row r="34" spans="2:6" s="8" customFormat="1" ht="23.25" customHeight="1" x14ac:dyDescent="0.65">
      <c r="B34" s="303">
        <v>21</v>
      </c>
      <c r="C34" s="312" t="s">
        <v>1444</v>
      </c>
      <c r="D34" s="304" t="s">
        <v>1851</v>
      </c>
      <c r="E34" s="313" t="s">
        <v>1703</v>
      </c>
      <c r="F34" s="306">
        <v>21</v>
      </c>
    </row>
    <row r="35" spans="2:6" s="8" customFormat="1" ht="23.25" customHeight="1" x14ac:dyDescent="0.65">
      <c r="B35" s="303"/>
      <c r="C35" s="298" t="s">
        <v>1689</v>
      </c>
      <c r="D35" s="299" t="s">
        <v>1854</v>
      </c>
      <c r="E35" s="300" t="s">
        <v>1426</v>
      </c>
      <c r="F35" s="306"/>
    </row>
    <row r="36" spans="2:6" s="8" customFormat="1" ht="23.25" customHeight="1" x14ac:dyDescent="0.65">
      <c r="B36" s="303">
        <v>22</v>
      </c>
      <c r="C36" s="307" t="s">
        <v>1690</v>
      </c>
      <c r="D36" s="304" t="s">
        <v>1852</v>
      </c>
      <c r="E36" s="315" t="s">
        <v>1152</v>
      </c>
      <c r="F36" s="306">
        <v>22</v>
      </c>
    </row>
    <row r="37" spans="2:6" s="302" customFormat="1" ht="23.25" customHeight="1" x14ac:dyDescent="0.65">
      <c r="B37" s="303">
        <v>23</v>
      </c>
      <c r="C37" s="307" t="s">
        <v>1691</v>
      </c>
      <c r="D37" s="304" t="s">
        <v>1853</v>
      </c>
      <c r="E37" s="315" t="s">
        <v>1227</v>
      </c>
      <c r="F37" s="306">
        <v>23</v>
      </c>
    </row>
    <row r="38" spans="2:6" s="8" customFormat="1" ht="23.25" customHeight="1" x14ac:dyDescent="0.65">
      <c r="B38" s="303"/>
      <c r="C38" s="298" t="s">
        <v>1801</v>
      </c>
      <c r="D38" s="299" t="s">
        <v>1855</v>
      </c>
      <c r="E38" s="300" t="s">
        <v>1712</v>
      </c>
      <c r="F38" s="306"/>
    </row>
    <row r="39" spans="2:6" s="8" customFormat="1" ht="23.25" customHeight="1" x14ac:dyDescent="0.65">
      <c r="B39" s="303">
        <v>24</v>
      </c>
      <c r="C39" s="307" t="s">
        <v>1674</v>
      </c>
      <c r="D39" s="304" t="s">
        <v>1856</v>
      </c>
      <c r="E39" s="315" t="s">
        <v>1675</v>
      </c>
      <c r="F39" s="306">
        <v>24</v>
      </c>
    </row>
    <row r="40" spans="2:6" s="302" customFormat="1" ht="23.25" customHeight="1" x14ac:dyDescent="0.65">
      <c r="B40" s="303">
        <v>25</v>
      </c>
      <c r="C40" s="307" t="s">
        <v>1661</v>
      </c>
      <c r="D40" s="304" t="s">
        <v>1857</v>
      </c>
      <c r="E40" s="315" t="s">
        <v>1662</v>
      </c>
      <c r="F40" s="306">
        <v>25</v>
      </c>
    </row>
    <row r="41" spans="2:6" s="8" customFormat="1" ht="23.25" customHeight="1" x14ac:dyDescent="0.65">
      <c r="B41" s="303">
        <v>26</v>
      </c>
      <c r="C41" s="307" t="s">
        <v>1680</v>
      </c>
      <c r="D41" s="304" t="s">
        <v>1858</v>
      </c>
      <c r="E41" s="315" t="s">
        <v>1226</v>
      </c>
      <c r="F41" s="306">
        <v>26</v>
      </c>
    </row>
    <row r="42" spans="2:6" s="8" customFormat="1" ht="23.25" customHeight="1" x14ac:dyDescent="0.65">
      <c r="B42" s="303">
        <v>27</v>
      </c>
      <c r="C42" s="307" t="s">
        <v>1530</v>
      </c>
      <c r="D42" s="304" t="s">
        <v>1858</v>
      </c>
      <c r="E42" s="315" t="s">
        <v>1529</v>
      </c>
      <c r="F42" s="306">
        <v>27</v>
      </c>
    </row>
    <row r="43" spans="2:6" s="8" customFormat="1" ht="23.25" customHeight="1" x14ac:dyDescent="0.65">
      <c r="B43" s="303">
        <v>28</v>
      </c>
      <c r="C43" s="1508" t="s">
        <v>1719</v>
      </c>
      <c r="D43" s="304" t="s">
        <v>1859</v>
      </c>
      <c r="E43" s="316" t="s">
        <v>1028</v>
      </c>
      <c r="F43" s="306">
        <v>28</v>
      </c>
    </row>
    <row r="44" spans="2:6" s="8" customFormat="1" ht="23.25" customHeight="1" x14ac:dyDescent="0.65">
      <c r="B44" s="303">
        <v>29</v>
      </c>
      <c r="C44" s="307" t="s">
        <v>1692</v>
      </c>
      <c r="D44" s="304" t="s">
        <v>1650</v>
      </c>
      <c r="E44" s="315" t="s">
        <v>1029</v>
      </c>
      <c r="F44" s="306">
        <v>29</v>
      </c>
    </row>
    <row r="45" spans="2:6" s="8" customFormat="1" ht="30" customHeight="1" x14ac:dyDescent="0.65">
      <c r="B45" s="303">
        <v>30</v>
      </c>
      <c r="C45" s="307" t="s">
        <v>1693</v>
      </c>
      <c r="D45" s="304" t="s">
        <v>1651</v>
      </c>
      <c r="E45" s="315" t="s">
        <v>1030</v>
      </c>
      <c r="F45" s="306">
        <v>30</v>
      </c>
    </row>
    <row r="46" spans="2:6" s="8" customFormat="1" ht="24.2" customHeight="1" x14ac:dyDescent="0.65">
      <c r="B46" s="303">
        <v>31</v>
      </c>
      <c r="C46" s="307" t="s">
        <v>1678</v>
      </c>
      <c r="D46" s="304" t="s">
        <v>1860</v>
      </c>
      <c r="E46" s="315" t="s">
        <v>1031</v>
      </c>
      <c r="F46" s="306">
        <v>31</v>
      </c>
    </row>
    <row r="47" spans="2:6" s="8" customFormat="1" ht="23.25" customHeight="1" x14ac:dyDescent="0.65">
      <c r="B47" s="303">
        <v>32</v>
      </c>
      <c r="C47" s="307" t="s">
        <v>1679</v>
      </c>
      <c r="D47" s="304" t="s">
        <v>1652</v>
      </c>
      <c r="E47" s="315" t="s">
        <v>1032</v>
      </c>
      <c r="F47" s="306">
        <v>32</v>
      </c>
    </row>
    <row r="48" spans="2:6" s="8" customFormat="1" ht="23.25" customHeight="1" x14ac:dyDescent="0.65">
      <c r="B48" s="303">
        <v>33</v>
      </c>
      <c r="C48" s="307" t="s">
        <v>1677</v>
      </c>
      <c r="D48" s="304" t="s">
        <v>1653</v>
      </c>
      <c r="E48" s="315" t="s">
        <v>1033</v>
      </c>
      <c r="F48" s="306">
        <v>33</v>
      </c>
    </row>
    <row r="49" spans="2:6" s="8" customFormat="1" ht="23.25" customHeight="1" x14ac:dyDescent="0.65">
      <c r="B49" s="303"/>
      <c r="C49" s="298" t="s">
        <v>1663</v>
      </c>
      <c r="D49" s="304" t="s">
        <v>1861</v>
      </c>
      <c r="E49" s="300" t="s">
        <v>1560</v>
      </c>
      <c r="F49" s="306"/>
    </row>
    <row r="50" spans="2:6" s="8" customFormat="1" ht="23.25" customHeight="1" x14ac:dyDescent="0.65">
      <c r="B50" s="303">
        <v>34</v>
      </c>
      <c r="C50" s="307" t="s">
        <v>1694</v>
      </c>
      <c r="D50" s="304" t="s">
        <v>1862</v>
      </c>
      <c r="E50" s="315" t="s">
        <v>1034</v>
      </c>
      <c r="F50" s="306">
        <v>34</v>
      </c>
    </row>
    <row r="51" spans="2:6" s="8" customFormat="1" ht="23.25" customHeight="1" x14ac:dyDescent="0.65">
      <c r="B51" s="303">
        <v>35</v>
      </c>
      <c r="C51" s="307" t="s">
        <v>1695</v>
      </c>
      <c r="D51" s="304" t="s">
        <v>1863</v>
      </c>
      <c r="E51" s="315" t="s">
        <v>1035</v>
      </c>
      <c r="F51" s="306">
        <v>35</v>
      </c>
    </row>
    <row r="52" spans="2:6" s="8" customFormat="1" ht="23.25" customHeight="1" x14ac:dyDescent="0.65">
      <c r="B52" s="303">
        <v>36</v>
      </c>
      <c r="C52" s="307" t="s">
        <v>1696</v>
      </c>
      <c r="D52" s="304" t="s">
        <v>1654</v>
      </c>
      <c r="E52" s="315" t="s">
        <v>1036</v>
      </c>
      <c r="F52" s="306">
        <v>36</v>
      </c>
    </row>
    <row r="53" spans="2:6" s="8" customFormat="1" ht="23.25" customHeight="1" x14ac:dyDescent="0.65">
      <c r="B53" s="303">
        <v>37</v>
      </c>
      <c r="C53" s="307" t="s">
        <v>1697</v>
      </c>
      <c r="D53" s="304" t="s">
        <v>1655</v>
      </c>
      <c r="E53" s="315" t="s">
        <v>1129</v>
      </c>
      <c r="F53" s="306">
        <v>37</v>
      </c>
    </row>
    <row r="54" spans="2:6" s="8" customFormat="1" ht="23.25" customHeight="1" x14ac:dyDescent="0.65">
      <c r="B54" s="303">
        <v>38</v>
      </c>
      <c r="C54" s="307" t="s">
        <v>1698</v>
      </c>
      <c r="D54" s="304" t="s">
        <v>1656</v>
      </c>
      <c r="E54" s="315" t="s">
        <v>1037</v>
      </c>
      <c r="F54" s="306">
        <v>38</v>
      </c>
    </row>
    <row r="55" spans="2:6" s="8" customFormat="1" ht="23.25" customHeight="1" x14ac:dyDescent="0.65">
      <c r="B55" s="303">
        <v>39</v>
      </c>
      <c r="C55" s="307" t="s">
        <v>1699</v>
      </c>
      <c r="D55" s="304" t="s">
        <v>1657</v>
      </c>
      <c r="E55" s="315" t="s">
        <v>1130</v>
      </c>
      <c r="F55" s="306">
        <v>39</v>
      </c>
    </row>
    <row r="56" spans="2:6" s="8" customFormat="1" ht="23.25" customHeight="1" x14ac:dyDescent="0.65">
      <c r="B56" s="303">
        <v>40</v>
      </c>
      <c r="C56" s="307" t="s">
        <v>1700</v>
      </c>
      <c r="D56" s="304" t="s">
        <v>1658</v>
      </c>
      <c r="E56" s="315" t="s">
        <v>1038</v>
      </c>
      <c r="F56" s="306">
        <v>40</v>
      </c>
    </row>
    <row r="57" spans="2:6" s="8" customFormat="1" ht="23.25" customHeight="1" x14ac:dyDescent="0.65">
      <c r="B57" s="303">
        <v>41</v>
      </c>
      <c r="C57" s="307" t="s">
        <v>1701</v>
      </c>
      <c r="D57" s="304" t="s">
        <v>1659</v>
      </c>
      <c r="E57" s="315" t="s">
        <v>1228</v>
      </c>
      <c r="F57" s="306">
        <v>41</v>
      </c>
    </row>
    <row r="58" spans="2:6" s="8" customFormat="1" ht="23.25" customHeight="1" x14ac:dyDescent="0.65">
      <c r="B58" s="303">
        <v>42</v>
      </c>
      <c r="C58" s="307" t="s">
        <v>1732</v>
      </c>
      <c r="D58" s="304" t="s">
        <v>1660</v>
      </c>
      <c r="E58" s="315" t="s">
        <v>1800</v>
      </c>
      <c r="F58" s="306">
        <v>42</v>
      </c>
    </row>
    <row r="59" spans="2:6" s="8" customFormat="1" ht="23.25" customHeight="1" x14ac:dyDescent="0.65">
      <c r="B59" s="303">
        <v>43</v>
      </c>
      <c r="C59" s="307" t="s">
        <v>1957</v>
      </c>
      <c r="D59" s="304" t="s">
        <v>1864</v>
      </c>
      <c r="E59" s="315" t="s">
        <v>1958</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514" customFormat="1" ht="36.75" x14ac:dyDescent="0.85">
      <c r="B3" s="1774" t="s">
        <v>1135</v>
      </c>
      <c r="C3" s="1774"/>
      <c r="D3" s="1774"/>
      <c r="E3" s="1774"/>
      <c r="F3" s="1774"/>
      <c r="G3" s="1774"/>
      <c r="H3" s="1774"/>
      <c r="I3" s="1774"/>
      <c r="J3" s="1774"/>
      <c r="K3" s="1774"/>
      <c r="L3" s="1774"/>
      <c r="M3" s="1774"/>
      <c r="N3" s="1774"/>
      <c r="O3" s="1774"/>
      <c r="P3" s="1774"/>
      <c r="Q3" s="1774"/>
      <c r="R3" s="1774"/>
      <c r="S3" s="1774"/>
      <c r="T3" s="1774"/>
      <c r="U3" s="1774"/>
      <c r="V3" s="1774"/>
      <c r="W3" s="1774"/>
    </row>
    <row r="4" spans="2:35" s="1514" customFormat="1" ht="12.75" customHeight="1" x14ac:dyDescent="0.85">
      <c r="N4" s="395"/>
    </row>
    <row r="5" spans="2:35" s="1514" customFormat="1" ht="36.75" x14ac:dyDescent="0.85">
      <c r="B5" s="1774" t="s">
        <v>1136</v>
      </c>
      <c r="C5" s="1774"/>
      <c r="D5" s="1774"/>
      <c r="E5" s="1774"/>
      <c r="F5" s="1774"/>
      <c r="G5" s="1774"/>
      <c r="H5" s="1775"/>
      <c r="I5" s="1775"/>
      <c r="J5" s="1775"/>
      <c r="K5" s="1775"/>
      <c r="L5" s="1775"/>
      <c r="M5" s="1775"/>
      <c r="N5" s="1775"/>
      <c r="O5" s="1775"/>
      <c r="P5" s="1775"/>
      <c r="Q5" s="1775"/>
      <c r="R5" s="1775"/>
      <c r="S5" s="1775"/>
      <c r="T5" s="1775"/>
      <c r="U5" s="1775"/>
      <c r="V5" s="1775"/>
      <c r="W5" s="1775"/>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515" customFormat="1" ht="22.5" customHeight="1" thickTop="1" x14ac:dyDescent="0.7">
      <c r="B9" s="1758" t="s">
        <v>887</v>
      </c>
      <c r="C9" s="1761">
        <v>2002</v>
      </c>
      <c r="D9" s="1761">
        <v>2003</v>
      </c>
      <c r="E9" s="1761">
        <v>2004</v>
      </c>
      <c r="F9" s="1761">
        <v>2005</v>
      </c>
      <c r="G9" s="1761">
        <v>2006</v>
      </c>
      <c r="H9" s="1761">
        <v>2007</v>
      </c>
      <c r="I9" s="1761">
        <v>2008</v>
      </c>
      <c r="J9" s="1761">
        <v>2009</v>
      </c>
      <c r="K9" s="1761">
        <v>2010</v>
      </c>
      <c r="L9" s="1761">
        <v>2011</v>
      </c>
      <c r="M9" s="335"/>
      <c r="N9" s="1771" t="s">
        <v>1613</v>
      </c>
      <c r="O9" s="1761">
        <v>2012</v>
      </c>
      <c r="P9" s="1761">
        <v>2013</v>
      </c>
      <c r="Q9" s="1761">
        <v>2014</v>
      </c>
      <c r="R9" s="1761">
        <v>2015</v>
      </c>
      <c r="S9" s="1761">
        <v>2016</v>
      </c>
      <c r="T9" s="1761" t="s">
        <v>1582</v>
      </c>
      <c r="U9" s="1761" t="s">
        <v>1594</v>
      </c>
      <c r="V9" s="1393" t="s">
        <v>1628</v>
      </c>
      <c r="W9" s="1755" t="s">
        <v>886</v>
      </c>
    </row>
    <row r="10" spans="2:35" s="258" customFormat="1" ht="18.75" customHeight="1" x14ac:dyDescent="0.7">
      <c r="B10" s="1759"/>
      <c r="C10" s="1762"/>
      <c r="D10" s="1762"/>
      <c r="E10" s="1762"/>
      <c r="F10" s="1762"/>
      <c r="G10" s="1762"/>
      <c r="H10" s="1762"/>
      <c r="I10" s="1762"/>
      <c r="J10" s="1762"/>
      <c r="K10" s="1762"/>
      <c r="L10" s="1762"/>
      <c r="M10" s="336"/>
      <c r="N10" s="1772"/>
      <c r="O10" s="1762"/>
      <c r="P10" s="1762"/>
      <c r="Q10" s="1762"/>
      <c r="R10" s="1762"/>
      <c r="S10" s="1762"/>
      <c r="T10" s="1762"/>
      <c r="U10" s="1762"/>
      <c r="V10" s="1509" t="s">
        <v>377</v>
      </c>
      <c r="W10" s="1756"/>
    </row>
    <row r="11" spans="2:35" s="338" customFormat="1" ht="18.75" customHeight="1" x14ac:dyDescent="0.7">
      <c r="B11" s="1759"/>
      <c r="C11" s="1762"/>
      <c r="D11" s="1762"/>
      <c r="E11" s="1762"/>
      <c r="F11" s="1762"/>
      <c r="G11" s="1762"/>
      <c r="H11" s="1762"/>
      <c r="I11" s="1762"/>
      <c r="J11" s="1762"/>
      <c r="K11" s="1762"/>
      <c r="L11" s="1770"/>
      <c r="M11" s="337"/>
      <c r="N11" s="1773"/>
      <c r="O11" s="1770"/>
      <c r="P11" s="1763"/>
      <c r="Q11" s="1763"/>
      <c r="R11" s="1763"/>
      <c r="S11" s="1763"/>
      <c r="T11" s="1763"/>
      <c r="U11" s="1763"/>
      <c r="V11" s="1510" t="s">
        <v>151</v>
      </c>
      <c r="W11" s="1756"/>
    </row>
    <row r="12" spans="2:35" s="338" customFormat="1" ht="9" customHeight="1" x14ac:dyDescent="0.7">
      <c r="B12" s="373"/>
      <c r="C12" s="374"/>
      <c r="D12" s="374"/>
      <c r="E12" s="374"/>
      <c r="F12" s="374"/>
      <c r="G12" s="374"/>
      <c r="H12" s="374"/>
      <c r="I12" s="374"/>
      <c r="J12" s="374"/>
      <c r="K12" s="374"/>
      <c r="L12" s="375"/>
      <c r="M12" s="375"/>
      <c r="N12" s="376"/>
      <c r="O12" s="375"/>
      <c r="P12" s="375"/>
      <c r="Q12" s="375"/>
      <c r="R12" s="375"/>
      <c r="S12" s="375"/>
      <c r="T12" s="375"/>
      <c r="U12" s="375"/>
      <c r="V12" s="375"/>
      <c r="W12" s="377"/>
    </row>
    <row r="13" spans="2:35" s="360" customFormat="1" ht="61.5" x14ac:dyDescent="0.2">
      <c r="B13" s="949" t="s">
        <v>1466</v>
      </c>
      <c r="C13" s="913"/>
      <c r="D13" s="913"/>
      <c r="E13" s="913"/>
      <c r="F13" s="913"/>
      <c r="G13" s="913"/>
      <c r="H13" s="631"/>
      <c r="I13" s="913"/>
      <c r="J13" s="913"/>
      <c r="K13" s="913"/>
      <c r="L13" s="914"/>
      <c r="M13" s="914"/>
      <c r="N13" s="915"/>
      <c r="O13" s="914"/>
      <c r="P13" s="914"/>
      <c r="Q13" s="914"/>
      <c r="R13" s="914"/>
      <c r="S13" s="914"/>
      <c r="T13" s="914"/>
      <c r="U13" s="914"/>
      <c r="V13" s="914"/>
      <c r="W13" s="379" t="s">
        <v>764</v>
      </c>
    </row>
    <row r="14" spans="2:35" s="360" customFormat="1" ht="12.75" customHeight="1" x14ac:dyDescent="0.2">
      <c r="B14" s="454"/>
      <c r="C14" s="631"/>
      <c r="D14" s="631"/>
      <c r="E14" s="631"/>
      <c r="F14" s="631"/>
      <c r="G14" s="631"/>
      <c r="H14" s="631"/>
      <c r="I14" s="631"/>
      <c r="J14" s="631"/>
      <c r="K14" s="631"/>
      <c r="L14" s="632"/>
      <c r="M14" s="632"/>
      <c r="N14" s="916"/>
      <c r="O14" s="632"/>
      <c r="P14" s="632"/>
      <c r="Q14" s="632"/>
      <c r="R14" s="632"/>
      <c r="S14" s="632"/>
      <c r="T14" s="632"/>
      <c r="U14" s="632"/>
      <c r="V14" s="632"/>
      <c r="W14" s="616"/>
    </row>
    <row r="15" spans="2:35" s="360" customFormat="1" ht="26.25" customHeight="1" x14ac:dyDescent="0.2">
      <c r="B15" s="454" t="s">
        <v>175</v>
      </c>
      <c r="C15" s="641">
        <v>78609</v>
      </c>
      <c r="D15" s="361" t="e">
        <f t="shared" ref="D15:I15" si="0">+D16+D17</f>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17" t="e">
        <f t="shared" ref="N15:V15" si="1">+N16+N17</f>
        <v>#REF!</v>
      </c>
      <c r="O15" s="362" t="e">
        <f t="shared" si="1"/>
        <v>#REF!</v>
      </c>
      <c r="P15" s="918" t="e">
        <f t="shared" si="1"/>
        <v>#REF!</v>
      </c>
      <c r="Q15" s="918" t="e">
        <f t="shared" si="1"/>
        <v>#REF!</v>
      </c>
      <c r="R15" s="918" t="e">
        <f t="shared" si="1"/>
        <v>#REF!</v>
      </c>
      <c r="S15" s="918" t="e">
        <f t="shared" si="1"/>
        <v>#REF!</v>
      </c>
      <c r="T15" s="918" t="e">
        <f t="shared" si="1"/>
        <v>#REF!</v>
      </c>
      <c r="U15" s="918" t="e">
        <f t="shared" si="1"/>
        <v>#REF!</v>
      </c>
      <c r="V15" s="918" t="e">
        <f t="shared" si="1"/>
        <v>#REF!</v>
      </c>
      <c r="W15" s="616" t="s">
        <v>877</v>
      </c>
      <c r="X15" s="919"/>
      <c r="Y15" s="919"/>
      <c r="Z15" s="363"/>
      <c r="AA15" s="363"/>
      <c r="AB15" s="363"/>
      <c r="AC15" s="363"/>
      <c r="AD15" s="363"/>
      <c r="AE15" s="363"/>
      <c r="AF15" s="363"/>
      <c r="AG15" s="363"/>
      <c r="AH15" s="363"/>
    </row>
    <row r="16" spans="2:35" s="365" customFormat="1" ht="26.25" customHeight="1" x14ac:dyDescent="0.2">
      <c r="B16" s="617" t="s">
        <v>1133</v>
      </c>
      <c r="C16" s="588">
        <v>6388</v>
      </c>
      <c r="D16" s="331" t="e">
        <f>+#REF!-#REF!</f>
        <v>#REF!</v>
      </c>
      <c r="E16" s="331" t="e">
        <f>+#REF!-#REF!</f>
        <v>#REF!</v>
      </c>
      <c r="F16" s="331" t="e">
        <f>+#REF!-#REF!</f>
        <v>#REF!</v>
      </c>
      <c r="G16" s="331" t="e">
        <f>+#REF!-#REF!</f>
        <v>#REF!</v>
      </c>
      <c r="H16" s="331" t="e">
        <f>+#REF!-#REF!</f>
        <v>#REF!</v>
      </c>
      <c r="I16" s="331" t="e">
        <f>+#REF!-#REF!</f>
        <v>#REF!</v>
      </c>
      <c r="J16" s="331" t="e">
        <f>+#REF!-#REF!</f>
        <v>#REF!</v>
      </c>
      <c r="K16" s="331" t="e">
        <f>+#REF!-#REF!</f>
        <v>#REF!</v>
      </c>
      <c r="L16" s="920" t="e">
        <f>+#REF!-#REF!</f>
        <v>#REF!</v>
      </c>
      <c r="M16" s="329"/>
      <c r="N16" s="921" t="e">
        <f>+#REF!-#REF!</f>
        <v>#REF!</v>
      </c>
      <c r="O16" s="329" t="e">
        <f>+#REF!-#REF!</f>
        <v>#REF!</v>
      </c>
      <c r="P16" s="922" t="e">
        <f>+#REF!-#REF!</f>
        <v>#REF!</v>
      </c>
      <c r="Q16" s="922" t="e">
        <f>+#REF!-#REF!</f>
        <v>#REF!</v>
      </c>
      <c r="R16" s="922" t="e">
        <f>+#REF!-#REF!</f>
        <v>#REF!</v>
      </c>
      <c r="S16" s="922" t="e">
        <f>+#REF!-#REF!</f>
        <v>#REF!</v>
      </c>
      <c r="T16" s="922" t="e">
        <f>+#REF!-#REF!</f>
        <v>#REF!</v>
      </c>
      <c r="U16" s="922" t="e">
        <f>+#REF!-#REF!</f>
        <v>#REF!</v>
      </c>
      <c r="V16" s="922" t="e">
        <f>#REF!-#REF!</f>
        <v>#REF!</v>
      </c>
      <c r="W16" s="618" t="s">
        <v>1134</v>
      </c>
      <c r="X16" s="919"/>
      <c r="Y16" s="919"/>
      <c r="Z16" s="363"/>
      <c r="AA16" s="363"/>
      <c r="AB16" s="363"/>
      <c r="AC16" s="363"/>
      <c r="AD16" s="363"/>
      <c r="AE16" s="363"/>
      <c r="AF16" s="363"/>
      <c r="AG16" s="363"/>
      <c r="AH16" s="363"/>
    </row>
    <row r="17" spans="2:34" s="365" customFormat="1" ht="26.25" customHeight="1" x14ac:dyDescent="0.2">
      <c r="B17" s="617" t="s">
        <v>1499</v>
      </c>
      <c r="C17" s="588">
        <v>72221</v>
      </c>
      <c r="D17" s="331" t="e">
        <f>+#REF!-#REF!</f>
        <v>#REF!</v>
      </c>
      <c r="E17" s="331" t="e">
        <f>+#REF!-#REF!</f>
        <v>#REF!</v>
      </c>
      <c r="F17" s="920" t="e">
        <f>+#REF!-#REF!</f>
        <v>#REF!</v>
      </c>
      <c r="G17" s="920" t="e">
        <f>+#REF!-#REF!</f>
        <v>#REF!</v>
      </c>
      <c r="H17" s="920" t="e">
        <f>+#REF!-#REF!</f>
        <v>#REF!</v>
      </c>
      <c r="I17" s="920" t="e">
        <f>+#REF!-#REF!</f>
        <v>#REF!</v>
      </c>
      <c r="J17" s="331" t="e">
        <f>+#REF!-#REF!</f>
        <v>#REF!</v>
      </c>
      <c r="K17" s="331" t="e">
        <f>+#REF!-#REF!</f>
        <v>#REF!</v>
      </c>
      <c r="L17" s="920" t="e">
        <f>+#REF!-#REF!</f>
        <v>#REF!</v>
      </c>
      <c r="M17" s="923"/>
      <c r="N17" s="924" t="e">
        <f>+#REF!-#REF!</f>
        <v>#REF!</v>
      </c>
      <c r="O17" s="329" t="e">
        <f>+#REF!-#REF!</f>
        <v>#REF!</v>
      </c>
      <c r="P17" s="922" t="e">
        <f>+#REF!-#REF!</f>
        <v>#REF!</v>
      </c>
      <c r="Q17" s="922" t="e">
        <f>+#REF!-#REF!</f>
        <v>#REF!</v>
      </c>
      <c r="R17" s="922" t="e">
        <f>+#REF!-#REF!</f>
        <v>#REF!</v>
      </c>
      <c r="S17" s="922" t="e">
        <f>+#REF!-#REF!</f>
        <v>#REF!</v>
      </c>
      <c r="T17" s="922" t="e">
        <f>+#REF!-#REF!</f>
        <v>#REF!</v>
      </c>
      <c r="U17" s="922" t="e">
        <f>+#REF!-#REF!</f>
        <v>#REF!</v>
      </c>
      <c r="V17" s="922" t="e">
        <f>+#REF!-#REF!</f>
        <v>#REF!</v>
      </c>
      <c r="W17" s="618" t="s">
        <v>879</v>
      </c>
      <c r="X17" s="919"/>
      <c r="Y17" s="919"/>
      <c r="Z17" s="363"/>
      <c r="AA17" s="363"/>
      <c r="AB17" s="363"/>
      <c r="AC17" s="363"/>
      <c r="AD17" s="363"/>
      <c r="AE17" s="363"/>
      <c r="AF17" s="363"/>
      <c r="AG17" s="363"/>
      <c r="AH17" s="363"/>
    </row>
    <row r="18" spans="2:34" s="360" customFormat="1" ht="26.25" customHeight="1" x14ac:dyDescent="0.2">
      <c r="B18" s="454" t="s">
        <v>880</v>
      </c>
      <c r="C18" s="361">
        <v>66423.900000000023</v>
      </c>
      <c r="D18" s="361" t="e">
        <f t="shared" ref="D18:J18" si="2">+D19+D20+D21+D22+D23</f>
        <v>#REF!</v>
      </c>
      <c r="E18" s="361" t="e">
        <f t="shared" si="2"/>
        <v>#REF!</v>
      </c>
      <c r="F18" s="361" t="e">
        <f t="shared" si="2"/>
        <v>#REF!</v>
      </c>
      <c r="G18" s="361" t="e">
        <f t="shared" si="2"/>
        <v>#REF!</v>
      </c>
      <c r="H18" s="361" t="e">
        <f t="shared" si="2"/>
        <v>#REF!</v>
      </c>
      <c r="I18" s="361" t="e">
        <f t="shared" si="2"/>
        <v>#REF!</v>
      </c>
      <c r="J18" s="361" t="e">
        <f t="shared" si="2"/>
        <v>#REF!</v>
      </c>
      <c r="K18" s="361" t="e">
        <f>+K19+K20+K21+K22+K23</f>
        <v>#REF!</v>
      </c>
      <c r="L18" s="366" t="e">
        <f>+L19+L20+L21+L22+L23</f>
        <v>#REF!</v>
      </c>
      <c r="M18" s="630"/>
      <c r="N18" s="925" t="e">
        <f t="shared" ref="N18:V18" si="3">+N19+N20+N21+N22+N23</f>
        <v>#REF!</v>
      </c>
      <c r="O18" s="362" t="e">
        <f t="shared" si="3"/>
        <v>#REF!</v>
      </c>
      <c r="P18" s="918" t="e">
        <f t="shared" si="3"/>
        <v>#REF!</v>
      </c>
      <c r="Q18" s="918" t="e">
        <f t="shared" si="3"/>
        <v>#REF!</v>
      </c>
      <c r="R18" s="918" t="e">
        <f t="shared" si="3"/>
        <v>#REF!</v>
      </c>
      <c r="S18" s="918" t="e">
        <f t="shared" si="3"/>
        <v>#REF!</v>
      </c>
      <c r="T18" s="918" t="e">
        <f t="shared" si="3"/>
        <v>#REF!</v>
      </c>
      <c r="U18" s="918" t="e">
        <f t="shared" si="3"/>
        <v>#REF!</v>
      </c>
      <c r="V18" s="918" t="e">
        <f t="shared" si="3"/>
        <v>#REF!</v>
      </c>
      <c r="W18" s="616" t="s">
        <v>878</v>
      </c>
      <c r="X18" s="919"/>
      <c r="Y18" s="919"/>
      <c r="Z18" s="363"/>
      <c r="AA18" s="363"/>
      <c r="AB18" s="363"/>
      <c r="AC18" s="363"/>
      <c r="AD18" s="363"/>
      <c r="AE18" s="363"/>
      <c r="AF18" s="363"/>
      <c r="AG18" s="363"/>
      <c r="AH18" s="363"/>
    </row>
    <row r="19" spans="2:34" s="365" customFormat="1" ht="26.25" customHeight="1" x14ac:dyDescent="0.2">
      <c r="B19" s="617" t="s">
        <v>1447</v>
      </c>
      <c r="C19" s="588">
        <v>35268</v>
      </c>
      <c r="D19" s="331" t="e">
        <f>+#REF!-#REF!</f>
        <v>#REF!</v>
      </c>
      <c r="E19" s="331" t="e">
        <f>+#REF!-#REF!</f>
        <v>#REF!</v>
      </c>
      <c r="F19" s="331" t="e">
        <f>+#REF!-#REF!</f>
        <v>#REF!</v>
      </c>
      <c r="G19" s="331" t="e">
        <f>+#REF!-#REF!</f>
        <v>#REF!</v>
      </c>
      <c r="H19" s="331" t="e">
        <f>+#REF!-#REF!</f>
        <v>#REF!</v>
      </c>
      <c r="I19" s="331" t="e">
        <f>+#REF!-#REF!</f>
        <v>#REF!</v>
      </c>
      <c r="J19" s="331" t="e">
        <f>+#REF!-#REF!</f>
        <v>#REF!</v>
      </c>
      <c r="K19" s="331" t="e">
        <f>+#REF!-#REF!</f>
        <v>#REF!</v>
      </c>
      <c r="L19" s="331" t="e">
        <f>+#REF!-#REF!</f>
        <v>#REF!</v>
      </c>
      <c r="M19" s="329"/>
      <c r="N19" s="921" t="e">
        <f>+#REF!-#REF!</f>
        <v>#REF!</v>
      </c>
      <c r="O19" s="329" t="e">
        <f>+#REF!-#REF!</f>
        <v>#REF!</v>
      </c>
      <c r="P19" s="922" t="e">
        <f>+#REF!-#REF!</f>
        <v>#REF!</v>
      </c>
      <c r="Q19" s="922" t="e">
        <f>+#REF!-#REF!</f>
        <v>#REF!</v>
      </c>
      <c r="R19" s="922" t="e">
        <f>+#REF!-#REF!</f>
        <v>#REF!</v>
      </c>
      <c r="S19" s="922" t="e">
        <f>+#REF!-#REF!</f>
        <v>#REF!</v>
      </c>
      <c r="T19" s="922" t="e">
        <f>+#REF!-#REF!</f>
        <v>#REF!</v>
      </c>
      <c r="U19" s="922" t="e">
        <f>+#REF!-#REF!</f>
        <v>#REF!</v>
      </c>
      <c r="V19" s="922" t="e">
        <f>+#REF!-#REF!</f>
        <v>#REF!</v>
      </c>
      <c r="W19" s="618" t="s">
        <v>1449</v>
      </c>
      <c r="X19" s="919"/>
      <c r="Y19" s="919"/>
      <c r="Z19" s="363"/>
      <c r="AA19" s="363"/>
      <c r="AB19" s="363"/>
      <c r="AC19" s="363"/>
      <c r="AD19" s="363"/>
      <c r="AE19" s="363"/>
      <c r="AF19" s="363"/>
      <c r="AG19" s="363"/>
      <c r="AH19" s="363"/>
    </row>
    <row r="20" spans="2:34" s="365" customFormat="1" ht="26.25" customHeight="1" x14ac:dyDescent="0.2">
      <c r="B20" s="617" t="s">
        <v>1288</v>
      </c>
      <c r="C20" s="588">
        <v>-29487</v>
      </c>
      <c r="D20" s="331" t="e">
        <f>+#REF!-#REF!</f>
        <v>#REF!</v>
      </c>
      <c r="E20" s="331" t="e">
        <f>+#REF!-#REF!</f>
        <v>#REF!</v>
      </c>
      <c r="F20" s="331" t="e">
        <f>+#REF!-#REF!</f>
        <v>#REF!</v>
      </c>
      <c r="G20" s="331" t="e">
        <f>+#REF!-#REF!</f>
        <v>#REF!</v>
      </c>
      <c r="H20" s="331" t="e">
        <f>+#REF!-#REF!</f>
        <v>#REF!</v>
      </c>
      <c r="I20" s="331" t="e">
        <f>+#REF!-#REF!</f>
        <v>#REF!</v>
      </c>
      <c r="J20" s="331" t="e">
        <f>+#REF!-#REF!</f>
        <v>#REF!</v>
      </c>
      <c r="K20" s="331" t="e">
        <f>+#REF!-#REF!</f>
        <v>#REF!</v>
      </c>
      <c r="L20" s="920" t="e">
        <f>+#REF!-#REF!</f>
        <v>#REF!</v>
      </c>
      <c r="M20" s="923"/>
      <c r="N20" s="924" t="e">
        <f>+#REF!-#REF!</f>
        <v>#REF!</v>
      </c>
      <c r="O20" s="329" t="e">
        <f>+#REF!-#REF!</f>
        <v>#REF!</v>
      </c>
      <c r="P20" s="922" t="e">
        <f>+#REF!-#REF!</f>
        <v>#REF!</v>
      </c>
      <c r="Q20" s="922" t="e">
        <f>+#REF!-#REF!</f>
        <v>#REF!</v>
      </c>
      <c r="R20" s="922" t="e">
        <f>+#REF!-#REF!</f>
        <v>#REF!</v>
      </c>
      <c r="S20" s="922" t="e">
        <f>+#REF!-#REF!</f>
        <v>#REF!</v>
      </c>
      <c r="T20" s="922" t="e">
        <f>+#REF!-#REF!</f>
        <v>#REF!</v>
      </c>
      <c r="U20" s="922" t="e">
        <f>+#REF!-#REF!</f>
        <v>#REF!</v>
      </c>
      <c r="V20" s="922" t="e">
        <f>+#REF!-#REF!</f>
        <v>#REF!</v>
      </c>
      <c r="W20" s="618" t="s">
        <v>1304</v>
      </c>
      <c r="X20" s="919"/>
      <c r="Y20" s="919"/>
      <c r="Z20" s="363"/>
      <c r="AA20" s="363"/>
      <c r="AB20" s="363"/>
      <c r="AC20" s="363"/>
      <c r="AD20" s="363"/>
      <c r="AE20" s="363"/>
      <c r="AF20" s="363"/>
      <c r="AG20" s="363"/>
      <c r="AH20" s="363"/>
    </row>
    <row r="21" spans="2:34" s="365" customFormat="1" ht="26.25" customHeight="1" x14ac:dyDescent="0.2">
      <c r="B21" s="617" t="s">
        <v>1450</v>
      </c>
      <c r="C21" s="588">
        <v>5198</v>
      </c>
      <c r="D21" s="331" t="e">
        <f>+#REF!-#REF!</f>
        <v>#REF!</v>
      </c>
      <c r="E21" s="331" t="e">
        <f>+#REF!-#REF!</f>
        <v>#REF!</v>
      </c>
      <c r="F21" s="331" t="e">
        <f>+#REF!-#REF!</f>
        <v>#REF!</v>
      </c>
      <c r="G21" s="331" t="e">
        <f>+#REF!-#REF!</f>
        <v>#REF!</v>
      </c>
      <c r="H21" s="331" t="e">
        <f>+#REF!-#REF!</f>
        <v>#REF!</v>
      </c>
      <c r="I21" s="331" t="e">
        <f>+#REF!-#REF!</f>
        <v>#REF!</v>
      </c>
      <c r="J21" s="331" t="e">
        <f>+#REF!-#REF!</f>
        <v>#REF!</v>
      </c>
      <c r="K21" s="331" t="e">
        <f>+#REF!-#REF!</f>
        <v>#REF!</v>
      </c>
      <c r="L21" s="331" t="e">
        <f>+#REF!-#REF!</f>
        <v>#REF!</v>
      </c>
      <c r="M21" s="329"/>
      <c r="N21" s="921" t="e">
        <f>+#REF!-#REF!</f>
        <v>#REF!</v>
      </c>
      <c r="O21" s="329" t="e">
        <f>+#REF!-#REF!</f>
        <v>#REF!</v>
      </c>
      <c r="P21" s="922" t="e">
        <f>+#REF!-#REF!</f>
        <v>#REF!</v>
      </c>
      <c r="Q21" s="922" t="e">
        <f>+#REF!-#REF!</f>
        <v>#REF!</v>
      </c>
      <c r="R21" s="922" t="e">
        <f>+#REF!-#REF!</f>
        <v>#REF!</v>
      </c>
      <c r="S21" s="922" t="e">
        <f>+#REF!-#REF!</f>
        <v>#REF!</v>
      </c>
      <c r="T21" s="922" t="e">
        <f>+#REF!-#REF!</f>
        <v>#REF!</v>
      </c>
      <c r="U21" s="922" t="e">
        <f>+#REF!-#REF!</f>
        <v>#REF!</v>
      </c>
      <c r="V21" s="922" t="e">
        <f>+#REF!-#REF!</f>
        <v>#REF!</v>
      </c>
      <c r="W21" s="618" t="s">
        <v>1453</v>
      </c>
      <c r="X21" s="919"/>
      <c r="Y21" s="919"/>
      <c r="Z21" s="363"/>
      <c r="AA21" s="363"/>
      <c r="AB21" s="363"/>
      <c r="AC21" s="363"/>
      <c r="AD21" s="363"/>
      <c r="AE21" s="363"/>
      <c r="AF21" s="363"/>
      <c r="AG21" s="363"/>
      <c r="AH21" s="363"/>
    </row>
    <row r="22" spans="2:34" s="365" customFormat="1" ht="26.25" customHeight="1" x14ac:dyDescent="0.2">
      <c r="B22" s="617" t="s">
        <v>1451</v>
      </c>
      <c r="C22" s="588">
        <v>0</v>
      </c>
      <c r="D22" s="331" t="e">
        <f>+#REF!-#REF!</f>
        <v>#REF!</v>
      </c>
      <c r="E22" s="331" t="e">
        <f>+#REF!-#REF!</f>
        <v>#REF!</v>
      </c>
      <c r="F22" s="331" t="e">
        <f>+#REF!-#REF!</f>
        <v>#REF!</v>
      </c>
      <c r="G22" s="920" t="e">
        <f>+#REF!-#REF!</f>
        <v>#REF!</v>
      </c>
      <c r="H22" s="331" t="e">
        <f>+#REF!-#REF!</f>
        <v>#REF!</v>
      </c>
      <c r="I22" s="331" t="e">
        <f>+#REF!-#REF!</f>
        <v>#REF!</v>
      </c>
      <c r="J22" s="331" t="e">
        <f>+#REF!-#REF!</f>
        <v>#REF!</v>
      </c>
      <c r="K22" s="920" t="e">
        <f>+#REF!-#REF!</f>
        <v>#REF!</v>
      </c>
      <c r="L22" s="331" t="e">
        <f>+#REF!-#REF!</f>
        <v>#REF!</v>
      </c>
      <c r="M22" s="329"/>
      <c r="N22" s="921" t="e">
        <f>+#REF!-#REF!</f>
        <v>#REF!</v>
      </c>
      <c r="O22" s="329" t="e">
        <f>+#REF!-#REF!</f>
        <v>#REF!</v>
      </c>
      <c r="P22" s="922" t="e">
        <f>+#REF!-#REF!</f>
        <v>#REF!</v>
      </c>
      <c r="Q22" s="922" t="e">
        <f>+#REF!-#REF!</f>
        <v>#REF!</v>
      </c>
      <c r="R22" s="922" t="e">
        <f>+#REF!-#REF!</f>
        <v>#REF!</v>
      </c>
      <c r="S22" s="922" t="e">
        <f>+#REF!-#REF!</f>
        <v>#REF!</v>
      </c>
      <c r="T22" s="922" t="e">
        <f>+#REF!-#REF!</f>
        <v>#REF!</v>
      </c>
      <c r="U22" s="922" t="e">
        <f>+#REF!-#REF!</f>
        <v>#REF!</v>
      </c>
      <c r="V22" s="922" t="e">
        <f>+#REF!-#REF!</f>
        <v>#REF!</v>
      </c>
      <c r="W22" s="618" t="s">
        <v>945</v>
      </c>
      <c r="X22" s="919"/>
      <c r="Y22" s="919"/>
      <c r="Z22" s="363"/>
      <c r="AA22" s="363"/>
      <c r="AB22" s="363"/>
      <c r="AC22" s="363"/>
      <c r="AD22" s="363"/>
      <c r="AE22" s="363"/>
      <c r="AF22" s="363"/>
      <c r="AG22" s="363"/>
      <c r="AH22" s="363"/>
    </row>
    <row r="23" spans="2:34" s="365" customFormat="1" ht="26.25" customHeight="1" x14ac:dyDescent="0.2">
      <c r="B23" s="617" t="s">
        <v>1448</v>
      </c>
      <c r="C23" s="588">
        <v>55444.900000000023</v>
      </c>
      <c r="D23" s="331" t="e">
        <f>+#REF!-#REF!</f>
        <v>#REF!</v>
      </c>
      <c r="E23" s="331" t="e">
        <f>+#REF!-#REF!</f>
        <v>#REF!</v>
      </c>
      <c r="F23" s="920" t="e">
        <f>+#REF!-#REF!</f>
        <v>#REF!</v>
      </c>
      <c r="G23" s="331" t="e">
        <f>+#REF!-#REF!</f>
        <v>#REF!</v>
      </c>
      <c r="H23" s="331" t="e">
        <f>+#REF!-#REF!</f>
        <v>#REF!</v>
      </c>
      <c r="I23" s="331" t="e">
        <f>+#REF!-#REF!</f>
        <v>#REF!</v>
      </c>
      <c r="J23" s="920" t="e">
        <f>+#REF!-#REF!</f>
        <v>#REF!</v>
      </c>
      <c r="K23" s="331" t="e">
        <f>+#REF!-#REF!</f>
        <v>#REF!</v>
      </c>
      <c r="L23" s="920" t="e">
        <f>+#REF!-#REF!</f>
        <v>#REF!</v>
      </c>
      <c r="M23" s="329"/>
      <c r="N23" s="924" t="e">
        <f>+#REF!-#REF!</f>
        <v>#REF!</v>
      </c>
      <c r="O23" s="329" t="e">
        <f>+#REF!-#REF!</f>
        <v>#REF!</v>
      </c>
      <c r="P23" s="922" t="e">
        <f>+#REF!-#REF!</f>
        <v>#REF!</v>
      </c>
      <c r="Q23" s="922" t="e">
        <f>+#REF!-#REF!</f>
        <v>#REF!</v>
      </c>
      <c r="R23" s="922" t="e">
        <f>+#REF!-#REF!</f>
        <v>#REF!</v>
      </c>
      <c r="S23" s="922" t="e">
        <f>+#REF!-#REF!</f>
        <v>#REF!</v>
      </c>
      <c r="T23" s="922" t="e">
        <f>+#REF!-#REF!</f>
        <v>#REF!</v>
      </c>
      <c r="U23" s="922" t="e">
        <f>+#REF!-#REF!</f>
        <v>#REF!</v>
      </c>
      <c r="V23" s="922" t="e">
        <f>+#REF!-#REF!</f>
        <v>#REF!</v>
      </c>
      <c r="W23" s="618" t="s">
        <v>1302</v>
      </c>
      <c r="X23" s="919"/>
      <c r="Y23" s="919"/>
      <c r="Z23" s="363"/>
      <c r="AA23" s="363"/>
      <c r="AB23" s="363"/>
      <c r="AC23" s="363"/>
      <c r="AD23" s="363"/>
      <c r="AE23" s="363"/>
      <c r="AF23" s="363"/>
      <c r="AG23" s="363"/>
      <c r="AH23" s="363"/>
    </row>
    <row r="24" spans="2:34" s="360" customFormat="1" ht="9" customHeight="1" x14ac:dyDescent="0.2">
      <c r="B24" s="454"/>
      <c r="C24" s="641"/>
      <c r="D24" s="361"/>
      <c r="E24" s="361"/>
      <c r="F24" s="361"/>
      <c r="G24" s="361"/>
      <c r="H24" s="361"/>
      <c r="I24" s="361"/>
      <c r="J24" s="361"/>
      <c r="K24" s="361"/>
      <c r="L24" s="361"/>
      <c r="M24" s="362"/>
      <c r="N24" s="917"/>
      <c r="O24" s="362"/>
      <c r="P24" s="918"/>
      <c r="Q24" s="918"/>
      <c r="R24" s="918"/>
      <c r="S24" s="918"/>
      <c r="T24" s="918"/>
      <c r="U24" s="918"/>
      <c r="V24" s="918"/>
      <c r="W24" s="616"/>
      <c r="X24" s="919"/>
      <c r="Y24" s="919"/>
      <c r="Z24" s="363"/>
      <c r="AA24" s="363"/>
      <c r="AB24" s="363"/>
      <c r="AC24" s="363"/>
      <c r="AD24" s="363"/>
      <c r="AE24" s="363"/>
      <c r="AF24" s="363"/>
      <c r="AG24" s="363"/>
      <c r="AH24" s="363"/>
    </row>
    <row r="25" spans="2:34" s="360" customFormat="1" ht="26.25" customHeight="1" x14ac:dyDescent="0.2">
      <c r="B25" s="454" t="s">
        <v>1043</v>
      </c>
      <c r="C25" s="641">
        <v>145032.90000000002</v>
      </c>
      <c r="D25" s="361" t="e">
        <f t="shared" ref="D25:I25" si="4">+D18+D15</f>
        <v>#REF!</v>
      </c>
      <c r="E25" s="361" t="e">
        <f t="shared" si="4"/>
        <v>#REF!</v>
      </c>
      <c r="F25" s="361" t="e">
        <f t="shared" si="4"/>
        <v>#REF!</v>
      </c>
      <c r="G25" s="361" t="e">
        <f t="shared" si="4"/>
        <v>#REF!</v>
      </c>
      <c r="H25" s="361" t="e">
        <f t="shared" si="4"/>
        <v>#REF!</v>
      </c>
      <c r="I25" s="361" t="e">
        <f t="shared" si="4"/>
        <v>#REF!</v>
      </c>
      <c r="J25" s="361" t="e">
        <f>+J18+J15</f>
        <v>#REF!</v>
      </c>
      <c r="K25" s="361" t="e">
        <f>+K18+K15</f>
        <v>#REF!</v>
      </c>
      <c r="L25" s="366" t="e">
        <f>+L18+L15</f>
        <v>#REF!</v>
      </c>
      <c r="M25" s="362"/>
      <c r="N25" s="925" t="e">
        <f t="shared" ref="N25:V25" si="5">+N18+N15</f>
        <v>#REF!</v>
      </c>
      <c r="O25" s="362" t="e">
        <f t="shared" si="5"/>
        <v>#REF!</v>
      </c>
      <c r="P25" s="918" t="e">
        <f t="shared" si="5"/>
        <v>#REF!</v>
      </c>
      <c r="Q25" s="918" t="e">
        <f t="shared" si="5"/>
        <v>#REF!</v>
      </c>
      <c r="R25" s="918" t="e">
        <f t="shared" si="5"/>
        <v>#REF!</v>
      </c>
      <c r="S25" s="918" t="e">
        <f t="shared" si="5"/>
        <v>#REF!</v>
      </c>
      <c r="T25" s="918" t="e">
        <f t="shared" si="5"/>
        <v>#REF!</v>
      </c>
      <c r="U25" s="918" t="e">
        <f t="shared" si="5"/>
        <v>#REF!</v>
      </c>
      <c r="V25" s="918" t="e">
        <f t="shared" si="5"/>
        <v>#REF!</v>
      </c>
      <c r="W25" s="616" t="s">
        <v>288</v>
      </c>
      <c r="X25" s="919"/>
      <c r="Y25" s="919"/>
      <c r="Z25" s="363"/>
      <c r="AA25" s="363"/>
      <c r="AB25" s="363"/>
      <c r="AC25" s="363"/>
      <c r="AD25" s="363"/>
      <c r="AE25" s="363"/>
      <c r="AF25" s="363"/>
      <c r="AG25" s="363"/>
      <c r="AH25" s="363"/>
    </row>
    <row r="26" spans="2:34" s="360" customFormat="1" ht="9" customHeight="1" x14ac:dyDescent="0.2">
      <c r="B26" s="454"/>
      <c r="C26" s="641"/>
      <c r="D26" s="361"/>
      <c r="E26" s="361"/>
      <c r="F26" s="361"/>
      <c r="G26" s="361"/>
      <c r="H26" s="361"/>
      <c r="I26" s="361"/>
      <c r="J26" s="361"/>
      <c r="K26" s="361"/>
      <c r="L26" s="361"/>
      <c r="M26" s="362"/>
      <c r="N26" s="917"/>
      <c r="O26" s="362"/>
      <c r="P26" s="918"/>
      <c r="Q26" s="918"/>
      <c r="R26" s="918"/>
      <c r="S26" s="918"/>
      <c r="T26" s="918"/>
      <c r="U26" s="918"/>
      <c r="V26" s="918"/>
      <c r="W26" s="616"/>
      <c r="X26" s="919"/>
      <c r="Y26" s="919"/>
      <c r="Z26" s="363"/>
      <c r="AA26" s="363"/>
      <c r="AB26" s="363"/>
      <c r="AC26" s="363"/>
      <c r="AD26" s="363"/>
      <c r="AE26" s="363"/>
      <c r="AF26" s="363"/>
      <c r="AG26" s="363"/>
      <c r="AH26" s="363"/>
    </row>
    <row r="27" spans="2:34" s="360" customFormat="1" ht="26.25" customHeight="1" x14ac:dyDescent="0.2">
      <c r="B27" s="454" t="s">
        <v>951</v>
      </c>
      <c r="C27" s="641">
        <v>83090.799999999988</v>
      </c>
      <c r="D27" s="361" t="e">
        <f t="shared" ref="D27:I27" si="6">+D28+D29</f>
        <v>#REF!</v>
      </c>
      <c r="E27" s="361" t="e">
        <f t="shared" si="6"/>
        <v>#REF!</v>
      </c>
      <c r="F27" s="361" t="e">
        <f t="shared" si="6"/>
        <v>#REF!</v>
      </c>
      <c r="G27" s="366" t="e">
        <f t="shared" si="6"/>
        <v>#REF!</v>
      </c>
      <c r="H27" s="361" t="e">
        <f t="shared" si="6"/>
        <v>#REF!</v>
      </c>
      <c r="I27" s="361" t="e">
        <f t="shared" si="6"/>
        <v>#REF!</v>
      </c>
      <c r="J27" s="361" t="e">
        <f>+J28+J29</f>
        <v>#REF!</v>
      </c>
      <c r="K27" s="361" t="e">
        <f>+K28+K29</f>
        <v>#REF!</v>
      </c>
      <c r="L27" s="366" t="e">
        <f>+L28+L29</f>
        <v>#REF!</v>
      </c>
      <c r="M27" s="362"/>
      <c r="N27" s="925" t="e">
        <f t="shared" ref="N27:V27" si="7">+N28+N29</f>
        <v>#REF!</v>
      </c>
      <c r="O27" s="362" t="e">
        <f t="shared" si="7"/>
        <v>#REF!</v>
      </c>
      <c r="P27" s="918" t="e">
        <f t="shared" si="7"/>
        <v>#REF!</v>
      </c>
      <c r="Q27" s="918" t="e">
        <f t="shared" si="7"/>
        <v>#REF!</v>
      </c>
      <c r="R27" s="918" t="e">
        <f t="shared" si="7"/>
        <v>#REF!</v>
      </c>
      <c r="S27" s="918" t="e">
        <f t="shared" si="7"/>
        <v>#REF!</v>
      </c>
      <c r="T27" s="918" t="e">
        <f t="shared" si="7"/>
        <v>#REF!</v>
      </c>
      <c r="U27" s="918" t="e">
        <f t="shared" si="7"/>
        <v>#REF!</v>
      </c>
      <c r="V27" s="918" t="e">
        <f t="shared" si="7"/>
        <v>#REF!</v>
      </c>
      <c r="W27" s="616" t="s">
        <v>831</v>
      </c>
      <c r="X27" s="919"/>
      <c r="Y27" s="919"/>
      <c r="Z27" s="363"/>
      <c r="AA27" s="363"/>
      <c r="AB27" s="363"/>
      <c r="AC27" s="363"/>
      <c r="AD27" s="363"/>
      <c r="AE27" s="363"/>
      <c r="AF27" s="363"/>
      <c r="AG27" s="363"/>
      <c r="AH27" s="363"/>
    </row>
    <row r="28" spans="2:34" s="365" customFormat="1" ht="26.25" customHeight="1" x14ac:dyDescent="0.2">
      <c r="B28" s="617" t="s">
        <v>1476</v>
      </c>
      <c r="C28" s="588">
        <v>29080</v>
      </c>
      <c r="D28" s="331" t="e">
        <f>#REF!-#REF!</f>
        <v>#REF!</v>
      </c>
      <c r="E28" s="331" t="e">
        <f>#REF!-#REF!</f>
        <v>#REF!</v>
      </c>
      <c r="F28" s="331" t="e">
        <f>#REF!-#REF!</f>
        <v>#REF!</v>
      </c>
      <c r="G28" s="331" t="e">
        <f>#REF!-#REF!</f>
        <v>#REF!</v>
      </c>
      <c r="H28" s="331" t="e">
        <f>#REF!-#REF!</f>
        <v>#REF!</v>
      </c>
      <c r="I28" s="331" t="e">
        <f>#REF!-#REF!</f>
        <v>#REF!</v>
      </c>
      <c r="J28" s="331" t="e">
        <f>#REF!-#REF!</f>
        <v>#REF!</v>
      </c>
      <c r="K28" s="331" t="e">
        <f>#REF!-#REF!</f>
        <v>#REF!</v>
      </c>
      <c r="L28" s="331" t="e">
        <f>#REF!-#REF!</f>
        <v>#REF!</v>
      </c>
      <c r="M28" s="329"/>
      <c r="N28" s="921" t="e">
        <f>#REF!-#REF!</f>
        <v>#REF!</v>
      </c>
      <c r="O28" s="329" t="e">
        <f>#REF!-#REF!</f>
        <v>#REF!</v>
      </c>
      <c r="P28" s="922" t="e">
        <f>#REF!-#REF!</f>
        <v>#REF!</v>
      </c>
      <c r="Q28" s="922" t="e">
        <f>#REF!-#REF!</f>
        <v>#REF!</v>
      </c>
      <c r="R28" s="922" t="e">
        <f>#REF!-#REF!</f>
        <v>#REF!</v>
      </c>
      <c r="S28" s="922" t="e">
        <f>#REF!-#REF!</f>
        <v>#REF!</v>
      </c>
      <c r="T28" s="922" t="e">
        <f>#REF!-#REF!</f>
        <v>#REF!</v>
      </c>
      <c r="U28" s="922" t="e">
        <f>#REF!-#REF!</f>
        <v>#REF!</v>
      </c>
      <c r="V28" s="922" t="e">
        <f>#REF!-#REF!</f>
        <v>#REF!</v>
      </c>
      <c r="W28" s="618" t="s">
        <v>1477</v>
      </c>
      <c r="X28" s="919"/>
      <c r="Y28" s="919"/>
      <c r="Z28" s="363"/>
      <c r="AA28" s="363"/>
      <c r="AB28" s="363"/>
      <c r="AC28" s="363"/>
      <c r="AD28" s="363"/>
      <c r="AE28" s="363"/>
      <c r="AF28" s="363"/>
      <c r="AG28" s="363"/>
      <c r="AH28" s="363"/>
    </row>
    <row r="29" spans="2:34" s="365" customFormat="1" ht="26.25" customHeight="1" x14ac:dyDescent="0.2">
      <c r="B29" s="617" t="s">
        <v>934</v>
      </c>
      <c r="C29" s="588">
        <v>54010.799999999988</v>
      </c>
      <c r="D29" s="331" t="e">
        <f>+#REF!-#REF!</f>
        <v>#REF!</v>
      </c>
      <c r="E29" s="331" t="e">
        <f>+#REF!-#REF!</f>
        <v>#REF!</v>
      </c>
      <c r="F29" s="331" t="e">
        <f>+#REF!-#REF!</f>
        <v>#REF!</v>
      </c>
      <c r="G29" s="920" t="e">
        <f>+#REF!-#REF!</f>
        <v>#REF!</v>
      </c>
      <c r="H29" s="331" t="e">
        <f>+#REF!-#REF!</f>
        <v>#REF!</v>
      </c>
      <c r="I29" s="331" t="e">
        <f>+#REF!-#REF!</f>
        <v>#REF!</v>
      </c>
      <c r="J29" s="331" t="e">
        <f>+#REF!-#REF!</f>
        <v>#REF!</v>
      </c>
      <c r="K29" s="331" t="e">
        <f>+#REF!-#REF!</f>
        <v>#REF!</v>
      </c>
      <c r="L29" s="920" t="e">
        <f>+#REF!-#REF!</f>
        <v>#REF!</v>
      </c>
      <c r="M29" s="329"/>
      <c r="N29" s="924" t="e">
        <f>+#REF!-#REF!</f>
        <v>#REF!</v>
      </c>
      <c r="O29" s="329" t="e">
        <f>+#REF!-#REF!</f>
        <v>#REF!</v>
      </c>
      <c r="P29" s="922" t="e">
        <f>+#REF!-#REF!</f>
        <v>#REF!</v>
      </c>
      <c r="Q29" s="922" t="e">
        <f>+#REF!-#REF!</f>
        <v>#REF!</v>
      </c>
      <c r="R29" s="922" t="e">
        <f>+#REF!-#REF!</f>
        <v>#REF!</v>
      </c>
      <c r="S29" s="922" t="e">
        <f>+#REF!-#REF!</f>
        <v>#REF!</v>
      </c>
      <c r="T29" s="922" t="e">
        <f>+#REF!-#REF!</f>
        <v>#REF!</v>
      </c>
      <c r="U29" s="922" t="e">
        <f>+#REF!-#REF!</f>
        <v>#REF!</v>
      </c>
      <c r="V29" s="922" t="e">
        <f>+#REF!-#REF!</f>
        <v>#REF!</v>
      </c>
      <c r="W29" s="618" t="s">
        <v>1452</v>
      </c>
      <c r="X29" s="919"/>
      <c r="Y29" s="919"/>
      <c r="Z29" s="363"/>
      <c r="AA29" s="363"/>
      <c r="AB29" s="363"/>
      <c r="AC29" s="363"/>
      <c r="AD29" s="363"/>
      <c r="AE29" s="363"/>
      <c r="AF29" s="363"/>
      <c r="AG29" s="363"/>
      <c r="AH29" s="363"/>
    </row>
    <row r="30" spans="2:34" s="360" customFormat="1" ht="26.25" customHeight="1" x14ac:dyDescent="0.2">
      <c r="B30" s="454" t="s">
        <v>776</v>
      </c>
      <c r="C30" s="641">
        <v>61943</v>
      </c>
      <c r="D30" s="361" t="e">
        <f t="shared" ref="D30:J30" si="8">+D31+D32+D33+D34</f>
        <v>#REF!</v>
      </c>
      <c r="E30" s="361" t="e">
        <f t="shared" si="8"/>
        <v>#REF!</v>
      </c>
      <c r="F30" s="361" t="e">
        <f t="shared" si="8"/>
        <v>#REF!</v>
      </c>
      <c r="G30" s="361" t="e">
        <f t="shared" si="8"/>
        <v>#REF!</v>
      </c>
      <c r="H30" s="361" t="e">
        <f t="shared" si="8"/>
        <v>#REF!</v>
      </c>
      <c r="I30" s="361" t="e">
        <f t="shared" si="8"/>
        <v>#REF!</v>
      </c>
      <c r="J30" s="361" t="e">
        <f t="shared" si="8"/>
        <v>#REF!</v>
      </c>
      <c r="K30" s="361" t="e">
        <f>+K31+K32+K33+K34</f>
        <v>#REF!</v>
      </c>
      <c r="L30" s="366" t="e">
        <f>+L31+L32+L33+L34</f>
        <v>#REF!</v>
      </c>
      <c r="M30" s="362"/>
      <c r="N30" s="925" t="e">
        <f t="shared" ref="N30:V30" si="9">+N31+N32+N33+N34</f>
        <v>#REF!</v>
      </c>
      <c r="O30" s="362" t="e">
        <f t="shared" si="9"/>
        <v>#REF!</v>
      </c>
      <c r="P30" s="918" t="e">
        <f t="shared" si="9"/>
        <v>#REF!</v>
      </c>
      <c r="Q30" s="918" t="e">
        <f t="shared" si="9"/>
        <v>#REF!</v>
      </c>
      <c r="R30" s="918" t="e">
        <f t="shared" si="9"/>
        <v>#REF!</v>
      </c>
      <c r="S30" s="918" t="e">
        <f t="shared" si="9"/>
        <v>#REF!</v>
      </c>
      <c r="T30" s="918" t="e">
        <f t="shared" si="9"/>
        <v>#REF!</v>
      </c>
      <c r="U30" s="918" t="e">
        <f t="shared" si="9"/>
        <v>#REF!</v>
      </c>
      <c r="V30" s="918" t="e">
        <f t="shared" si="9"/>
        <v>#REF!</v>
      </c>
      <c r="W30" s="616" t="s">
        <v>262</v>
      </c>
      <c r="X30" s="919"/>
      <c r="Y30" s="919"/>
      <c r="Z30" s="363"/>
      <c r="AA30" s="363"/>
      <c r="AB30" s="363"/>
      <c r="AC30" s="363"/>
      <c r="AD30" s="363"/>
      <c r="AE30" s="363"/>
      <c r="AF30" s="363"/>
      <c r="AG30" s="363"/>
      <c r="AH30" s="363"/>
    </row>
    <row r="31" spans="2:34" s="360" customFormat="1" ht="26.25" customHeight="1" x14ac:dyDescent="0.2">
      <c r="B31" s="617" t="s">
        <v>1198</v>
      </c>
      <c r="C31" s="588">
        <v>-674</v>
      </c>
      <c r="D31" s="331" t="e">
        <f>+#REF!-#REF!</f>
        <v>#REF!</v>
      </c>
      <c r="E31" s="331" t="e">
        <f>+#REF!-#REF!</f>
        <v>#REF!</v>
      </c>
      <c r="F31" s="331" t="e">
        <f>+#REF!-#REF!</f>
        <v>#REF!</v>
      </c>
      <c r="G31" s="331" t="e">
        <f>+#REF!-#REF!</f>
        <v>#REF!</v>
      </c>
      <c r="H31" s="331" t="e">
        <f>+#REF!-#REF!</f>
        <v>#REF!</v>
      </c>
      <c r="I31" s="331" t="e">
        <f>+#REF!-#REF!</f>
        <v>#REF!</v>
      </c>
      <c r="J31" s="331" t="e">
        <f>+#REF!-#REF!</f>
        <v>#REF!</v>
      </c>
      <c r="K31" s="331" t="e">
        <f>+#REF!-#REF!</f>
        <v>#REF!</v>
      </c>
      <c r="L31" s="920" t="e">
        <f>+#REF!-#REF!</f>
        <v>#REF!</v>
      </c>
      <c r="M31" s="329"/>
      <c r="N31" s="924" t="e">
        <f>+#REF!-#REF!</f>
        <v>#REF!</v>
      </c>
      <c r="O31" s="329" t="e">
        <f>+#REF!-#REF!</f>
        <v>#REF!</v>
      </c>
      <c r="P31" s="922" t="e">
        <f>+#REF!-#REF!</f>
        <v>#REF!</v>
      </c>
      <c r="Q31" s="922" t="e">
        <f>+#REF!-#REF!</f>
        <v>#REF!</v>
      </c>
      <c r="R31" s="922" t="e">
        <f>+#REF!-#REF!</f>
        <v>#REF!</v>
      </c>
      <c r="S31" s="922" t="e">
        <f>+#REF!-#REF!</f>
        <v>#REF!</v>
      </c>
      <c r="T31" s="922" t="e">
        <f>+#REF!-#REF!</f>
        <v>#REF!</v>
      </c>
      <c r="U31" s="922" t="e">
        <f>+#REF!-#REF!</f>
        <v>#REF!</v>
      </c>
      <c r="V31" s="922" t="e">
        <f>+#REF!-#REF!</f>
        <v>#REF!</v>
      </c>
      <c r="W31" s="618" t="s">
        <v>1454</v>
      </c>
      <c r="X31" s="919"/>
      <c r="Y31" s="919"/>
      <c r="Z31" s="363"/>
      <c r="AA31" s="363"/>
      <c r="AB31" s="363"/>
      <c r="AC31" s="363"/>
      <c r="AD31" s="363"/>
      <c r="AE31" s="363"/>
      <c r="AF31" s="363"/>
      <c r="AG31" s="363"/>
      <c r="AH31" s="363"/>
    </row>
    <row r="32" spans="2:34" s="360" customFormat="1" ht="26.25" customHeight="1" x14ac:dyDescent="0.2">
      <c r="B32" s="617" t="s">
        <v>1199</v>
      </c>
      <c r="C32" s="588">
        <v>45385</v>
      </c>
      <c r="D32" s="331" t="e">
        <f>#REF!-#REF!</f>
        <v>#REF!</v>
      </c>
      <c r="E32" s="331" t="e">
        <f>#REF!-#REF!</f>
        <v>#REF!</v>
      </c>
      <c r="F32" s="920" t="e">
        <f>#REF!-#REF!</f>
        <v>#REF!</v>
      </c>
      <c r="G32" s="920" t="e">
        <f>#REF!-#REF!</f>
        <v>#REF!</v>
      </c>
      <c r="H32" s="920" t="e">
        <f>#REF!-#REF!</f>
        <v>#REF!</v>
      </c>
      <c r="I32" s="331" t="e">
        <f>#REF!-#REF!</f>
        <v>#REF!</v>
      </c>
      <c r="J32" s="331" t="e">
        <f>#REF!-#REF!</f>
        <v>#REF!</v>
      </c>
      <c r="K32" s="331" t="e">
        <f>#REF!-#REF!</f>
        <v>#REF!</v>
      </c>
      <c r="L32" s="920" t="e">
        <f>#REF!-#REF!</f>
        <v>#REF!</v>
      </c>
      <c r="M32" s="329"/>
      <c r="N32" s="924" t="e">
        <f>#REF!-#REF!</f>
        <v>#REF!</v>
      </c>
      <c r="O32" s="329" t="e">
        <f>#REF!-#REF!</f>
        <v>#REF!</v>
      </c>
      <c r="P32" s="922" t="e">
        <f>#REF!-#REF!</f>
        <v>#REF!</v>
      </c>
      <c r="Q32" s="922" t="e">
        <f>#REF!-#REF!</f>
        <v>#REF!</v>
      </c>
      <c r="R32" s="922" t="e">
        <f>#REF!-#REF!</f>
        <v>#REF!</v>
      </c>
      <c r="S32" s="922" t="e">
        <f>#REF!-#REF!</f>
        <v>#REF!</v>
      </c>
      <c r="T32" s="922" t="e">
        <f>#REF!-#REF!</f>
        <v>#REF!</v>
      </c>
      <c r="U32" s="922" t="e">
        <f>#REF!-#REF!</f>
        <v>#REF!</v>
      </c>
      <c r="V32" s="922" t="e">
        <f>#REF!-#REF!</f>
        <v>#REF!</v>
      </c>
      <c r="W32" s="618" t="s">
        <v>1455</v>
      </c>
      <c r="X32" s="919"/>
      <c r="Y32" s="919"/>
      <c r="Z32" s="363"/>
      <c r="AA32" s="363"/>
      <c r="AB32" s="363"/>
      <c r="AC32" s="363"/>
      <c r="AD32" s="363"/>
      <c r="AE32" s="363"/>
      <c r="AF32" s="363"/>
      <c r="AG32" s="363"/>
      <c r="AH32" s="363"/>
    </row>
    <row r="33" spans="2:34" s="360" customFormat="1" ht="26.25" customHeight="1" x14ac:dyDescent="0.2">
      <c r="B33" s="617" t="s">
        <v>712</v>
      </c>
      <c r="C33" s="588">
        <v>10125</v>
      </c>
      <c r="D33" s="331" t="e">
        <f>+#REF!-#REF!</f>
        <v>#REF!</v>
      </c>
      <c r="E33" s="331" t="e">
        <f>+#REF!-#REF!</f>
        <v>#REF!</v>
      </c>
      <c r="F33" s="331" t="e">
        <f>+#REF!-#REF!</f>
        <v>#REF!</v>
      </c>
      <c r="G33" s="331" t="e">
        <f>+#REF!-#REF!</f>
        <v>#REF!</v>
      </c>
      <c r="H33" s="331" t="e">
        <f>+#REF!-#REF!</f>
        <v>#REF!</v>
      </c>
      <c r="I33" s="920" t="e">
        <f>+#REF!-#REF!</f>
        <v>#REF!</v>
      </c>
      <c r="J33" s="920" t="e">
        <f>+#REF!-#REF!</f>
        <v>#REF!</v>
      </c>
      <c r="K33" s="920" t="e">
        <f>+#REF!-#REF!</f>
        <v>#REF!</v>
      </c>
      <c r="L33" s="920" t="e">
        <f>+#REF!-#REF!</f>
        <v>#REF!</v>
      </c>
      <c r="M33" s="329"/>
      <c r="N33" s="921" t="e">
        <f>+#REF!-#REF!</f>
        <v>#REF!</v>
      </c>
      <c r="O33" s="329" t="e">
        <f>+#REF!-#REF!</f>
        <v>#REF!</v>
      </c>
      <c r="P33" s="922" t="e">
        <f>+#REF!-#REF!</f>
        <v>#REF!</v>
      </c>
      <c r="Q33" s="922" t="e">
        <f>+#REF!-#REF!</f>
        <v>#REF!</v>
      </c>
      <c r="R33" s="922" t="e">
        <f>+#REF!-#REF!</f>
        <v>#REF!</v>
      </c>
      <c r="S33" s="922" t="e">
        <f>+#REF!-#REF!</f>
        <v>#REF!</v>
      </c>
      <c r="T33" s="922" t="e">
        <f>+#REF!-#REF!</f>
        <v>#REF!</v>
      </c>
      <c r="U33" s="922" t="e">
        <f>+#REF!-#REF!</f>
        <v>#REF!</v>
      </c>
      <c r="V33" s="922" t="e">
        <f>+#REF!-#REF!</f>
        <v>#REF!</v>
      </c>
      <c r="W33" s="618" t="s">
        <v>790</v>
      </c>
      <c r="X33" s="919"/>
      <c r="Y33" s="919"/>
      <c r="Z33" s="363"/>
      <c r="AA33" s="363"/>
      <c r="AB33" s="363"/>
      <c r="AC33" s="363"/>
      <c r="AD33" s="363"/>
      <c r="AE33" s="363"/>
      <c r="AF33" s="363"/>
      <c r="AG33" s="363"/>
      <c r="AH33" s="363"/>
    </row>
    <row r="34" spans="2:34" s="360" customFormat="1" ht="26.25" customHeight="1" x14ac:dyDescent="0.2">
      <c r="B34" s="617" t="s">
        <v>849</v>
      </c>
      <c r="C34" s="588">
        <v>7107</v>
      </c>
      <c r="D34" s="331" t="e">
        <f>+#REF!-#REF!</f>
        <v>#REF!</v>
      </c>
      <c r="E34" s="331" t="e">
        <f>+#REF!-#REF!</f>
        <v>#REF!</v>
      </c>
      <c r="F34" s="331" t="e">
        <f>+#REF!-#REF!</f>
        <v>#REF!</v>
      </c>
      <c r="G34" s="331" t="e">
        <f>+#REF!-#REF!</f>
        <v>#REF!</v>
      </c>
      <c r="H34" s="331" t="e">
        <f>+#REF!-#REF!</f>
        <v>#REF!</v>
      </c>
      <c r="I34" s="920" t="e">
        <f>+#REF!-#REF!</f>
        <v>#REF!</v>
      </c>
      <c r="J34" s="920" t="e">
        <f>+#REF!-#REF!</f>
        <v>#REF!</v>
      </c>
      <c r="K34" s="920" t="e">
        <f>+#REF!-#REF!</f>
        <v>#REF!</v>
      </c>
      <c r="L34" s="331" t="e">
        <f>+#REF!-#REF!</f>
        <v>#REF!</v>
      </c>
      <c r="M34" s="329"/>
      <c r="N34" s="921" t="e">
        <f>+#REF!-#REF!</f>
        <v>#REF!</v>
      </c>
      <c r="O34" s="329" t="e">
        <f>+#REF!-#REF!</f>
        <v>#REF!</v>
      </c>
      <c r="P34" s="922" t="e">
        <f>+#REF!-#REF!</f>
        <v>#REF!</v>
      </c>
      <c r="Q34" s="922" t="e">
        <f>+#REF!-#REF!</f>
        <v>#REF!</v>
      </c>
      <c r="R34" s="922" t="e">
        <f>+#REF!-#REF!</f>
        <v>#REF!</v>
      </c>
      <c r="S34" s="922" t="e">
        <f>+#REF!-#REF!</f>
        <v>#REF!</v>
      </c>
      <c r="T34" s="922" t="e">
        <f>+#REF!-#REF!</f>
        <v>#REF!</v>
      </c>
      <c r="U34" s="922" t="e">
        <f>+#REF!-#REF!</f>
        <v>#REF!</v>
      </c>
      <c r="V34" s="922" t="e">
        <f>+#REF!-#REF!</f>
        <v>#REF!</v>
      </c>
      <c r="W34" s="618" t="s">
        <v>313</v>
      </c>
      <c r="X34" s="919"/>
      <c r="Y34" s="919"/>
      <c r="Z34" s="363"/>
      <c r="AA34" s="363"/>
      <c r="AB34" s="363"/>
      <c r="AC34" s="363"/>
      <c r="AD34" s="363"/>
      <c r="AE34" s="363"/>
      <c r="AF34" s="363"/>
      <c r="AG34" s="363"/>
      <c r="AH34" s="363"/>
    </row>
    <row r="35" spans="2:34" s="360" customFormat="1" ht="15" customHeight="1" thickBot="1" x14ac:dyDescent="0.25">
      <c r="B35" s="637"/>
      <c r="C35" s="926"/>
      <c r="D35" s="927"/>
      <c r="E35" s="927"/>
      <c r="F35" s="927"/>
      <c r="G35" s="927"/>
      <c r="H35" s="927"/>
      <c r="I35" s="927"/>
      <c r="J35" s="927"/>
      <c r="K35" s="927"/>
      <c r="L35" s="927"/>
      <c r="M35" s="928"/>
      <c r="N35" s="929"/>
      <c r="O35" s="928"/>
      <c r="P35" s="930"/>
      <c r="Q35" s="930"/>
      <c r="R35" s="930"/>
      <c r="S35" s="930"/>
      <c r="T35" s="930"/>
      <c r="U35" s="930"/>
      <c r="V35" s="930"/>
      <c r="W35" s="950"/>
      <c r="X35" s="919"/>
      <c r="Y35" s="919"/>
      <c r="Z35" s="363"/>
      <c r="AA35" s="363"/>
      <c r="AB35" s="363"/>
      <c r="AC35" s="363"/>
      <c r="AD35" s="363"/>
      <c r="AE35" s="363"/>
      <c r="AF35" s="363"/>
      <c r="AG35" s="363"/>
      <c r="AH35" s="363"/>
    </row>
    <row r="36" spans="2:34" s="365" customFormat="1" ht="15" customHeight="1" thickTop="1" x14ac:dyDescent="0.2">
      <c r="B36" s="617"/>
      <c r="C36" s="932"/>
      <c r="D36" s="933"/>
      <c r="E36" s="933"/>
      <c r="F36" s="933"/>
      <c r="G36" s="933"/>
      <c r="H36" s="933"/>
      <c r="I36" s="933"/>
      <c r="J36" s="933"/>
      <c r="K36" s="933"/>
      <c r="L36" s="933"/>
      <c r="M36" s="934"/>
      <c r="N36" s="935"/>
      <c r="O36" s="934"/>
      <c r="P36" s="936"/>
      <c r="Q36" s="936"/>
      <c r="R36" s="936"/>
      <c r="S36" s="936"/>
      <c r="T36" s="936"/>
      <c r="U36" s="936"/>
      <c r="V36" s="936"/>
      <c r="W36" s="618"/>
      <c r="X36" s="919"/>
      <c r="Y36" s="919"/>
      <c r="Z36" s="363"/>
      <c r="AA36" s="363"/>
      <c r="AB36" s="363"/>
      <c r="AC36" s="363"/>
      <c r="AD36" s="363"/>
      <c r="AE36" s="363"/>
      <c r="AF36" s="363"/>
      <c r="AG36" s="363"/>
      <c r="AH36" s="363"/>
    </row>
    <row r="37" spans="2:34" s="365" customFormat="1" ht="23.1" customHeight="1" x14ac:dyDescent="0.2">
      <c r="B37" s="455" t="s">
        <v>1467</v>
      </c>
      <c r="C37" s="937"/>
      <c r="D37" s="937"/>
      <c r="E37" s="937"/>
      <c r="F37" s="937"/>
      <c r="G37" s="937"/>
      <c r="H37" s="937"/>
      <c r="I37" s="937"/>
      <c r="J37" s="937"/>
      <c r="K37" s="937"/>
      <c r="L37" s="937"/>
      <c r="M37" s="893"/>
      <c r="N37" s="900"/>
      <c r="O37" s="893"/>
      <c r="P37" s="938"/>
      <c r="Q37" s="938"/>
      <c r="R37" s="938"/>
      <c r="S37" s="938"/>
      <c r="T37" s="938"/>
      <c r="U37" s="938"/>
      <c r="V37" s="938"/>
      <c r="W37" s="379" t="s">
        <v>731</v>
      </c>
      <c r="X37" s="919"/>
      <c r="Y37" s="919"/>
      <c r="Z37" s="363"/>
      <c r="AA37" s="363"/>
      <c r="AB37" s="363"/>
      <c r="AC37" s="363"/>
      <c r="AD37" s="363"/>
      <c r="AE37" s="363"/>
      <c r="AF37" s="363"/>
      <c r="AG37" s="363"/>
      <c r="AH37" s="363"/>
    </row>
    <row r="38" spans="2:34" s="360" customFormat="1" ht="9" customHeight="1" x14ac:dyDescent="0.2">
      <c r="B38" s="454"/>
      <c r="C38" s="937"/>
      <c r="D38" s="937"/>
      <c r="E38" s="937"/>
      <c r="F38" s="937"/>
      <c r="G38" s="937"/>
      <c r="H38" s="937"/>
      <c r="I38" s="937"/>
      <c r="J38" s="937"/>
      <c r="K38" s="937"/>
      <c r="L38" s="937"/>
      <c r="M38" s="893"/>
      <c r="N38" s="900"/>
      <c r="O38" s="893"/>
      <c r="P38" s="938"/>
      <c r="Q38" s="938"/>
      <c r="R38" s="938"/>
      <c r="S38" s="938"/>
      <c r="T38" s="938"/>
      <c r="U38" s="938"/>
      <c r="V38" s="938"/>
      <c r="W38" s="616"/>
      <c r="X38" s="919"/>
      <c r="Y38" s="919"/>
      <c r="Z38" s="363"/>
      <c r="AA38" s="363"/>
      <c r="AB38" s="363"/>
      <c r="AC38" s="363"/>
      <c r="AD38" s="363"/>
      <c r="AE38" s="363"/>
      <c r="AF38" s="363"/>
      <c r="AG38" s="363"/>
      <c r="AH38" s="363"/>
    </row>
    <row r="39" spans="2:34" s="360" customFormat="1" ht="26.25" customHeight="1" x14ac:dyDescent="0.2">
      <c r="B39" s="454" t="s">
        <v>175</v>
      </c>
      <c r="C39" s="939">
        <v>13.303556635438474</v>
      </c>
      <c r="D39" s="939" t="e">
        <f>+(#REF!/#REF!-1)*100</f>
        <v>#REF!</v>
      </c>
      <c r="E39" s="939" t="e">
        <f>+(#REF!/#REF!-1)*100</f>
        <v>#REF!</v>
      </c>
      <c r="F39" s="939" t="e">
        <f>+(#REF!/#REF!-1)*100</f>
        <v>#REF!</v>
      </c>
      <c r="G39" s="939" t="e">
        <f>+(#REF!/#REF!-1)*100</f>
        <v>#REF!</v>
      </c>
      <c r="H39" s="939" t="e">
        <f>+(#REF!/#REF!-1)*100</f>
        <v>#REF!</v>
      </c>
      <c r="I39" s="939" t="e">
        <f>+(#REF!/#REF!-1)*100</f>
        <v>#REF!</v>
      </c>
      <c r="J39" s="939" t="e">
        <f>+(#REF!/#REF!-1)*100</f>
        <v>#REF!</v>
      </c>
      <c r="K39" s="939" t="e">
        <f>+(#REF!/#REF!-1)*100</f>
        <v>#REF!</v>
      </c>
      <c r="L39" s="939" t="e">
        <f>+(#REF!/#REF!-1)*100</f>
        <v>#REF!</v>
      </c>
      <c r="M39" s="940"/>
      <c r="N39" s="941" t="e">
        <f>+(#REF!/#REF!-1)*100</f>
        <v>#REF!</v>
      </c>
      <c r="O39" s="940" t="e">
        <f>+(#REF!/#REF!-1)*100</f>
        <v>#REF!</v>
      </c>
      <c r="P39" s="942" t="e">
        <f>+(#REF!/#REF!-1)*100</f>
        <v>#REF!</v>
      </c>
      <c r="Q39" s="942" t="e">
        <f>+(#REF!/#REF!-1)*100</f>
        <v>#REF!</v>
      </c>
      <c r="R39" s="942" t="e">
        <f>+(#REF!/#REF!-1)*100</f>
        <v>#REF!</v>
      </c>
      <c r="S39" s="942" t="e">
        <f>+(#REF!/#REF!-1)*100</f>
        <v>#REF!</v>
      </c>
      <c r="T39" s="942" t="e">
        <f>+(#REF!/#REF!-1)*100</f>
        <v>#REF!</v>
      </c>
      <c r="U39" s="942" t="e">
        <f>+(#REF!/#REF!-1)*100</f>
        <v>#REF!</v>
      </c>
      <c r="V39" s="942" t="e">
        <f>+(#REF!/#REF!-1)*100</f>
        <v>#REF!</v>
      </c>
      <c r="W39" s="616" t="s">
        <v>877</v>
      </c>
      <c r="X39" s="919"/>
      <c r="Y39" s="919"/>
      <c r="Z39" s="363"/>
      <c r="AA39" s="363"/>
      <c r="AB39" s="363"/>
      <c r="AC39" s="363"/>
      <c r="AD39" s="363"/>
      <c r="AE39" s="363"/>
      <c r="AF39" s="363"/>
      <c r="AG39" s="363"/>
      <c r="AH39" s="363"/>
    </row>
    <row r="40" spans="2:34" s="365" customFormat="1" ht="26.25" customHeight="1" x14ac:dyDescent="0.2">
      <c r="B40" s="617" t="s">
        <v>1133</v>
      </c>
      <c r="C40" s="890">
        <v>6.9022821399667755</v>
      </c>
      <c r="D40" s="890" t="e">
        <f>+(#REF!/#REF!-1)*100</f>
        <v>#REF!</v>
      </c>
      <c r="E40" s="890" t="e">
        <f>+(#REF!/#REF!-1)*100</f>
        <v>#REF!</v>
      </c>
      <c r="F40" s="890" t="e">
        <f>+(#REF!/#REF!-1)*100</f>
        <v>#REF!</v>
      </c>
      <c r="G40" s="890" t="e">
        <f>+(#REF!/#REF!-1)*100</f>
        <v>#REF!</v>
      </c>
      <c r="H40" s="890" t="e">
        <f>+(#REF!/#REF!-1)*100</f>
        <v>#REF!</v>
      </c>
      <c r="I40" s="890" t="e">
        <f>+(#REF!/#REF!-1)*100</f>
        <v>#REF!</v>
      </c>
      <c r="J40" s="890" t="e">
        <f>+(#REF!/#REF!-1)*100</f>
        <v>#REF!</v>
      </c>
      <c r="K40" s="890" t="e">
        <f>+(#REF!/#REF!-1)*100</f>
        <v>#REF!</v>
      </c>
      <c r="L40" s="890" t="e">
        <f>+(#REF!/#REF!-1)*100</f>
        <v>#REF!</v>
      </c>
      <c r="M40" s="891"/>
      <c r="N40" s="892" t="e">
        <f>+(#REF!/#REF!-1)*100</f>
        <v>#REF!</v>
      </c>
      <c r="O40" s="891" t="e">
        <f>+(#REF!/#REF!-1)*100</f>
        <v>#REF!</v>
      </c>
      <c r="P40" s="943" t="e">
        <f>+(#REF!/#REF!-1)*100</f>
        <v>#REF!</v>
      </c>
      <c r="Q40" s="943" t="e">
        <f>+(#REF!/#REF!-1)*100</f>
        <v>#REF!</v>
      </c>
      <c r="R40" s="943" t="e">
        <f>+(#REF!/#REF!-1)*100</f>
        <v>#REF!</v>
      </c>
      <c r="S40" s="943" t="e">
        <f>+(#REF!/#REF!-1)*100</f>
        <v>#REF!</v>
      </c>
      <c r="T40" s="943" t="e">
        <f>+(#REF!/#REF!-1)*100</f>
        <v>#REF!</v>
      </c>
      <c r="U40" s="943" t="e">
        <f>+(#REF!/#REF!-1)*100</f>
        <v>#REF!</v>
      </c>
      <c r="V40" s="943" t="e">
        <f>+(#REF!/#REF!-1)*100</f>
        <v>#REF!</v>
      </c>
      <c r="W40" s="618" t="s">
        <v>1134</v>
      </c>
      <c r="X40" s="919"/>
      <c r="Y40" s="919"/>
      <c r="Z40" s="363"/>
      <c r="AA40" s="363"/>
      <c r="AB40" s="363"/>
      <c r="AC40" s="363"/>
      <c r="AD40" s="363"/>
      <c r="AE40" s="363"/>
      <c r="AF40" s="363"/>
      <c r="AG40" s="363"/>
      <c r="AH40" s="363"/>
    </row>
    <row r="41" spans="2:34" s="365" customFormat="1" ht="26.25" customHeight="1" x14ac:dyDescent="0.2">
      <c r="B41" s="617" t="s">
        <v>1499</v>
      </c>
      <c r="C41" s="890">
        <v>14.492372646677554</v>
      </c>
      <c r="D41" s="890" t="e">
        <f>+(#REF!/#REF!-1)*100</f>
        <v>#REF!</v>
      </c>
      <c r="E41" s="890" t="e">
        <f>+(#REF!/#REF!-1)*100</f>
        <v>#REF!</v>
      </c>
      <c r="F41" s="890" t="e">
        <f>+(#REF!/#REF!-1)*100</f>
        <v>#REF!</v>
      </c>
      <c r="G41" s="890" t="e">
        <f>+(#REF!/#REF!-1)*100</f>
        <v>#REF!</v>
      </c>
      <c r="H41" s="890" t="e">
        <f>+(#REF!/#REF!-1)*100</f>
        <v>#REF!</v>
      </c>
      <c r="I41" s="890" t="e">
        <f>+(#REF!/#REF!-1)*100</f>
        <v>#REF!</v>
      </c>
      <c r="J41" s="890" t="e">
        <f>+(#REF!/#REF!-1)*100</f>
        <v>#REF!</v>
      </c>
      <c r="K41" s="890" t="e">
        <f>+(#REF!/#REF!-1)*100</f>
        <v>#REF!</v>
      </c>
      <c r="L41" s="890" t="e">
        <f>+(#REF!/#REF!-1)*100</f>
        <v>#REF!</v>
      </c>
      <c r="M41" s="891"/>
      <c r="N41" s="892" t="e">
        <f>+(#REF!/#REF!-1)*100</f>
        <v>#REF!</v>
      </c>
      <c r="O41" s="891" t="e">
        <f>+(#REF!/#REF!-1)*100</f>
        <v>#REF!</v>
      </c>
      <c r="P41" s="943" t="e">
        <f>+(#REF!/#REF!-1)*100</f>
        <v>#REF!</v>
      </c>
      <c r="Q41" s="943" t="e">
        <f>+(#REF!/#REF!-1)*100</f>
        <v>#REF!</v>
      </c>
      <c r="R41" s="943" t="e">
        <f>+(#REF!/#REF!-1)*100</f>
        <v>#REF!</v>
      </c>
      <c r="S41" s="943" t="e">
        <f>+(#REF!/#REF!-1)*100</f>
        <v>#REF!</v>
      </c>
      <c r="T41" s="943" t="e">
        <f>+(#REF!/#REF!-1)*100</f>
        <v>#REF!</v>
      </c>
      <c r="U41" s="943" t="e">
        <f>+(#REF!/#REF!-1)*100</f>
        <v>#REF!</v>
      </c>
      <c r="V41" s="943" t="e">
        <f>+(#REF!/#REF!-1)*100</f>
        <v>#REF!</v>
      </c>
      <c r="W41" s="618" t="s">
        <v>879</v>
      </c>
      <c r="X41" s="919"/>
      <c r="Y41" s="919"/>
      <c r="Z41" s="363"/>
      <c r="AA41" s="363"/>
      <c r="AB41" s="363"/>
      <c r="AC41" s="363"/>
      <c r="AD41" s="363"/>
      <c r="AE41" s="363"/>
      <c r="AF41" s="363"/>
      <c r="AG41" s="363"/>
      <c r="AH41" s="363"/>
    </row>
    <row r="42" spans="2:34" s="360" customFormat="1" ht="26.25" customHeight="1" x14ac:dyDescent="0.2">
      <c r="B42" s="454" t="s">
        <v>880</v>
      </c>
      <c r="C42" s="939">
        <v>47.61330972639368</v>
      </c>
      <c r="D42" s="939" t="e">
        <f>+(#REF!/#REF!-1)*100</f>
        <v>#REF!</v>
      </c>
      <c r="E42" s="939" t="e">
        <f>+(#REF!/#REF!-1)*100</f>
        <v>#REF!</v>
      </c>
      <c r="F42" s="939" t="e">
        <f>+(#REF!/#REF!-1)*100</f>
        <v>#REF!</v>
      </c>
      <c r="G42" s="939" t="e">
        <f>+(#REF!/#REF!-1)*100</f>
        <v>#REF!</v>
      </c>
      <c r="H42" s="939" t="e">
        <f>+(#REF!/#REF!-1)*100</f>
        <v>#REF!</v>
      </c>
      <c r="I42" s="939" t="e">
        <f>+(#REF!/#REF!-1)*100</f>
        <v>#REF!</v>
      </c>
      <c r="J42" s="939" t="e">
        <f>+(#REF!/#REF!-1)*100</f>
        <v>#REF!</v>
      </c>
      <c r="K42" s="939" t="e">
        <f>+(#REF!/#REF!-1)*100</f>
        <v>#REF!</v>
      </c>
      <c r="L42" s="939" t="e">
        <f>+(#REF!/#REF!-1)*100</f>
        <v>#REF!</v>
      </c>
      <c r="M42" s="940"/>
      <c r="N42" s="941" t="e">
        <f>+(#REF!/#REF!-1)*100</f>
        <v>#REF!</v>
      </c>
      <c r="O42" s="940" t="e">
        <f>+(#REF!/#REF!-1)*100</f>
        <v>#REF!</v>
      </c>
      <c r="P42" s="942" t="e">
        <f>+(#REF!/#REF!-1)*100</f>
        <v>#REF!</v>
      </c>
      <c r="Q42" s="942" t="e">
        <f>+(#REF!/#REF!-1)*100</f>
        <v>#REF!</v>
      </c>
      <c r="R42" s="942" t="e">
        <f>+(#REF!/#REF!-1)*100</f>
        <v>#REF!</v>
      </c>
      <c r="S42" s="942" t="e">
        <f>+(#REF!/#REF!-1)*100</f>
        <v>#REF!</v>
      </c>
      <c r="T42" s="942" t="e">
        <f>+(#REF!/#REF!-1)*100</f>
        <v>#REF!</v>
      </c>
      <c r="U42" s="942" t="e">
        <f>+(#REF!/#REF!-1)*100</f>
        <v>#REF!</v>
      </c>
      <c r="V42" s="942" t="e">
        <f>+(#REF!/#REF!-1)*100</f>
        <v>#REF!</v>
      </c>
      <c r="W42" s="616" t="s">
        <v>878</v>
      </c>
      <c r="X42" s="919"/>
      <c r="Y42" s="919"/>
      <c r="Z42" s="363"/>
      <c r="AA42" s="363"/>
      <c r="AB42" s="363"/>
      <c r="AC42" s="363"/>
      <c r="AD42" s="363"/>
      <c r="AE42" s="363"/>
      <c r="AF42" s="363"/>
      <c r="AG42" s="363"/>
      <c r="AH42" s="363"/>
    </row>
    <row r="43" spans="2:34" s="360" customFormat="1" ht="26.25" customHeight="1" x14ac:dyDescent="0.2">
      <c r="B43" s="617" t="s">
        <v>1447</v>
      </c>
      <c r="C43" s="890">
        <v>327.34360497493969</v>
      </c>
      <c r="D43" s="890" t="e">
        <f>+(#REF!/#REF!-1)*100</f>
        <v>#REF!</v>
      </c>
      <c r="E43" s="890" t="e">
        <f>+(#REF!/#REF!-1)*100</f>
        <v>#REF!</v>
      </c>
      <c r="F43" s="890" t="e">
        <f>+(#REF!/#REF!-1)*100</f>
        <v>#REF!</v>
      </c>
      <c r="G43" s="890" t="e">
        <f>+(#REF!/#REF!-1)*100</f>
        <v>#REF!</v>
      </c>
      <c r="H43" s="890" t="e">
        <f>+(#REF!/#REF!-1)*100</f>
        <v>#REF!</v>
      </c>
      <c r="I43" s="890" t="e">
        <f>+(#REF!/#REF!-1)*100</f>
        <v>#REF!</v>
      </c>
      <c r="J43" s="890" t="e">
        <f>+(#REF!/#REF!-1)*100</f>
        <v>#REF!</v>
      </c>
      <c r="K43" s="890" t="e">
        <f>+(#REF!/#REF!-1)*100</f>
        <v>#REF!</v>
      </c>
      <c r="L43" s="890" t="e">
        <f>+(#REF!/#REF!-1)*100</f>
        <v>#REF!</v>
      </c>
      <c r="M43" s="891"/>
      <c r="N43" s="892" t="e">
        <f>+(#REF!/#REF!-1)*100</f>
        <v>#REF!</v>
      </c>
      <c r="O43" s="891" t="e">
        <f>+(#REF!/#REF!-1)*100</f>
        <v>#REF!</v>
      </c>
      <c r="P43" s="943" t="e">
        <f>+(#REF!/#REF!-1)*100</f>
        <v>#REF!</v>
      </c>
      <c r="Q43" s="943" t="e">
        <f>+(#REF!/#REF!-1)*100</f>
        <v>#REF!</v>
      </c>
      <c r="R43" s="943" t="e">
        <f>+(#REF!/#REF!-1)*100</f>
        <v>#REF!</v>
      </c>
      <c r="S43" s="943" t="e">
        <f>+(#REF!/#REF!-1)*100</f>
        <v>#REF!</v>
      </c>
      <c r="T43" s="943" t="e">
        <f>+(#REF!/#REF!-1)*100</f>
        <v>#REF!</v>
      </c>
      <c r="U43" s="943" t="e">
        <f>+(#REF!/#REF!-1)*100</f>
        <v>#REF!</v>
      </c>
      <c r="V43" s="943" t="e">
        <f>+(#REF!/#REF!-1)*100</f>
        <v>#REF!</v>
      </c>
      <c r="W43" s="618" t="s">
        <v>1449</v>
      </c>
      <c r="X43" s="919"/>
      <c r="Y43" s="919"/>
      <c r="Z43" s="363"/>
      <c r="AA43" s="363"/>
      <c r="AB43" s="363"/>
      <c r="AC43" s="363"/>
      <c r="AD43" s="363"/>
      <c r="AE43" s="363"/>
      <c r="AF43" s="363"/>
      <c r="AG43" s="363"/>
      <c r="AH43" s="363"/>
    </row>
    <row r="44" spans="2:34" s="365" customFormat="1" ht="26.25" customHeight="1" x14ac:dyDescent="0.2">
      <c r="B44" s="617" t="s">
        <v>1288</v>
      </c>
      <c r="C44" s="890">
        <v>-15.428042233918982</v>
      </c>
      <c r="D44" s="890" t="e">
        <f>+(#REF!/#REF!-1)*100</f>
        <v>#REF!</v>
      </c>
      <c r="E44" s="890" t="e">
        <f>+(#REF!/#REF!-1)*100</f>
        <v>#REF!</v>
      </c>
      <c r="F44" s="890" t="e">
        <f>+(#REF!/#REF!-1)*100</f>
        <v>#REF!</v>
      </c>
      <c r="G44" s="890" t="e">
        <f>+(#REF!/#REF!-1)*100</f>
        <v>#REF!</v>
      </c>
      <c r="H44" s="890" t="e">
        <f>+(#REF!/#REF!-1)*100</f>
        <v>#REF!</v>
      </c>
      <c r="I44" s="890" t="e">
        <f>+(#REF!/#REF!-1)*100</f>
        <v>#REF!</v>
      </c>
      <c r="J44" s="890" t="e">
        <f>+(#REF!/#REF!-1)*100</f>
        <v>#REF!</v>
      </c>
      <c r="K44" s="890" t="e">
        <f>+(#REF!/#REF!-1)*100</f>
        <v>#REF!</v>
      </c>
      <c r="L44" s="890" t="e">
        <f>+(#REF!/#REF!-1)*100</f>
        <v>#REF!</v>
      </c>
      <c r="M44" s="891"/>
      <c r="N44" s="892" t="e">
        <f>+(#REF!/#REF!-1)*100</f>
        <v>#REF!</v>
      </c>
      <c r="O44" s="891" t="e">
        <f>+(#REF!/#REF!-1)*100</f>
        <v>#REF!</v>
      </c>
      <c r="P44" s="943" t="e">
        <f>+(#REF!/#REF!-1)*100</f>
        <v>#REF!</v>
      </c>
      <c r="Q44" s="943" t="e">
        <f>+(#REF!/#REF!-1)*100</f>
        <v>#REF!</v>
      </c>
      <c r="R44" s="943" t="e">
        <f>+(#REF!/#REF!-1)*100</f>
        <v>#REF!</v>
      </c>
      <c r="S44" s="943" t="e">
        <f>+(#REF!/#REF!-1)*100</f>
        <v>#REF!</v>
      </c>
      <c r="T44" s="943" t="e">
        <f>+(#REF!/#REF!-1)*100</f>
        <v>#REF!</v>
      </c>
      <c r="U44" s="943" t="e">
        <f>+(#REF!/#REF!-1)*100</f>
        <v>#REF!</v>
      </c>
      <c r="V44" s="943" t="e">
        <f>+(#REF!/#REF!-1)*100</f>
        <v>#REF!</v>
      </c>
      <c r="W44" s="618" t="s">
        <v>1304</v>
      </c>
      <c r="X44" s="919"/>
      <c r="Y44" s="919"/>
      <c r="Z44" s="363"/>
      <c r="AA44" s="363"/>
      <c r="AB44" s="363"/>
      <c r="AC44" s="363"/>
      <c r="AD44" s="363"/>
      <c r="AE44" s="363"/>
      <c r="AF44" s="363"/>
      <c r="AG44" s="363"/>
      <c r="AH44" s="363"/>
    </row>
    <row r="45" spans="2:34" s="365" customFormat="1" ht="26.25" customHeight="1" x14ac:dyDescent="0.2">
      <c r="B45" s="617" t="s">
        <v>1450</v>
      </c>
      <c r="C45" s="890">
        <v>6.6017247291616288</v>
      </c>
      <c r="D45" s="890" t="e">
        <f>+(#REF!/#REF!-1)*100</f>
        <v>#REF!</v>
      </c>
      <c r="E45" s="890" t="e">
        <f>+(#REF!/#REF!-1)*100</f>
        <v>#REF!</v>
      </c>
      <c r="F45" s="890" t="e">
        <f>+(#REF!/#REF!-1)*100</f>
        <v>#REF!</v>
      </c>
      <c r="G45" s="890" t="e">
        <f>+(#REF!/#REF!-1)*100</f>
        <v>#REF!</v>
      </c>
      <c r="H45" s="890" t="e">
        <f>+(#REF!/#REF!-1)*100</f>
        <v>#REF!</v>
      </c>
      <c r="I45" s="890" t="e">
        <f>+(#REF!/#REF!-1)*100</f>
        <v>#REF!</v>
      </c>
      <c r="J45" s="890" t="e">
        <f>+(#REF!/#REF!-1)*100</f>
        <v>#REF!</v>
      </c>
      <c r="K45" s="890" t="e">
        <f>+(#REF!/#REF!-1)*100</f>
        <v>#REF!</v>
      </c>
      <c r="L45" s="890" t="e">
        <f>+(#REF!/#REF!-1)*100</f>
        <v>#REF!</v>
      </c>
      <c r="M45" s="891"/>
      <c r="N45" s="892" t="e">
        <f>+(#REF!/#REF!-1)*100</f>
        <v>#REF!</v>
      </c>
      <c r="O45" s="891" t="e">
        <f>+(#REF!/#REF!-1)*100</f>
        <v>#REF!</v>
      </c>
      <c r="P45" s="943" t="e">
        <f>+(#REF!/#REF!-1)*100</f>
        <v>#REF!</v>
      </c>
      <c r="Q45" s="943" t="e">
        <f>+(#REF!/#REF!-1)*100</f>
        <v>#REF!</v>
      </c>
      <c r="R45" s="943" t="e">
        <f>+(#REF!/#REF!-1)*100</f>
        <v>#REF!</v>
      </c>
      <c r="S45" s="943" t="e">
        <f>+(#REF!/#REF!-1)*100</f>
        <v>#REF!</v>
      </c>
      <c r="T45" s="943" t="e">
        <f>+(#REF!/#REF!-1)*100</f>
        <v>#REF!</v>
      </c>
      <c r="U45" s="943" t="e">
        <f>+(#REF!/#REF!-1)*100</f>
        <v>#REF!</v>
      </c>
      <c r="V45" s="943" t="e">
        <f>+(#REF!/#REF!-1)*100</f>
        <v>#REF!</v>
      </c>
      <c r="W45" s="618" t="s">
        <v>1453</v>
      </c>
      <c r="X45" s="919"/>
      <c r="Y45" s="919"/>
      <c r="Z45" s="363"/>
      <c r="AA45" s="363"/>
      <c r="AB45" s="363"/>
      <c r="AC45" s="363"/>
      <c r="AD45" s="363"/>
      <c r="AE45" s="363"/>
      <c r="AF45" s="363"/>
      <c r="AG45" s="363"/>
      <c r="AH45" s="363"/>
    </row>
    <row r="46" spans="2:34" s="365" customFormat="1" ht="26.25" customHeight="1" x14ac:dyDescent="0.2">
      <c r="B46" s="617" t="s">
        <v>1451</v>
      </c>
      <c r="C46" s="890">
        <v>0</v>
      </c>
      <c r="D46" s="890">
        <v>0</v>
      </c>
      <c r="E46" s="890">
        <v>0</v>
      </c>
      <c r="F46" s="890">
        <v>0</v>
      </c>
      <c r="G46" s="890">
        <v>0</v>
      </c>
      <c r="H46" s="890">
        <v>0</v>
      </c>
      <c r="I46" s="890">
        <v>1</v>
      </c>
      <c r="J46" s="890" t="e">
        <f>+(#REF!/#REF!-1)*100</f>
        <v>#REF!</v>
      </c>
      <c r="K46" s="890" t="e">
        <f>+(#REF!/#REF!-1)*100</f>
        <v>#REF!</v>
      </c>
      <c r="L46" s="890" t="e">
        <f>+(#REF!/#REF!-1)*100</f>
        <v>#REF!</v>
      </c>
      <c r="M46" s="891"/>
      <c r="N46" s="892" t="e">
        <f>+(#REF!/#REF!-1)*100</f>
        <v>#REF!</v>
      </c>
      <c r="O46" s="891" t="e">
        <f>+(#REF!/#REF!-1)*100</f>
        <v>#REF!</v>
      </c>
      <c r="P46" s="943" t="e">
        <f>+(#REF!/#REF!-1)*100</f>
        <v>#REF!</v>
      </c>
      <c r="Q46" s="943" t="e">
        <f>+(#REF!/#REF!-1)*100</f>
        <v>#REF!</v>
      </c>
      <c r="R46" s="943" t="e">
        <f>+(#REF!/#REF!-1)*100</f>
        <v>#REF!</v>
      </c>
      <c r="S46" s="943" t="e">
        <f>+(#REF!/#REF!-1)*100</f>
        <v>#REF!</v>
      </c>
      <c r="T46" s="943" t="e">
        <f>+(#REF!/#REF!-1)*100</f>
        <v>#REF!</v>
      </c>
      <c r="U46" s="943" t="e">
        <f>+(#REF!/#REF!-1)*100</f>
        <v>#REF!</v>
      </c>
      <c r="V46" s="943" t="e">
        <f>+(#REF!/#REF!-1)*100</f>
        <v>#REF!</v>
      </c>
      <c r="W46" s="618" t="s">
        <v>945</v>
      </c>
      <c r="X46" s="919"/>
      <c r="Y46" s="919"/>
      <c r="Z46" s="363"/>
      <c r="AA46" s="363"/>
      <c r="AB46" s="363"/>
      <c r="AC46" s="363"/>
      <c r="AD46" s="363"/>
      <c r="AE46" s="363"/>
      <c r="AF46" s="363"/>
      <c r="AG46" s="363"/>
      <c r="AH46" s="363"/>
    </row>
    <row r="47" spans="2:34" s="360" customFormat="1" ht="9" customHeight="1" x14ac:dyDescent="0.2">
      <c r="B47" s="617"/>
      <c r="C47" s="890"/>
      <c r="D47" s="939"/>
      <c r="E47" s="939"/>
      <c r="F47" s="939"/>
      <c r="G47" s="939"/>
      <c r="H47" s="939"/>
      <c r="I47" s="939"/>
      <c r="J47" s="939"/>
      <c r="K47" s="939"/>
      <c r="L47" s="939"/>
      <c r="M47" s="940"/>
      <c r="N47" s="941"/>
      <c r="O47" s="940"/>
      <c r="P47" s="942"/>
      <c r="Q47" s="942"/>
      <c r="R47" s="942"/>
      <c r="S47" s="942"/>
      <c r="T47" s="942"/>
      <c r="U47" s="942"/>
      <c r="V47" s="942"/>
      <c r="W47" s="616"/>
      <c r="X47" s="919"/>
      <c r="Y47" s="919"/>
      <c r="Z47" s="363"/>
      <c r="AA47" s="363"/>
      <c r="AB47" s="363"/>
      <c r="AC47" s="363"/>
      <c r="AD47" s="363"/>
      <c r="AE47" s="363"/>
      <c r="AF47" s="363"/>
      <c r="AG47" s="363"/>
      <c r="AH47" s="363"/>
    </row>
    <row r="48" spans="2:34" s="360" customFormat="1" ht="26.25" customHeight="1" x14ac:dyDescent="0.2">
      <c r="B48" s="454" t="s">
        <v>1043</v>
      </c>
      <c r="C48" s="939">
        <v>19.856800595733183</v>
      </c>
      <c r="D48" s="939" t="e">
        <f>+(#REF!/#REF!-1)*100</f>
        <v>#REF!</v>
      </c>
      <c r="E48" s="939" t="e">
        <f>+(#REF!/#REF!-1)*100</f>
        <v>#REF!</v>
      </c>
      <c r="F48" s="939" t="e">
        <f>+(#REF!/#REF!-1)*100</f>
        <v>#REF!</v>
      </c>
      <c r="G48" s="939" t="e">
        <f>+(#REF!/#REF!-1)*100</f>
        <v>#REF!</v>
      </c>
      <c r="H48" s="939" t="e">
        <f>+(#REF!/#REF!-1)*100</f>
        <v>#REF!</v>
      </c>
      <c r="I48" s="939" t="e">
        <f>+(#REF!/#REF!-1)*100</f>
        <v>#REF!</v>
      </c>
      <c r="J48" s="939" t="e">
        <f>+(#REF!/#REF!-1)*100</f>
        <v>#REF!</v>
      </c>
      <c r="K48" s="939" t="e">
        <f>+(#REF!/#REF!-1)*100</f>
        <v>#REF!</v>
      </c>
      <c r="L48" s="939" t="e">
        <f>+(#REF!/#REF!-1)*100</f>
        <v>#REF!</v>
      </c>
      <c r="M48" s="940"/>
      <c r="N48" s="941" t="e">
        <f>+(#REF!/#REF!-1)*100</f>
        <v>#REF!</v>
      </c>
      <c r="O48" s="940" t="e">
        <f>+(#REF!/#REF!-1)*100</f>
        <v>#REF!</v>
      </c>
      <c r="P48" s="942" t="e">
        <f>+(#REF!/#REF!-1)*100</f>
        <v>#REF!</v>
      </c>
      <c r="Q48" s="942" t="e">
        <f>+(#REF!/#REF!-1)*100</f>
        <v>#REF!</v>
      </c>
      <c r="R48" s="942" t="e">
        <f>+(#REF!/#REF!-1)*100</f>
        <v>#REF!</v>
      </c>
      <c r="S48" s="942" t="e">
        <f>+(#REF!/#REF!-1)*100</f>
        <v>#REF!</v>
      </c>
      <c r="T48" s="942" t="e">
        <f>+(#REF!/#REF!-1)*100</f>
        <v>#REF!</v>
      </c>
      <c r="U48" s="942" t="e">
        <f>+(#REF!/#REF!-1)*100</f>
        <v>#REF!</v>
      </c>
      <c r="V48" s="942" t="e">
        <f>+(#REF!/#REF!-1)*100</f>
        <v>#REF!</v>
      </c>
      <c r="W48" s="616" t="s">
        <v>288</v>
      </c>
      <c r="X48" s="919"/>
      <c r="Y48" s="919"/>
      <c r="Z48" s="363"/>
      <c r="AA48" s="363"/>
      <c r="AB48" s="363"/>
      <c r="AC48" s="363"/>
      <c r="AD48" s="363"/>
      <c r="AE48" s="363"/>
      <c r="AF48" s="363"/>
      <c r="AG48" s="363"/>
      <c r="AH48" s="363"/>
    </row>
    <row r="49" spans="2:34" s="360" customFormat="1" ht="9" customHeight="1" x14ac:dyDescent="0.2">
      <c r="B49" s="454"/>
      <c r="C49" s="939"/>
      <c r="D49" s="939"/>
      <c r="E49" s="939"/>
      <c r="F49" s="939"/>
      <c r="G49" s="939"/>
      <c r="H49" s="939"/>
      <c r="I49" s="939"/>
      <c r="J49" s="939"/>
      <c r="K49" s="939"/>
      <c r="L49" s="939"/>
      <c r="M49" s="940"/>
      <c r="N49" s="941"/>
      <c r="O49" s="940"/>
      <c r="P49" s="942"/>
      <c r="Q49" s="942"/>
      <c r="R49" s="942"/>
      <c r="S49" s="942"/>
      <c r="T49" s="942"/>
      <c r="U49" s="942"/>
      <c r="V49" s="942"/>
      <c r="W49" s="616"/>
      <c r="X49" s="919"/>
      <c r="Y49" s="919"/>
      <c r="Z49" s="363"/>
      <c r="AA49" s="363"/>
      <c r="AB49" s="363"/>
      <c r="AC49" s="363"/>
      <c r="AD49" s="363"/>
      <c r="AE49" s="363"/>
      <c r="AF49" s="363"/>
      <c r="AG49" s="363"/>
      <c r="AH49" s="363"/>
    </row>
    <row r="50" spans="2:34" s="360" customFormat="1" ht="26.25" customHeight="1" x14ac:dyDescent="0.2">
      <c r="B50" s="454" t="s">
        <v>951</v>
      </c>
      <c r="C50" s="939">
        <v>19.786388124757103</v>
      </c>
      <c r="D50" s="939" t="e">
        <f>+(#REF!/#REF!-1)*100</f>
        <v>#REF!</v>
      </c>
      <c r="E50" s="939" t="e">
        <f>+(#REF!/#REF!-1)*100</f>
        <v>#REF!</v>
      </c>
      <c r="F50" s="939" t="e">
        <f>+(#REF!/#REF!-1)*100</f>
        <v>#REF!</v>
      </c>
      <c r="G50" s="939" t="e">
        <f>+(#REF!/#REF!-1)*100</f>
        <v>#REF!</v>
      </c>
      <c r="H50" s="939" t="e">
        <f>+(#REF!/#REF!-1)*100</f>
        <v>#REF!</v>
      </c>
      <c r="I50" s="939" t="e">
        <f>+(#REF!/#REF!-1)*100</f>
        <v>#REF!</v>
      </c>
      <c r="J50" s="939" t="e">
        <f>+(#REF!/#REF!-1)*100</f>
        <v>#REF!</v>
      </c>
      <c r="K50" s="939" t="e">
        <f>+(#REF!/#REF!-1)*100</f>
        <v>#REF!</v>
      </c>
      <c r="L50" s="939" t="e">
        <f>+(#REF!/#REF!-1)*100</f>
        <v>#REF!</v>
      </c>
      <c r="M50" s="940"/>
      <c r="N50" s="941" t="e">
        <f>+(#REF!/#REF!-1)*100</f>
        <v>#REF!</v>
      </c>
      <c r="O50" s="940" t="e">
        <f>+(#REF!/#REF!-1)*100</f>
        <v>#REF!</v>
      </c>
      <c r="P50" s="942" t="e">
        <f>+(#REF!/#REF!-1)*100</f>
        <v>#REF!</v>
      </c>
      <c r="Q50" s="942" t="e">
        <f>+(#REF!/#REF!-1)*100</f>
        <v>#REF!</v>
      </c>
      <c r="R50" s="942" t="e">
        <f>+(#REF!/#REF!-1)*100</f>
        <v>#REF!</v>
      </c>
      <c r="S50" s="942" t="e">
        <f>+(#REF!/#REF!-1)*100</f>
        <v>#REF!</v>
      </c>
      <c r="T50" s="942" t="e">
        <f>+(#REF!/#REF!-1)*100</f>
        <v>#REF!</v>
      </c>
      <c r="U50" s="942" t="e">
        <f>+(#REF!/#REF!-1)*100</f>
        <v>#REF!</v>
      </c>
      <c r="V50" s="942" t="e">
        <f>+(#REF!/#REF!-1)*100</f>
        <v>#REF!</v>
      </c>
      <c r="W50" s="616" t="s">
        <v>831</v>
      </c>
      <c r="X50" s="919"/>
      <c r="Y50" s="919"/>
      <c r="Z50" s="363"/>
      <c r="AA50" s="363"/>
      <c r="AB50" s="363"/>
      <c r="AC50" s="363"/>
      <c r="AD50" s="363"/>
      <c r="AE50" s="363"/>
      <c r="AF50" s="363"/>
      <c r="AG50" s="363"/>
      <c r="AH50" s="363"/>
    </row>
    <row r="51" spans="2:34" s="365" customFormat="1" ht="26.25" customHeight="1" x14ac:dyDescent="0.2">
      <c r="B51" s="454" t="s">
        <v>1476</v>
      </c>
      <c r="C51" s="890">
        <v>12.682407738536551</v>
      </c>
      <c r="D51" s="890" t="e">
        <f>+(#REF!/#REF!-1)*100</f>
        <v>#REF!</v>
      </c>
      <c r="E51" s="890" t="e">
        <f>+(#REF!/#REF!-1)*100</f>
        <v>#REF!</v>
      </c>
      <c r="F51" s="890" t="e">
        <f>+(#REF!/#REF!-1)*100</f>
        <v>#REF!</v>
      </c>
      <c r="G51" s="890" t="e">
        <f>+(#REF!/#REF!-1)*100</f>
        <v>#REF!</v>
      </c>
      <c r="H51" s="890" t="e">
        <f>+(#REF!/#REF!-1)*100</f>
        <v>#REF!</v>
      </c>
      <c r="I51" s="890" t="e">
        <f>+(#REF!/#REF!-1)*100</f>
        <v>#REF!</v>
      </c>
      <c r="J51" s="890" t="e">
        <f>+(#REF!/#REF!-1)*100</f>
        <v>#REF!</v>
      </c>
      <c r="K51" s="890" t="e">
        <f>+(#REF!/#REF!-1)*100</f>
        <v>#REF!</v>
      </c>
      <c r="L51" s="890" t="e">
        <f>+(#REF!/#REF!-1)*100</f>
        <v>#REF!</v>
      </c>
      <c r="M51" s="891"/>
      <c r="N51" s="892" t="e">
        <f>+(#REF!/#REF!-1)*100</f>
        <v>#REF!</v>
      </c>
      <c r="O51" s="891" t="e">
        <f>+(#REF!/#REF!-1)*100</f>
        <v>#REF!</v>
      </c>
      <c r="P51" s="943" t="e">
        <f>+(#REF!/#REF!-1)*100</f>
        <v>#REF!</v>
      </c>
      <c r="Q51" s="943" t="e">
        <f>+(#REF!/#REF!-1)*100</f>
        <v>#REF!</v>
      </c>
      <c r="R51" s="943" t="e">
        <f>+(#REF!/#REF!-1)*100</f>
        <v>#REF!</v>
      </c>
      <c r="S51" s="943" t="e">
        <f>+(#REF!/#REF!-1)*100</f>
        <v>#REF!</v>
      </c>
      <c r="T51" s="943" t="e">
        <f>+(#REF!/#REF!-1)*100</f>
        <v>#REF!</v>
      </c>
      <c r="U51" s="943" t="e">
        <f>+(#REF!/#REF!-1)*100</f>
        <v>#REF!</v>
      </c>
      <c r="V51" s="943" t="e">
        <f>+(#REF!/#REF!-1)*100</f>
        <v>#REF!</v>
      </c>
      <c r="W51" s="618" t="s">
        <v>1477</v>
      </c>
      <c r="X51" s="919"/>
      <c r="Y51" s="919"/>
      <c r="Z51" s="363"/>
      <c r="AA51" s="363"/>
      <c r="AB51" s="363"/>
      <c r="AC51" s="363"/>
      <c r="AD51" s="363"/>
      <c r="AE51" s="363"/>
      <c r="AF51" s="363"/>
      <c r="AG51" s="363"/>
      <c r="AH51" s="363"/>
    </row>
    <row r="52" spans="2:34" s="365" customFormat="1" ht="26.25" customHeight="1" x14ac:dyDescent="0.2">
      <c r="B52" s="617" t="s">
        <v>934</v>
      </c>
      <c r="C52" s="890">
        <v>28.33053231867364</v>
      </c>
      <c r="D52" s="890" t="e">
        <f>+(#REF!/#REF!-1)*100</f>
        <v>#REF!</v>
      </c>
      <c r="E52" s="890" t="e">
        <f>+(#REF!/#REF!-1)*100</f>
        <v>#REF!</v>
      </c>
      <c r="F52" s="890" t="e">
        <f>+(#REF!/#REF!-1)*100</f>
        <v>#REF!</v>
      </c>
      <c r="G52" s="890" t="e">
        <f>+(#REF!/#REF!-1)*100</f>
        <v>#REF!</v>
      </c>
      <c r="H52" s="890" t="e">
        <f>+(#REF!/#REF!-1)*100</f>
        <v>#REF!</v>
      </c>
      <c r="I52" s="890" t="e">
        <f>+(#REF!/#REF!-1)*100</f>
        <v>#REF!</v>
      </c>
      <c r="J52" s="890" t="e">
        <f>+(#REF!/#REF!-1)*100</f>
        <v>#REF!</v>
      </c>
      <c r="K52" s="890" t="e">
        <f>+(#REF!/#REF!-1)*100</f>
        <v>#REF!</v>
      </c>
      <c r="L52" s="890" t="e">
        <f>+(#REF!/#REF!-1)*100</f>
        <v>#REF!</v>
      </c>
      <c r="M52" s="891"/>
      <c r="N52" s="892" t="e">
        <f>+(#REF!/#REF!-1)*100</f>
        <v>#REF!</v>
      </c>
      <c r="O52" s="891" t="e">
        <f>+(#REF!/#REF!-1)*100</f>
        <v>#REF!</v>
      </c>
      <c r="P52" s="943" t="e">
        <f>+(#REF!/#REF!-1)*100</f>
        <v>#REF!</v>
      </c>
      <c r="Q52" s="943" t="e">
        <f>+(#REF!/#REF!-1)*100</f>
        <v>#REF!</v>
      </c>
      <c r="R52" s="943" t="e">
        <f>+(#REF!/#REF!-1)*100</f>
        <v>#REF!</v>
      </c>
      <c r="S52" s="943" t="e">
        <f>+(#REF!/#REF!-1)*100</f>
        <v>#REF!</v>
      </c>
      <c r="T52" s="943" t="e">
        <f>+(#REF!/#REF!-1)*100</f>
        <v>#REF!</v>
      </c>
      <c r="U52" s="943" t="e">
        <f>+(#REF!/#REF!-1)*100</f>
        <v>#REF!</v>
      </c>
      <c r="V52" s="943" t="e">
        <f>+(#REF!/#REF!-1)*100</f>
        <v>#REF!</v>
      </c>
      <c r="W52" s="618" t="s">
        <v>1452</v>
      </c>
      <c r="X52" s="919"/>
      <c r="Y52" s="919"/>
      <c r="Z52" s="363"/>
      <c r="AA52" s="363"/>
      <c r="AB52" s="363"/>
      <c r="AC52" s="363"/>
      <c r="AD52" s="363"/>
      <c r="AE52" s="363"/>
      <c r="AF52" s="363"/>
      <c r="AG52" s="363"/>
      <c r="AH52" s="363"/>
    </row>
    <row r="53" spans="2:34" s="360" customFormat="1" ht="26.25" customHeight="1" x14ac:dyDescent="0.2">
      <c r="B53" s="617" t="s">
        <v>776</v>
      </c>
      <c r="C53" s="939">
        <v>19.952392302885457</v>
      </c>
      <c r="D53" s="939" t="e">
        <f>+(#REF!/#REF!-1)*100</f>
        <v>#REF!</v>
      </c>
      <c r="E53" s="939" t="e">
        <f>+(#REF!/#REF!-1)*100</f>
        <v>#REF!</v>
      </c>
      <c r="F53" s="939" t="e">
        <f>+(#REF!/#REF!-1)*100</f>
        <v>#REF!</v>
      </c>
      <c r="G53" s="939" t="e">
        <f>+(#REF!/#REF!-1)*100</f>
        <v>#REF!</v>
      </c>
      <c r="H53" s="939" t="e">
        <f>+(#REF!/#REF!-1)*100</f>
        <v>#REF!</v>
      </c>
      <c r="I53" s="939" t="e">
        <f>+(#REF!/#REF!-1)*100</f>
        <v>#REF!</v>
      </c>
      <c r="J53" s="939" t="e">
        <f>+(#REF!/#REF!-1)*100</f>
        <v>#REF!</v>
      </c>
      <c r="K53" s="939" t="e">
        <f>+(#REF!/#REF!-1)*100</f>
        <v>#REF!</v>
      </c>
      <c r="L53" s="939" t="e">
        <f>+(#REF!/#REF!-1)*100</f>
        <v>#REF!</v>
      </c>
      <c r="M53" s="940"/>
      <c r="N53" s="941" t="e">
        <f>+(#REF!/#REF!-1)*100</f>
        <v>#REF!</v>
      </c>
      <c r="O53" s="940" t="e">
        <f>+(#REF!/#REF!-1)*100</f>
        <v>#REF!</v>
      </c>
      <c r="P53" s="942" t="e">
        <f>+(#REF!/#REF!-1)*100</f>
        <v>#REF!</v>
      </c>
      <c r="Q53" s="942" t="e">
        <f>+(#REF!/#REF!-1)*100</f>
        <v>#REF!</v>
      </c>
      <c r="R53" s="942" t="e">
        <f>+(#REF!/#REF!-1)*100</f>
        <v>#REF!</v>
      </c>
      <c r="S53" s="942" t="e">
        <f>+(#REF!/#REF!-1)*100</f>
        <v>#REF!</v>
      </c>
      <c r="T53" s="942" t="e">
        <f>+(#REF!/#REF!-1)*100</f>
        <v>#REF!</v>
      </c>
      <c r="U53" s="942" t="e">
        <f>+(#REF!/#REF!-1)*100</f>
        <v>#REF!</v>
      </c>
      <c r="V53" s="942" t="e">
        <f>+(#REF!/#REF!-1)*100</f>
        <v>#REF!</v>
      </c>
      <c r="W53" s="616" t="s">
        <v>262</v>
      </c>
      <c r="X53" s="919"/>
      <c r="Y53" s="919"/>
      <c r="Z53" s="363"/>
      <c r="AA53" s="363"/>
      <c r="AB53" s="363"/>
      <c r="AC53" s="363"/>
      <c r="AD53" s="363"/>
      <c r="AE53" s="363"/>
      <c r="AF53" s="363"/>
      <c r="AG53" s="363"/>
      <c r="AH53" s="363"/>
    </row>
    <row r="54" spans="2:34" s="365" customFormat="1" ht="26.25" customHeight="1" x14ac:dyDescent="0.2">
      <c r="B54" s="454" t="s">
        <v>1198</v>
      </c>
      <c r="C54" s="890">
        <v>-8.5327256614761371</v>
      </c>
      <c r="D54" s="890" t="e">
        <f>+(#REF!/#REF!-1)*100</f>
        <v>#REF!</v>
      </c>
      <c r="E54" s="890" t="e">
        <f>+(#REF!/#REF!-1)*100</f>
        <v>#REF!</v>
      </c>
      <c r="F54" s="890" t="e">
        <f>+(#REF!/#REF!-1)*100</f>
        <v>#REF!</v>
      </c>
      <c r="G54" s="890" t="e">
        <f>+(#REF!/#REF!-1)*100</f>
        <v>#REF!</v>
      </c>
      <c r="H54" s="890" t="e">
        <f>+(#REF!/#REF!-1)*100</f>
        <v>#REF!</v>
      </c>
      <c r="I54" s="890" t="e">
        <f>+(#REF!/#REF!-1)*100</f>
        <v>#REF!</v>
      </c>
      <c r="J54" s="890" t="e">
        <f>+(#REF!/#REF!-1)*100</f>
        <v>#REF!</v>
      </c>
      <c r="K54" s="890" t="e">
        <f>+(#REF!/#REF!-1)*100</f>
        <v>#REF!</v>
      </c>
      <c r="L54" s="890" t="e">
        <f>+(#REF!/#REF!-1)*100</f>
        <v>#REF!</v>
      </c>
      <c r="M54" s="891"/>
      <c r="N54" s="892" t="e">
        <f>+(#REF!/#REF!-1)*100</f>
        <v>#REF!</v>
      </c>
      <c r="O54" s="891" t="e">
        <f>+(#REF!/#REF!-1)*100</f>
        <v>#REF!</v>
      </c>
      <c r="P54" s="943" t="e">
        <f>+(#REF!/#REF!-1)*100</f>
        <v>#REF!</v>
      </c>
      <c r="Q54" s="943" t="e">
        <f>+(#REF!/#REF!-1)*100</f>
        <v>#REF!</v>
      </c>
      <c r="R54" s="943" t="e">
        <f>+(#REF!/#REF!-1)*100</f>
        <v>#REF!</v>
      </c>
      <c r="S54" s="943" t="e">
        <f>+(#REF!/#REF!-1)*100</f>
        <v>#REF!</v>
      </c>
      <c r="T54" s="943" t="e">
        <f>+(#REF!/#REF!-1)*100</f>
        <v>#REF!</v>
      </c>
      <c r="U54" s="943" t="e">
        <f>+(#REF!/#REF!-1)*100</f>
        <v>#REF!</v>
      </c>
      <c r="V54" s="943" t="e">
        <f>+(#REF!/#REF!-1)*100</f>
        <v>#REF!</v>
      </c>
      <c r="W54" s="618" t="s">
        <v>1454</v>
      </c>
      <c r="X54" s="919"/>
      <c r="Y54" s="919"/>
      <c r="Z54" s="363"/>
      <c r="AA54" s="363"/>
      <c r="AB54" s="363"/>
      <c r="AC54" s="363"/>
      <c r="AD54" s="363"/>
      <c r="AE54" s="363"/>
      <c r="AF54" s="363"/>
      <c r="AG54" s="363"/>
      <c r="AH54" s="363"/>
    </row>
    <row r="55" spans="2:34" s="365" customFormat="1" ht="26.25" customHeight="1" x14ac:dyDescent="0.2">
      <c r="B55" s="617" t="s">
        <v>1199</v>
      </c>
      <c r="C55" s="890">
        <v>20.983304899417917</v>
      </c>
      <c r="D55" s="890" t="e">
        <f xml:space="preserve"> ((#REF!-#REF!)/#REF!)*100</f>
        <v>#REF!</v>
      </c>
      <c r="E55" s="890" t="e">
        <f xml:space="preserve"> ((#REF!-#REF!)/#REF!)*100</f>
        <v>#REF!</v>
      </c>
      <c r="F55" s="890" t="e">
        <f xml:space="preserve"> ((#REF!-#REF!)/#REF!)*100</f>
        <v>#REF!</v>
      </c>
      <c r="G55" s="890" t="e">
        <f xml:space="preserve"> ((#REF!-#REF!)/#REF!)*100</f>
        <v>#REF!</v>
      </c>
      <c r="H55" s="890" t="e">
        <f xml:space="preserve"> ((#REF!-#REF!)/#REF!)*100</f>
        <v>#REF!</v>
      </c>
      <c r="I55" s="890" t="e">
        <f xml:space="preserve"> ((#REF!-#REF!)/#REF!)*100</f>
        <v>#REF!</v>
      </c>
      <c r="J55" s="890" t="e">
        <f xml:space="preserve"> ((#REF!-#REF!)/#REF!)*100</f>
        <v>#REF!</v>
      </c>
      <c r="K55" s="890" t="e">
        <f xml:space="preserve"> ((#REF!-#REF!)/#REF!)*100</f>
        <v>#REF!</v>
      </c>
      <c r="L55" s="890" t="e">
        <f xml:space="preserve"> ((#REF!-#REF!)/#REF!)*100</f>
        <v>#REF!</v>
      </c>
      <c r="M55" s="891"/>
      <c r="N55" s="892" t="e">
        <f xml:space="preserve"> ((#REF!-#REF!)/#REF!)*100</f>
        <v>#REF!</v>
      </c>
      <c r="O55" s="891" t="e">
        <f xml:space="preserve"> ((#REF!-#REF!)/#REF!)*100</f>
        <v>#REF!</v>
      </c>
      <c r="P55" s="943" t="e">
        <f xml:space="preserve"> ((#REF!-#REF!)/#REF!)*100</f>
        <v>#REF!</v>
      </c>
      <c r="Q55" s="943" t="e">
        <f xml:space="preserve"> ((#REF!-#REF!)/#REF!)*100</f>
        <v>#REF!</v>
      </c>
      <c r="R55" s="943" t="e">
        <f xml:space="preserve"> ((#REF!-#REF!)/#REF!)*100</f>
        <v>#REF!</v>
      </c>
      <c r="S55" s="943" t="e">
        <f xml:space="preserve"> ((#REF!-#REF!)/#REF!)*100</f>
        <v>#REF!</v>
      </c>
      <c r="T55" s="943" t="e">
        <f xml:space="preserve"> ((#REF!-#REF!)/#REF!)*100</f>
        <v>#REF!</v>
      </c>
      <c r="U55" s="943" t="e">
        <f xml:space="preserve"> ((#REF!-#REF!)/#REF!)*100</f>
        <v>#REF!</v>
      </c>
      <c r="V55" s="943" t="e">
        <f xml:space="preserve"> ((#REF!-#REF!)/#REF!)*100</f>
        <v>#REF!</v>
      </c>
      <c r="W55" s="618" t="s">
        <v>1455</v>
      </c>
      <c r="X55" s="919"/>
      <c r="Y55" s="919"/>
      <c r="Z55" s="363"/>
      <c r="AA55" s="363"/>
      <c r="AB55" s="363"/>
      <c r="AC55" s="363"/>
      <c r="AD55" s="363"/>
      <c r="AE55" s="363"/>
      <c r="AF55" s="363"/>
      <c r="AG55" s="363"/>
      <c r="AH55" s="363"/>
    </row>
    <row r="56" spans="2:34" s="365" customFormat="1" ht="26.25" customHeight="1" x14ac:dyDescent="0.2">
      <c r="B56" s="617" t="s">
        <v>712</v>
      </c>
      <c r="C56" s="890">
        <v>19.769984769789506</v>
      </c>
      <c r="D56" s="890" t="e">
        <f>+(#REF!/#REF!-1)*100</f>
        <v>#REF!</v>
      </c>
      <c r="E56" s="890" t="e">
        <f>+(#REF!/#REF!-1)*100</f>
        <v>#REF!</v>
      </c>
      <c r="F56" s="890" t="e">
        <f>+(#REF!/#REF!-1)*100</f>
        <v>#REF!</v>
      </c>
      <c r="G56" s="890" t="e">
        <f>+(#REF!/#REF!-1)*100</f>
        <v>#REF!</v>
      </c>
      <c r="H56" s="890" t="e">
        <f>+(#REF!/#REF!-1)*100</f>
        <v>#REF!</v>
      </c>
      <c r="I56" s="890" t="e">
        <f>+(#REF!/#REF!-1)*100</f>
        <v>#REF!</v>
      </c>
      <c r="J56" s="890" t="e">
        <f>+(#REF!/#REF!-1)*100</f>
        <v>#REF!</v>
      </c>
      <c r="K56" s="890" t="e">
        <f>+(#REF!/#REF!-1)*100</f>
        <v>#REF!</v>
      </c>
      <c r="L56" s="890" t="e">
        <f>+(#REF!/#REF!-1)*100</f>
        <v>#REF!</v>
      </c>
      <c r="M56" s="891"/>
      <c r="N56" s="892" t="e">
        <f>+(#REF!/#REF!-1)*100</f>
        <v>#REF!</v>
      </c>
      <c r="O56" s="891" t="e">
        <f>+(#REF!/#REF!-1)*100</f>
        <v>#REF!</v>
      </c>
      <c r="P56" s="943" t="e">
        <f>+(#REF!/#REF!-1)*100</f>
        <v>#REF!</v>
      </c>
      <c r="Q56" s="943" t="e">
        <f>+(#REF!/#REF!-1)*100</f>
        <v>#REF!</v>
      </c>
      <c r="R56" s="943" t="e">
        <f>+(#REF!/#REF!-1)*100</f>
        <v>#REF!</v>
      </c>
      <c r="S56" s="943" t="e">
        <f>+(#REF!/#REF!-1)*100</f>
        <v>#REF!</v>
      </c>
      <c r="T56" s="943" t="e">
        <f>+(#REF!/#REF!-1)*100</f>
        <v>#REF!</v>
      </c>
      <c r="U56" s="943" t="e">
        <f>+(#REF!/#REF!-1)*100</f>
        <v>#REF!</v>
      </c>
      <c r="V56" s="943" t="e">
        <f>+(#REF!/#REF!-1)*100</f>
        <v>#REF!</v>
      </c>
      <c r="W56" s="618" t="s">
        <v>790</v>
      </c>
      <c r="X56" s="919"/>
      <c r="Y56" s="919"/>
      <c r="Z56" s="363"/>
      <c r="AA56" s="363"/>
      <c r="AB56" s="363"/>
      <c r="AC56" s="363"/>
      <c r="AD56" s="363"/>
      <c r="AE56" s="363"/>
      <c r="AF56" s="363"/>
      <c r="AG56" s="363"/>
      <c r="AH56" s="363"/>
    </row>
    <row r="57" spans="2:34" s="365" customFormat="1" ht="26.25" customHeight="1" x14ac:dyDescent="0.2">
      <c r="B57" s="617" t="s">
        <v>849</v>
      </c>
      <c r="C57" s="890">
        <v>20.276747503566341</v>
      </c>
      <c r="D57" s="890" t="e">
        <f>+(#REF!/#REF!-1)*100</f>
        <v>#REF!</v>
      </c>
      <c r="E57" s="890" t="e">
        <f>+(#REF!/#REF!-1)*100</f>
        <v>#REF!</v>
      </c>
      <c r="F57" s="890" t="e">
        <f>+(#REF!/#REF!-1)*100</f>
        <v>#REF!</v>
      </c>
      <c r="G57" s="890" t="e">
        <f>+(#REF!/#REF!-1)*100</f>
        <v>#REF!</v>
      </c>
      <c r="H57" s="890" t="e">
        <f>+(#REF!/#REF!-1)*100</f>
        <v>#REF!</v>
      </c>
      <c r="I57" s="890" t="e">
        <f>+(#REF!/#REF!-1)*100</f>
        <v>#REF!</v>
      </c>
      <c r="J57" s="890" t="e">
        <f>+(#REF!/#REF!-1)*100</f>
        <v>#REF!</v>
      </c>
      <c r="K57" s="890" t="e">
        <f>+(#REF!/#REF!-1)*100</f>
        <v>#REF!</v>
      </c>
      <c r="L57" s="890" t="e">
        <f>+(#REF!/#REF!-1)*100</f>
        <v>#REF!</v>
      </c>
      <c r="M57" s="891"/>
      <c r="N57" s="892" t="e">
        <f>+(#REF!/#REF!-1)*100</f>
        <v>#REF!</v>
      </c>
      <c r="O57" s="891" t="e">
        <f>+(#REF!/#REF!-1)*100</f>
        <v>#REF!</v>
      </c>
      <c r="P57" s="943" t="e">
        <f>+(#REF!/#REF!-1)*100</f>
        <v>#REF!</v>
      </c>
      <c r="Q57" s="943" t="e">
        <f>+(#REF!/#REF!-1)*100</f>
        <v>#REF!</v>
      </c>
      <c r="R57" s="943" t="e">
        <f>+(#REF!/#REF!-1)*100</f>
        <v>#REF!</v>
      </c>
      <c r="S57" s="943" t="e">
        <f>+(#REF!/#REF!-1)*100</f>
        <v>#REF!</v>
      </c>
      <c r="T57" s="943" t="e">
        <f>+(#REF!/#REF!-1)*100</f>
        <v>#REF!</v>
      </c>
      <c r="U57" s="943" t="e">
        <f>+(#REF!/#REF!-1)*100</f>
        <v>#REF!</v>
      </c>
      <c r="V57" s="943" t="e">
        <f>+(#REF!/#REF!-1)*100</f>
        <v>#REF!</v>
      </c>
      <c r="W57" s="618" t="s">
        <v>313</v>
      </c>
      <c r="X57" s="919"/>
      <c r="Y57" s="919"/>
      <c r="Z57" s="363"/>
      <c r="AA57" s="363"/>
      <c r="AB57" s="363"/>
      <c r="AC57" s="363"/>
      <c r="AD57" s="363"/>
      <c r="AE57" s="363"/>
      <c r="AF57" s="363"/>
      <c r="AG57" s="363"/>
      <c r="AH57" s="363"/>
    </row>
    <row r="58" spans="2:34" s="360" customFormat="1" ht="15" customHeight="1" thickBot="1" x14ac:dyDescent="0.25">
      <c r="B58" s="617"/>
      <c r="C58" s="927"/>
      <c r="D58" s="927"/>
      <c r="E58" s="927"/>
      <c r="F58" s="927"/>
      <c r="G58" s="927"/>
      <c r="H58" s="927"/>
      <c r="I58" s="927"/>
      <c r="J58" s="927"/>
      <c r="K58" s="927"/>
      <c r="L58" s="927"/>
      <c r="M58" s="928"/>
      <c r="N58" s="929"/>
      <c r="O58" s="928"/>
      <c r="P58" s="944"/>
      <c r="Q58" s="944"/>
      <c r="R58" s="944"/>
      <c r="S58" s="944"/>
      <c r="T58" s="944"/>
      <c r="U58" s="944"/>
      <c r="V58" s="944"/>
      <c r="W58" s="950"/>
      <c r="X58" s="919"/>
      <c r="Y58" s="919"/>
      <c r="Z58" s="363"/>
      <c r="AA58" s="363"/>
      <c r="AB58" s="363"/>
      <c r="AC58" s="363"/>
      <c r="AD58" s="363"/>
      <c r="AE58" s="363"/>
      <c r="AF58" s="363"/>
      <c r="AG58" s="363"/>
      <c r="AH58" s="363"/>
    </row>
    <row r="59" spans="2:34" s="365" customFormat="1" ht="15" customHeight="1" thickTop="1" x14ac:dyDescent="0.2">
      <c r="B59" s="633"/>
      <c r="C59" s="945"/>
      <c r="D59" s="945"/>
      <c r="E59" s="945"/>
      <c r="F59" s="945"/>
      <c r="G59" s="945"/>
      <c r="H59" s="945"/>
      <c r="I59" s="945"/>
      <c r="J59" s="945"/>
      <c r="K59" s="945"/>
      <c r="L59" s="945"/>
      <c r="M59" s="946"/>
      <c r="N59" s="947"/>
      <c r="O59" s="946"/>
      <c r="P59" s="948"/>
      <c r="Q59" s="948"/>
      <c r="R59" s="948"/>
      <c r="S59" s="948"/>
      <c r="T59" s="948"/>
      <c r="U59" s="948"/>
      <c r="V59" s="948"/>
      <c r="W59" s="635"/>
      <c r="X59" s="919"/>
      <c r="Y59" s="919"/>
      <c r="Z59" s="363"/>
      <c r="AA59" s="363"/>
      <c r="AB59" s="363"/>
      <c r="AC59" s="363"/>
      <c r="AD59" s="363"/>
      <c r="AE59" s="363"/>
      <c r="AF59" s="363"/>
      <c r="AG59" s="363"/>
      <c r="AH59" s="363"/>
    </row>
    <row r="60" spans="2:34" s="365" customFormat="1" ht="55.5" customHeight="1" x14ac:dyDescent="0.2">
      <c r="B60" s="949" t="s">
        <v>1468</v>
      </c>
      <c r="C60" s="939"/>
      <c r="D60" s="939"/>
      <c r="E60" s="939"/>
      <c r="F60" s="939"/>
      <c r="G60" s="939"/>
      <c r="H60" s="939"/>
      <c r="I60" s="939"/>
      <c r="J60" s="939"/>
      <c r="K60" s="939"/>
      <c r="L60" s="939"/>
      <c r="M60" s="940"/>
      <c r="N60" s="941"/>
      <c r="O60" s="940"/>
      <c r="P60" s="942"/>
      <c r="Q60" s="942"/>
      <c r="R60" s="942"/>
      <c r="S60" s="942"/>
      <c r="T60" s="942"/>
      <c r="U60" s="942"/>
      <c r="V60" s="942"/>
      <c r="W60" s="379" t="s">
        <v>1469</v>
      </c>
      <c r="X60" s="919"/>
      <c r="Y60" s="919"/>
      <c r="Z60" s="363"/>
      <c r="AA60" s="363"/>
      <c r="AB60" s="363"/>
      <c r="AC60" s="363"/>
      <c r="AD60" s="363"/>
      <c r="AE60" s="363"/>
      <c r="AF60" s="363"/>
      <c r="AG60" s="363"/>
      <c r="AH60" s="363"/>
    </row>
    <row r="61" spans="2:34" s="360" customFormat="1" ht="9" customHeight="1" x14ac:dyDescent="0.2">
      <c r="B61" s="454"/>
      <c r="C61" s="939"/>
      <c r="D61" s="939"/>
      <c r="E61" s="939"/>
      <c r="F61" s="939"/>
      <c r="G61" s="939"/>
      <c r="H61" s="939"/>
      <c r="I61" s="939"/>
      <c r="J61" s="939"/>
      <c r="K61" s="939"/>
      <c r="L61" s="939"/>
      <c r="M61" s="940"/>
      <c r="N61" s="941"/>
      <c r="O61" s="940"/>
      <c r="P61" s="942"/>
      <c r="Q61" s="942"/>
      <c r="R61" s="942"/>
      <c r="S61" s="942"/>
      <c r="T61" s="942"/>
      <c r="U61" s="942"/>
      <c r="V61" s="942"/>
      <c r="W61" s="616"/>
      <c r="X61" s="919"/>
      <c r="Y61" s="919"/>
      <c r="Z61" s="363"/>
      <c r="AA61" s="363"/>
      <c r="AB61" s="363"/>
      <c r="AC61" s="363"/>
      <c r="AD61" s="363"/>
      <c r="AE61" s="363"/>
      <c r="AF61" s="363"/>
      <c r="AG61" s="363"/>
      <c r="AH61" s="363"/>
    </row>
    <row r="62" spans="2:34" s="360" customFormat="1" ht="26.25" customHeight="1" x14ac:dyDescent="0.2">
      <c r="B62" s="454" t="s">
        <v>175</v>
      </c>
      <c r="C62" s="939">
        <v>10.762545863938387</v>
      </c>
      <c r="D62" s="939" t="e">
        <f t="shared" ref="D62:I62" si="10">+D63+D64</f>
        <v>#REF!</v>
      </c>
      <c r="E62" s="939" t="e">
        <f t="shared" si="10"/>
        <v>#REF!</v>
      </c>
      <c r="F62" s="939" t="e">
        <f t="shared" si="10"/>
        <v>#REF!</v>
      </c>
      <c r="G62" s="939" t="e">
        <f t="shared" si="10"/>
        <v>#REF!</v>
      </c>
      <c r="H62" s="939" t="e">
        <f t="shared" si="10"/>
        <v>#REF!</v>
      </c>
      <c r="I62" s="939" t="e">
        <f t="shared" si="10"/>
        <v>#REF!</v>
      </c>
      <c r="J62" s="939" t="e">
        <f>+J63+J64</f>
        <v>#REF!</v>
      </c>
      <c r="K62" s="939" t="e">
        <f>+K63+K64</f>
        <v>#REF!</v>
      </c>
      <c r="L62" s="939" t="e">
        <f>+L63+L64</f>
        <v>#REF!</v>
      </c>
      <c r="M62" s="940"/>
      <c r="N62" s="941" t="e">
        <f t="shared" ref="N62:V62" si="11">+N63+N64</f>
        <v>#REF!</v>
      </c>
      <c r="O62" s="940" t="e">
        <f t="shared" si="11"/>
        <v>#REF!</v>
      </c>
      <c r="P62" s="942" t="e">
        <f t="shared" si="11"/>
        <v>#REF!</v>
      </c>
      <c r="Q62" s="942" t="e">
        <f t="shared" si="11"/>
        <v>#REF!</v>
      </c>
      <c r="R62" s="942" t="e">
        <f t="shared" si="11"/>
        <v>#REF!</v>
      </c>
      <c r="S62" s="942" t="e">
        <f t="shared" si="11"/>
        <v>#REF!</v>
      </c>
      <c r="T62" s="942" t="e">
        <f t="shared" si="11"/>
        <v>#REF!</v>
      </c>
      <c r="U62" s="942" t="e">
        <f t="shared" si="11"/>
        <v>#REF!</v>
      </c>
      <c r="V62" s="942" t="e">
        <f t="shared" si="11"/>
        <v>#REF!</v>
      </c>
      <c r="W62" s="616" t="s">
        <v>877</v>
      </c>
      <c r="X62" s="919"/>
      <c r="Y62" s="919"/>
      <c r="Z62" s="363"/>
      <c r="AA62" s="363"/>
      <c r="AB62" s="363"/>
      <c r="AC62" s="363"/>
      <c r="AD62" s="363"/>
      <c r="AE62" s="363"/>
      <c r="AF62" s="363"/>
      <c r="AG62" s="363"/>
      <c r="AH62" s="363"/>
    </row>
    <row r="63" spans="2:34" s="365" customFormat="1" ht="26.25" customHeight="1" x14ac:dyDescent="0.2">
      <c r="B63" s="617" t="s">
        <v>1133</v>
      </c>
      <c r="C63" s="890">
        <v>0.87459633093969413</v>
      </c>
      <c r="D63" s="890" t="e">
        <f>+D16/#REF!*100</f>
        <v>#REF!</v>
      </c>
      <c r="E63" s="890" t="e">
        <f>+E16/#REF!*100</f>
        <v>#REF!</v>
      </c>
      <c r="F63" s="890" t="e">
        <f>+F16/#REF!*100</f>
        <v>#REF!</v>
      </c>
      <c r="G63" s="890" t="e">
        <f>+G16/#REF!*100</f>
        <v>#REF!</v>
      </c>
      <c r="H63" s="890" t="e">
        <f>+H16/#REF!*100</f>
        <v>#REF!</v>
      </c>
      <c r="I63" s="890" t="e">
        <f>+I16/#REF!*100</f>
        <v>#REF!</v>
      </c>
      <c r="J63" s="890" t="e">
        <f>+J16/#REF!*100</f>
        <v>#REF!</v>
      </c>
      <c r="K63" s="890" t="e">
        <f>+K16/#REF!*100</f>
        <v>#REF!</v>
      </c>
      <c r="L63" s="890" t="e">
        <f>+L16/#REF!*100</f>
        <v>#REF!</v>
      </c>
      <c r="M63" s="891"/>
      <c r="N63" s="892" t="e">
        <f>+N16/#REF!*100</f>
        <v>#REF!</v>
      </c>
      <c r="O63" s="891" t="e">
        <f>+O16/#REF!*100</f>
        <v>#REF!</v>
      </c>
      <c r="P63" s="943" t="e">
        <f>+P16/#REF!*100</f>
        <v>#REF!</v>
      </c>
      <c r="Q63" s="943" t="e">
        <f>+Q16/#REF!*100</f>
        <v>#REF!</v>
      </c>
      <c r="R63" s="943" t="e">
        <f>+R16/#REF!*100</f>
        <v>#REF!</v>
      </c>
      <c r="S63" s="943" t="e">
        <f>+S16/#REF!*100</f>
        <v>#REF!</v>
      </c>
      <c r="T63" s="943" t="e">
        <f>+T16/#REF!*100</f>
        <v>#REF!</v>
      </c>
      <c r="U63" s="943" t="e">
        <f>+U16/#REF!*100</f>
        <v>#REF!</v>
      </c>
      <c r="V63" s="943" t="e">
        <f>+V16/#REF!*100</f>
        <v>#REF!</v>
      </c>
      <c r="W63" s="618" t="s">
        <v>1134</v>
      </c>
      <c r="X63" s="919"/>
      <c r="Y63" s="919"/>
      <c r="Z63" s="363"/>
      <c r="AA63" s="363"/>
      <c r="AB63" s="363"/>
      <c r="AC63" s="363"/>
      <c r="AD63" s="363"/>
      <c r="AE63" s="363"/>
      <c r="AF63" s="363"/>
      <c r="AG63" s="363"/>
      <c r="AH63" s="363"/>
    </row>
    <row r="64" spans="2:34" s="365" customFormat="1" ht="26.25" customHeight="1" x14ac:dyDescent="0.2">
      <c r="B64" s="617" t="s">
        <v>1499</v>
      </c>
      <c r="C64" s="890">
        <v>9.8879495329986931</v>
      </c>
      <c r="D64" s="890" t="e">
        <f>+D17/#REF!*100</f>
        <v>#REF!</v>
      </c>
      <c r="E64" s="890" t="e">
        <f>+E17/#REF!*100</f>
        <v>#REF!</v>
      </c>
      <c r="F64" s="890" t="e">
        <f>+F17/#REF!*100</f>
        <v>#REF!</v>
      </c>
      <c r="G64" s="890" t="e">
        <f>+G17/#REF!*100</f>
        <v>#REF!</v>
      </c>
      <c r="H64" s="890" t="e">
        <f>+H17/#REF!*100</f>
        <v>#REF!</v>
      </c>
      <c r="I64" s="890" t="e">
        <f>+I17/#REF!*100</f>
        <v>#REF!</v>
      </c>
      <c r="J64" s="890" t="e">
        <f>+J17/#REF!*100</f>
        <v>#REF!</v>
      </c>
      <c r="K64" s="890" t="e">
        <f>+K17/#REF!*100</f>
        <v>#REF!</v>
      </c>
      <c r="L64" s="890" t="e">
        <f>+L17/#REF!*100</f>
        <v>#REF!</v>
      </c>
      <c r="M64" s="891"/>
      <c r="N64" s="892" t="e">
        <f>+N17/#REF!*100</f>
        <v>#REF!</v>
      </c>
      <c r="O64" s="891" t="e">
        <f>+O17/#REF!*100</f>
        <v>#REF!</v>
      </c>
      <c r="P64" s="943" t="e">
        <f>+P17/#REF!*100</f>
        <v>#REF!</v>
      </c>
      <c r="Q64" s="943" t="e">
        <f>+Q17/#REF!*100</f>
        <v>#REF!</v>
      </c>
      <c r="R64" s="943" t="e">
        <f>+R17/#REF!*100</f>
        <v>#REF!</v>
      </c>
      <c r="S64" s="943" t="e">
        <f>+S17/#REF!*100</f>
        <v>#REF!</v>
      </c>
      <c r="T64" s="943" t="e">
        <f>+T17/#REF!*100</f>
        <v>#REF!</v>
      </c>
      <c r="U64" s="943" t="e">
        <f>+U17/#REF!*100</f>
        <v>#REF!</v>
      </c>
      <c r="V64" s="943" t="e">
        <f>+V17/#REF!*100</f>
        <v>#REF!</v>
      </c>
      <c r="W64" s="618" t="s">
        <v>879</v>
      </c>
      <c r="X64" s="919"/>
      <c r="Y64" s="919"/>
      <c r="Z64" s="363"/>
      <c r="AA64" s="363"/>
      <c r="AB64" s="363"/>
      <c r="AC64" s="363"/>
      <c r="AD64" s="363"/>
      <c r="AE64" s="363"/>
      <c r="AF64" s="363"/>
      <c r="AG64" s="363"/>
      <c r="AH64" s="363"/>
    </row>
    <row r="65" spans="2:34" s="360" customFormat="1" ht="26.25" customHeight="1" x14ac:dyDescent="0.2">
      <c r="B65" s="454" t="s">
        <v>880</v>
      </c>
      <c r="C65" s="939">
        <v>9.0942547317947966</v>
      </c>
      <c r="D65" s="939" t="e">
        <f>+D18/#REF!*100</f>
        <v>#REF!</v>
      </c>
      <c r="E65" s="939" t="e">
        <f>+E18/#REF!*100</f>
        <v>#REF!</v>
      </c>
      <c r="F65" s="939" t="e">
        <f>+F18/#REF!*100</f>
        <v>#REF!</v>
      </c>
      <c r="G65" s="939" t="e">
        <f>+G18/#REF!*100</f>
        <v>#REF!</v>
      </c>
      <c r="H65" s="939" t="e">
        <f>+H18/#REF!*100</f>
        <v>#REF!</v>
      </c>
      <c r="I65" s="939" t="e">
        <f>+I18/#REF!*100</f>
        <v>#REF!</v>
      </c>
      <c r="J65" s="939" t="e">
        <f>+J18/#REF!*100</f>
        <v>#REF!</v>
      </c>
      <c r="K65" s="939" t="e">
        <f>+K18/#REF!*100</f>
        <v>#REF!</v>
      </c>
      <c r="L65" s="939" t="e">
        <f>+L18/#REF!*100</f>
        <v>#REF!</v>
      </c>
      <c r="M65" s="940"/>
      <c r="N65" s="941" t="e">
        <f>+N18/#REF!*100</f>
        <v>#REF!</v>
      </c>
      <c r="O65" s="940" t="e">
        <f>+O18/#REF!*100</f>
        <v>#REF!</v>
      </c>
      <c r="P65" s="942" t="e">
        <f>+P18/#REF!*100</f>
        <v>#REF!</v>
      </c>
      <c r="Q65" s="942" t="e">
        <f>+Q18/#REF!*100</f>
        <v>#REF!</v>
      </c>
      <c r="R65" s="942" t="e">
        <f>+R18/#REF!*100</f>
        <v>#REF!</v>
      </c>
      <c r="S65" s="942" t="e">
        <f>+S18/#REF!*100</f>
        <v>#REF!</v>
      </c>
      <c r="T65" s="942" t="e">
        <f>+T18/#REF!*100</f>
        <v>#REF!</v>
      </c>
      <c r="U65" s="942" t="e">
        <f>+U18/#REF!*100</f>
        <v>#REF!</v>
      </c>
      <c r="V65" s="942" t="e">
        <f>+V18/#REF!*100</f>
        <v>#REF!</v>
      </c>
      <c r="W65" s="616" t="s">
        <v>878</v>
      </c>
      <c r="X65" s="919"/>
      <c r="Y65" s="919"/>
      <c r="Z65" s="363"/>
      <c r="AA65" s="363"/>
      <c r="AB65" s="363"/>
      <c r="AC65" s="363"/>
      <c r="AD65" s="363"/>
      <c r="AE65" s="363"/>
      <c r="AF65" s="363"/>
      <c r="AG65" s="363"/>
      <c r="AH65" s="363"/>
    </row>
    <row r="66" spans="2:34" s="365" customFormat="1" ht="26.25" customHeight="1" x14ac:dyDescent="0.2">
      <c r="B66" s="617" t="s">
        <v>1447</v>
      </c>
      <c r="C66" s="890">
        <v>4.8286260800847112</v>
      </c>
      <c r="D66" s="890" t="e">
        <f>+D19/#REF!*100</f>
        <v>#REF!</v>
      </c>
      <c r="E66" s="890" t="e">
        <f>+E19/#REF!*100</f>
        <v>#REF!</v>
      </c>
      <c r="F66" s="890" t="e">
        <f>+F19/#REF!*100</f>
        <v>#REF!</v>
      </c>
      <c r="G66" s="890" t="e">
        <f>+G19/#REF!*100</f>
        <v>#REF!</v>
      </c>
      <c r="H66" s="890" t="e">
        <f>+H19/#REF!*100</f>
        <v>#REF!</v>
      </c>
      <c r="I66" s="890" t="e">
        <f>+I19/#REF!*100</f>
        <v>#REF!</v>
      </c>
      <c r="J66" s="890" t="e">
        <f>+J19/#REF!*100</f>
        <v>#REF!</v>
      </c>
      <c r="K66" s="890" t="e">
        <f>+K19/#REF!*100</f>
        <v>#REF!</v>
      </c>
      <c r="L66" s="890" t="e">
        <f>+L19/#REF!*100</f>
        <v>#REF!</v>
      </c>
      <c r="M66" s="891"/>
      <c r="N66" s="892" t="e">
        <f>+N19/#REF!*100</f>
        <v>#REF!</v>
      </c>
      <c r="O66" s="891" t="e">
        <f>+O19/#REF!*100</f>
        <v>#REF!</v>
      </c>
      <c r="P66" s="943" t="e">
        <f>+P19/#REF!*100</f>
        <v>#REF!</v>
      </c>
      <c r="Q66" s="943" t="e">
        <f>+Q19/#REF!*100</f>
        <v>#REF!</v>
      </c>
      <c r="R66" s="943" t="e">
        <f>+R19/#REF!*100</f>
        <v>#REF!</v>
      </c>
      <c r="S66" s="943" t="e">
        <f>+S19/#REF!*100</f>
        <v>#REF!</v>
      </c>
      <c r="T66" s="943" t="e">
        <f>+T19/#REF!*100</f>
        <v>#REF!</v>
      </c>
      <c r="U66" s="943" t="e">
        <f>+U19/#REF!*100</f>
        <v>#REF!</v>
      </c>
      <c r="V66" s="943" t="e">
        <f>+V19/#REF!*100</f>
        <v>#REF!</v>
      </c>
      <c r="W66" s="618" t="s">
        <v>1449</v>
      </c>
      <c r="X66" s="919"/>
      <c r="Y66" s="919"/>
      <c r="Z66" s="363"/>
      <c r="AA66" s="363"/>
      <c r="AB66" s="363"/>
      <c r="AC66" s="363"/>
      <c r="AD66" s="363"/>
      <c r="AE66" s="363"/>
      <c r="AF66" s="363"/>
      <c r="AG66" s="363"/>
      <c r="AH66" s="363"/>
    </row>
    <row r="67" spans="2:34" s="365" customFormat="1" ht="26.25" customHeight="1" x14ac:dyDescent="0.2">
      <c r="B67" s="617" t="s">
        <v>1288</v>
      </c>
      <c r="C67" s="890">
        <v>-4.0371355683185284</v>
      </c>
      <c r="D67" s="890" t="e">
        <f>+D20/#REF!*100</f>
        <v>#REF!</v>
      </c>
      <c r="E67" s="890" t="e">
        <f>+E20/#REF!*100</f>
        <v>#REF!</v>
      </c>
      <c r="F67" s="890" t="e">
        <f>+F20/#REF!*100</f>
        <v>#REF!</v>
      </c>
      <c r="G67" s="890" t="e">
        <f>+G20/#REF!*100</f>
        <v>#REF!</v>
      </c>
      <c r="H67" s="890" t="e">
        <f>+H20/#REF!*100</f>
        <v>#REF!</v>
      </c>
      <c r="I67" s="890" t="e">
        <f>+I20/#REF!*100</f>
        <v>#REF!</v>
      </c>
      <c r="J67" s="890" t="e">
        <f>+J20/#REF!*100</f>
        <v>#REF!</v>
      </c>
      <c r="K67" s="890" t="e">
        <f>+K20/#REF!*100</f>
        <v>#REF!</v>
      </c>
      <c r="L67" s="890" t="e">
        <f>+L20/#REF!*100</f>
        <v>#REF!</v>
      </c>
      <c r="M67" s="891"/>
      <c r="N67" s="892" t="e">
        <f>+N20/#REF!*100</f>
        <v>#REF!</v>
      </c>
      <c r="O67" s="891" t="e">
        <f>+O20/#REF!*100</f>
        <v>#REF!</v>
      </c>
      <c r="P67" s="943" t="e">
        <f>+P20/#REF!*100</f>
        <v>#REF!</v>
      </c>
      <c r="Q67" s="943" t="e">
        <f>+Q20/#REF!*100</f>
        <v>#REF!</v>
      </c>
      <c r="R67" s="943" t="e">
        <f>+R20/#REF!*100</f>
        <v>#REF!</v>
      </c>
      <c r="S67" s="943" t="e">
        <f>+S20/#REF!*100</f>
        <v>#REF!</v>
      </c>
      <c r="T67" s="943" t="e">
        <f>+T20/#REF!*100</f>
        <v>#REF!</v>
      </c>
      <c r="U67" s="943" t="e">
        <f>+U20/#REF!*100</f>
        <v>#REF!</v>
      </c>
      <c r="V67" s="943" t="e">
        <f>+V20/#REF!*100</f>
        <v>#REF!</v>
      </c>
      <c r="W67" s="618" t="s">
        <v>1304</v>
      </c>
      <c r="X67" s="919"/>
      <c r="Y67" s="919"/>
      <c r="Z67" s="363"/>
      <c r="AA67" s="363"/>
      <c r="AB67" s="363"/>
      <c r="AC67" s="363"/>
      <c r="AD67" s="363"/>
      <c r="AE67" s="363"/>
      <c r="AF67" s="363"/>
      <c r="AG67" s="363"/>
      <c r="AH67" s="363"/>
    </row>
    <row r="68" spans="2:34" s="365" customFormat="1" ht="26.25" customHeight="1" x14ac:dyDescent="0.2">
      <c r="B68" s="617" t="s">
        <v>1450</v>
      </c>
      <c r="C68" s="890">
        <v>0.71167058989112864</v>
      </c>
      <c r="D68" s="890" t="e">
        <f>+D21/#REF!*100</f>
        <v>#REF!</v>
      </c>
      <c r="E68" s="890" t="e">
        <f>+E21/#REF!*100</f>
        <v>#REF!</v>
      </c>
      <c r="F68" s="890" t="e">
        <f>+F21/#REF!*100</f>
        <v>#REF!</v>
      </c>
      <c r="G68" s="890" t="e">
        <f>+G21/#REF!*100</f>
        <v>#REF!</v>
      </c>
      <c r="H68" s="890" t="e">
        <f>+H21/#REF!*100</f>
        <v>#REF!</v>
      </c>
      <c r="I68" s="890" t="e">
        <f>+I21/#REF!*100</f>
        <v>#REF!</v>
      </c>
      <c r="J68" s="890" t="e">
        <f>+J21/#REF!*100</f>
        <v>#REF!</v>
      </c>
      <c r="K68" s="890" t="e">
        <f>+K21/#REF!*100</f>
        <v>#REF!</v>
      </c>
      <c r="L68" s="890" t="e">
        <f>+L21/#REF!*100</f>
        <v>#REF!</v>
      </c>
      <c r="M68" s="891"/>
      <c r="N68" s="892" t="e">
        <f>+N21/#REF!*100</f>
        <v>#REF!</v>
      </c>
      <c r="O68" s="891" t="e">
        <f>+O21/#REF!*100</f>
        <v>#REF!</v>
      </c>
      <c r="P68" s="943" t="e">
        <f>+P21/#REF!*100</f>
        <v>#REF!</v>
      </c>
      <c r="Q68" s="943" t="e">
        <f>+Q21/#REF!*100</f>
        <v>#REF!</v>
      </c>
      <c r="R68" s="943" t="e">
        <f>+R21/#REF!*100</f>
        <v>#REF!</v>
      </c>
      <c r="S68" s="943" t="e">
        <f>+S21/#REF!*100</f>
        <v>#REF!</v>
      </c>
      <c r="T68" s="943" t="e">
        <f>+T21/#REF!*100</f>
        <v>#REF!</v>
      </c>
      <c r="U68" s="943" t="e">
        <f>+U21/#REF!*100</f>
        <v>#REF!</v>
      </c>
      <c r="V68" s="943" t="e">
        <f>+V21/#REF!*100</f>
        <v>#REF!</v>
      </c>
      <c r="W68" s="618" t="s">
        <v>1453</v>
      </c>
      <c r="X68" s="919"/>
      <c r="Y68" s="919"/>
      <c r="Z68" s="363"/>
      <c r="AA68" s="363"/>
      <c r="AB68" s="363"/>
      <c r="AC68" s="363"/>
      <c r="AD68" s="363"/>
      <c r="AE68" s="363"/>
      <c r="AF68" s="363"/>
      <c r="AG68" s="363"/>
      <c r="AH68" s="363"/>
    </row>
    <row r="69" spans="2:34" s="365" customFormat="1" ht="26.25" customHeight="1" x14ac:dyDescent="0.2">
      <c r="B69" s="617" t="s">
        <v>1451</v>
      </c>
      <c r="C69" s="890">
        <v>0</v>
      </c>
      <c r="D69" s="890" t="e">
        <f>+D22/#REF!*100</f>
        <v>#REF!</v>
      </c>
      <c r="E69" s="890" t="e">
        <f>+E22/#REF!*100</f>
        <v>#REF!</v>
      </c>
      <c r="F69" s="890" t="e">
        <f>+F22/#REF!*100</f>
        <v>#REF!</v>
      </c>
      <c r="G69" s="890" t="e">
        <f>+G22/#REF!*100</f>
        <v>#REF!</v>
      </c>
      <c r="H69" s="890" t="e">
        <f>+H22/#REF!*100</f>
        <v>#REF!</v>
      </c>
      <c r="I69" s="890" t="e">
        <f>+I22/#REF!*100</f>
        <v>#REF!</v>
      </c>
      <c r="J69" s="890" t="e">
        <f>+J22/#REF!*100</f>
        <v>#REF!</v>
      </c>
      <c r="K69" s="890" t="e">
        <f>+K22/#REF!*100</f>
        <v>#REF!</v>
      </c>
      <c r="L69" s="890" t="e">
        <f>+L22/#REF!*100</f>
        <v>#REF!</v>
      </c>
      <c r="M69" s="891"/>
      <c r="N69" s="892" t="e">
        <f>+N22/#REF!*100</f>
        <v>#REF!</v>
      </c>
      <c r="O69" s="891" t="e">
        <f>+O22/#REF!*100</f>
        <v>#REF!</v>
      </c>
      <c r="P69" s="943" t="e">
        <f>+P22/#REF!*100</f>
        <v>#REF!</v>
      </c>
      <c r="Q69" s="943" t="e">
        <f>+Q22/#REF!*100</f>
        <v>#REF!</v>
      </c>
      <c r="R69" s="943" t="e">
        <f>+R22/#REF!*100</f>
        <v>#REF!</v>
      </c>
      <c r="S69" s="943" t="e">
        <f>+S22/#REF!*100</f>
        <v>#REF!</v>
      </c>
      <c r="T69" s="943" t="e">
        <f>+T22/#REF!*100</f>
        <v>#REF!</v>
      </c>
      <c r="U69" s="943" t="e">
        <f>+U22/#REF!*100</f>
        <v>#REF!</v>
      </c>
      <c r="V69" s="943" t="e">
        <f>+V22/#REF!*100</f>
        <v>#REF!</v>
      </c>
      <c r="W69" s="618" t="s">
        <v>945</v>
      </c>
      <c r="X69" s="919"/>
      <c r="Y69" s="919"/>
      <c r="Z69" s="363"/>
      <c r="AA69" s="363"/>
      <c r="AB69" s="363"/>
      <c r="AC69" s="363"/>
      <c r="AD69" s="363"/>
      <c r="AE69" s="363"/>
      <c r="AF69" s="363"/>
      <c r="AG69" s="363"/>
      <c r="AH69" s="363"/>
    </row>
    <row r="70" spans="2:34" s="365" customFormat="1" ht="26.25" customHeight="1" x14ac:dyDescent="0.2">
      <c r="B70" s="617" t="s">
        <v>1448</v>
      </c>
      <c r="C70" s="890">
        <v>7.5910936301374869</v>
      </c>
      <c r="D70" s="890" t="e">
        <f>+D23/#REF!*100</f>
        <v>#REF!</v>
      </c>
      <c r="E70" s="890" t="e">
        <f>+E23/#REF!*100</f>
        <v>#REF!</v>
      </c>
      <c r="F70" s="890" t="e">
        <f>+F23/#REF!*100</f>
        <v>#REF!</v>
      </c>
      <c r="G70" s="890" t="e">
        <f>+G23/#REF!*100</f>
        <v>#REF!</v>
      </c>
      <c r="H70" s="890" t="e">
        <f>+H23/#REF!*100</f>
        <v>#REF!</v>
      </c>
      <c r="I70" s="890" t="e">
        <f>+I23/#REF!*100</f>
        <v>#REF!</v>
      </c>
      <c r="J70" s="890" t="e">
        <f>+J23/#REF!*100</f>
        <v>#REF!</v>
      </c>
      <c r="K70" s="890" t="e">
        <f>+K23/#REF!*100</f>
        <v>#REF!</v>
      </c>
      <c r="L70" s="890" t="e">
        <f>+L23/#REF!*100</f>
        <v>#REF!</v>
      </c>
      <c r="M70" s="891"/>
      <c r="N70" s="892" t="e">
        <f>+N23/#REF!*100</f>
        <v>#REF!</v>
      </c>
      <c r="O70" s="891" t="e">
        <f>+O23/#REF!*100</f>
        <v>#REF!</v>
      </c>
      <c r="P70" s="943" t="e">
        <f>+P23/#REF!*100</f>
        <v>#REF!</v>
      </c>
      <c r="Q70" s="943" t="e">
        <f>+Q23/#REF!*100</f>
        <v>#REF!</v>
      </c>
      <c r="R70" s="943" t="e">
        <f>+R23/#REF!*100</f>
        <v>#REF!</v>
      </c>
      <c r="S70" s="943" t="e">
        <f>+S23/#REF!*100</f>
        <v>#REF!</v>
      </c>
      <c r="T70" s="943" t="e">
        <f>+T23/#REF!*100</f>
        <v>#REF!</v>
      </c>
      <c r="U70" s="943" t="e">
        <f>+U23/#REF!*100</f>
        <v>#REF!</v>
      </c>
      <c r="V70" s="943" t="e">
        <f>+V23/#REF!*100</f>
        <v>#REF!</v>
      </c>
      <c r="W70" s="618" t="s">
        <v>1302</v>
      </c>
      <c r="X70" s="919"/>
      <c r="Y70" s="919"/>
      <c r="Z70" s="363"/>
      <c r="AA70" s="363"/>
      <c r="AB70" s="363"/>
      <c r="AC70" s="363"/>
      <c r="AD70" s="363"/>
      <c r="AE70" s="363"/>
      <c r="AF70" s="363"/>
      <c r="AG70" s="363"/>
      <c r="AH70" s="363"/>
    </row>
    <row r="71" spans="2:34" s="360" customFormat="1" ht="9" customHeight="1" x14ac:dyDescent="0.2">
      <c r="B71" s="454"/>
      <c r="C71" s="890"/>
      <c r="D71" s="939"/>
      <c r="E71" s="939"/>
      <c r="F71" s="939"/>
      <c r="G71" s="939"/>
      <c r="H71" s="939"/>
      <c r="I71" s="939"/>
      <c r="J71" s="939"/>
      <c r="K71" s="939"/>
      <c r="L71" s="939"/>
      <c r="M71" s="940"/>
      <c r="N71" s="941"/>
      <c r="O71" s="940"/>
      <c r="P71" s="942"/>
      <c r="Q71" s="942"/>
      <c r="R71" s="942"/>
      <c r="S71" s="942"/>
      <c r="T71" s="942"/>
      <c r="U71" s="942"/>
      <c r="V71" s="942"/>
      <c r="W71" s="616"/>
      <c r="X71" s="919"/>
      <c r="Y71" s="919"/>
      <c r="Z71" s="363"/>
      <c r="AA71" s="363"/>
      <c r="AB71" s="363"/>
      <c r="AC71" s="363"/>
      <c r="AD71" s="363"/>
      <c r="AE71" s="363"/>
      <c r="AF71" s="363"/>
      <c r="AG71" s="363"/>
      <c r="AH71" s="363"/>
    </row>
    <row r="72" spans="2:34" s="360" customFormat="1" ht="26.25" customHeight="1" x14ac:dyDescent="0.2">
      <c r="B72" s="454" t="s">
        <v>1043</v>
      </c>
      <c r="C72" s="939">
        <v>19.856800595733183</v>
      </c>
      <c r="D72" s="939" t="e">
        <f t="shared" ref="D72:I72" si="12">+D65+D62</f>
        <v>#REF!</v>
      </c>
      <c r="E72" s="939" t="e">
        <f t="shared" si="12"/>
        <v>#REF!</v>
      </c>
      <c r="F72" s="939" t="e">
        <f t="shared" si="12"/>
        <v>#REF!</v>
      </c>
      <c r="G72" s="939" t="e">
        <f t="shared" si="12"/>
        <v>#REF!</v>
      </c>
      <c r="H72" s="939" t="e">
        <f t="shared" si="12"/>
        <v>#REF!</v>
      </c>
      <c r="I72" s="939" t="e">
        <f t="shared" si="12"/>
        <v>#REF!</v>
      </c>
      <c r="J72" s="939" t="e">
        <f>+J65+J62</f>
        <v>#REF!</v>
      </c>
      <c r="K72" s="939" t="e">
        <f>+K65+K62</f>
        <v>#REF!</v>
      </c>
      <c r="L72" s="939" t="e">
        <f>+L65+L62</f>
        <v>#REF!</v>
      </c>
      <c r="M72" s="940"/>
      <c r="N72" s="941" t="e">
        <f t="shared" ref="N72:V72" si="13">+N65+N62</f>
        <v>#REF!</v>
      </c>
      <c r="O72" s="940" t="e">
        <f t="shared" si="13"/>
        <v>#REF!</v>
      </c>
      <c r="P72" s="942" t="e">
        <f t="shared" si="13"/>
        <v>#REF!</v>
      </c>
      <c r="Q72" s="942" t="e">
        <f t="shared" si="13"/>
        <v>#REF!</v>
      </c>
      <c r="R72" s="942" t="e">
        <f t="shared" si="13"/>
        <v>#REF!</v>
      </c>
      <c r="S72" s="942" t="e">
        <f t="shared" si="13"/>
        <v>#REF!</v>
      </c>
      <c r="T72" s="942" t="e">
        <f t="shared" si="13"/>
        <v>#REF!</v>
      </c>
      <c r="U72" s="942" t="e">
        <f t="shared" si="13"/>
        <v>#REF!</v>
      </c>
      <c r="V72" s="942" t="e">
        <f t="shared" si="13"/>
        <v>#REF!</v>
      </c>
      <c r="W72" s="616" t="s">
        <v>288</v>
      </c>
      <c r="X72" s="919"/>
      <c r="Y72" s="919"/>
      <c r="Z72" s="363"/>
      <c r="AA72" s="363"/>
      <c r="AB72" s="363"/>
      <c r="AC72" s="363"/>
      <c r="AD72" s="363"/>
      <c r="AE72" s="363"/>
      <c r="AF72" s="363"/>
      <c r="AG72" s="363"/>
      <c r="AH72" s="363"/>
    </row>
    <row r="73" spans="2:34" s="360" customFormat="1" ht="9" customHeight="1" x14ac:dyDescent="0.2">
      <c r="B73" s="454"/>
      <c r="C73" s="939"/>
      <c r="D73" s="939"/>
      <c r="E73" s="939"/>
      <c r="F73" s="939"/>
      <c r="G73" s="939"/>
      <c r="H73" s="939"/>
      <c r="I73" s="939"/>
      <c r="J73" s="939"/>
      <c r="K73" s="939"/>
      <c r="L73" s="939"/>
      <c r="M73" s="940"/>
      <c r="N73" s="941"/>
      <c r="O73" s="940"/>
      <c r="P73" s="942"/>
      <c r="Q73" s="942"/>
      <c r="R73" s="942"/>
      <c r="S73" s="942"/>
      <c r="T73" s="942"/>
      <c r="U73" s="942"/>
      <c r="V73" s="942"/>
      <c r="W73" s="616"/>
      <c r="X73" s="919"/>
      <c r="Y73" s="919"/>
      <c r="Z73" s="363"/>
      <c r="AA73" s="363"/>
      <c r="AB73" s="363"/>
      <c r="AC73" s="363"/>
      <c r="AD73" s="363"/>
      <c r="AE73" s="363"/>
      <c r="AF73" s="363"/>
      <c r="AG73" s="363"/>
      <c r="AH73" s="363"/>
    </row>
    <row r="74" spans="2:34" s="360" customFormat="1" ht="26.25" customHeight="1" x14ac:dyDescent="0.2">
      <c r="B74" s="454" t="s">
        <v>951</v>
      </c>
      <c r="C74" s="939">
        <v>11.376159801948015</v>
      </c>
      <c r="D74" s="939" t="e">
        <f t="shared" ref="D74:I74" si="14">+D75+D76</f>
        <v>#REF!</v>
      </c>
      <c r="E74" s="939" t="e">
        <f t="shared" si="14"/>
        <v>#REF!</v>
      </c>
      <c r="F74" s="939" t="e">
        <f t="shared" si="14"/>
        <v>#REF!</v>
      </c>
      <c r="G74" s="939" t="e">
        <f t="shared" si="14"/>
        <v>#REF!</v>
      </c>
      <c r="H74" s="939" t="e">
        <f t="shared" si="14"/>
        <v>#REF!</v>
      </c>
      <c r="I74" s="939" t="e">
        <f t="shared" si="14"/>
        <v>#REF!</v>
      </c>
      <c r="J74" s="939" t="e">
        <f>+J75+J76</f>
        <v>#REF!</v>
      </c>
      <c r="K74" s="939" t="e">
        <f>+K75+K76</f>
        <v>#REF!</v>
      </c>
      <c r="L74" s="939" t="e">
        <f>+L75+L76</f>
        <v>#REF!</v>
      </c>
      <c r="M74" s="940"/>
      <c r="N74" s="941" t="e">
        <f t="shared" ref="N74:V74" si="15">+N75+N76</f>
        <v>#REF!</v>
      </c>
      <c r="O74" s="940" t="e">
        <f t="shared" si="15"/>
        <v>#REF!</v>
      </c>
      <c r="P74" s="942" t="e">
        <f t="shared" si="15"/>
        <v>#REF!</v>
      </c>
      <c r="Q74" s="942" t="e">
        <f t="shared" si="15"/>
        <v>#REF!</v>
      </c>
      <c r="R74" s="942" t="e">
        <f t="shared" si="15"/>
        <v>#REF!</v>
      </c>
      <c r="S74" s="942" t="e">
        <f t="shared" si="15"/>
        <v>#REF!</v>
      </c>
      <c r="T74" s="942" t="e">
        <f t="shared" si="15"/>
        <v>#REF!</v>
      </c>
      <c r="U74" s="942" t="e">
        <f t="shared" si="15"/>
        <v>#REF!</v>
      </c>
      <c r="V74" s="942" t="e">
        <f t="shared" si="15"/>
        <v>#REF!</v>
      </c>
      <c r="W74" s="616" t="s">
        <v>831</v>
      </c>
      <c r="X74" s="919"/>
      <c r="Y74" s="919"/>
      <c r="Z74" s="363"/>
      <c r="AA74" s="363"/>
      <c r="AB74" s="363"/>
      <c r="AC74" s="363"/>
      <c r="AD74" s="363"/>
      <c r="AE74" s="363"/>
      <c r="AF74" s="363"/>
      <c r="AG74" s="363"/>
      <c r="AH74" s="363"/>
    </row>
    <row r="75" spans="2:34" s="365" customFormat="1" ht="26.25" customHeight="1" x14ac:dyDescent="0.2">
      <c r="B75" s="617" t="s">
        <v>1476</v>
      </c>
      <c r="C75" s="890">
        <v>3.9814122266321701</v>
      </c>
      <c r="D75" s="890" t="e">
        <f>+D28/#REF!*100</f>
        <v>#REF!</v>
      </c>
      <c r="E75" s="890" t="e">
        <f>+E28/#REF!*100</f>
        <v>#REF!</v>
      </c>
      <c r="F75" s="890" t="e">
        <f>+F28/#REF!*100</f>
        <v>#REF!</v>
      </c>
      <c r="G75" s="890" t="e">
        <f>+G28/#REF!*100</f>
        <v>#REF!</v>
      </c>
      <c r="H75" s="890" t="e">
        <f>+H28/#REF!*100</f>
        <v>#REF!</v>
      </c>
      <c r="I75" s="890" t="e">
        <f>+I28/#REF!*100</f>
        <v>#REF!</v>
      </c>
      <c r="J75" s="890" t="e">
        <f>+J28/#REF!*100</f>
        <v>#REF!</v>
      </c>
      <c r="K75" s="890" t="e">
        <f>+K28/#REF!*100</f>
        <v>#REF!</v>
      </c>
      <c r="L75" s="890" t="e">
        <f>+L28/#REF!*100</f>
        <v>#REF!</v>
      </c>
      <c r="M75" s="891"/>
      <c r="N75" s="892" t="e">
        <f>+N28/#REF!*100</f>
        <v>#REF!</v>
      </c>
      <c r="O75" s="891" t="e">
        <f>+O28/#REF!*100</f>
        <v>#REF!</v>
      </c>
      <c r="P75" s="943" t="e">
        <f>+P28/#REF!*100</f>
        <v>#REF!</v>
      </c>
      <c r="Q75" s="943" t="e">
        <f>+Q28/#REF!*100</f>
        <v>#REF!</v>
      </c>
      <c r="R75" s="943" t="e">
        <f>+R28/#REF!*100</f>
        <v>#REF!</v>
      </c>
      <c r="S75" s="943" t="e">
        <f>+S28/#REF!*100</f>
        <v>#REF!</v>
      </c>
      <c r="T75" s="943" t="e">
        <f>+T28/#REF!*100</f>
        <v>#REF!</v>
      </c>
      <c r="U75" s="943" t="e">
        <f>+U28/#REF!*100</f>
        <v>#REF!</v>
      </c>
      <c r="V75" s="943" t="e">
        <f>+V28/#REF!*100</f>
        <v>#REF!</v>
      </c>
      <c r="W75" s="618" t="s">
        <v>1477</v>
      </c>
      <c r="X75" s="919"/>
      <c r="Y75" s="919"/>
      <c r="Z75" s="363"/>
      <c r="AA75" s="363"/>
      <c r="AB75" s="363"/>
      <c r="AC75" s="363"/>
      <c r="AD75" s="363"/>
      <c r="AE75" s="363"/>
      <c r="AF75" s="363"/>
      <c r="AG75" s="363"/>
      <c r="AH75" s="363"/>
    </row>
    <row r="76" spans="2:34" s="365" customFormat="1" ht="26.25" customHeight="1" x14ac:dyDescent="0.2">
      <c r="B76" s="617" t="s">
        <v>934</v>
      </c>
      <c r="C76" s="890">
        <v>7.3947475753158454</v>
      </c>
      <c r="D76" s="890" t="e">
        <f>+D29/#REF!*100</f>
        <v>#REF!</v>
      </c>
      <c r="E76" s="890" t="e">
        <f>+E29/#REF!*100</f>
        <v>#REF!</v>
      </c>
      <c r="F76" s="890" t="e">
        <f>+F29/#REF!*100</f>
        <v>#REF!</v>
      </c>
      <c r="G76" s="890" t="e">
        <f>+G29/#REF!*100</f>
        <v>#REF!</v>
      </c>
      <c r="H76" s="890" t="e">
        <f>+H29/#REF!*100</f>
        <v>#REF!</v>
      </c>
      <c r="I76" s="890" t="e">
        <f>+I29/#REF!*100</f>
        <v>#REF!</v>
      </c>
      <c r="J76" s="890" t="e">
        <f>+J29/#REF!*100</f>
        <v>#REF!</v>
      </c>
      <c r="K76" s="890" t="e">
        <f>+K29/#REF!*100</f>
        <v>#REF!</v>
      </c>
      <c r="L76" s="890" t="e">
        <f>+L29/#REF!*100</f>
        <v>#REF!</v>
      </c>
      <c r="M76" s="891"/>
      <c r="N76" s="892" t="e">
        <f>+N29/#REF!*100</f>
        <v>#REF!</v>
      </c>
      <c r="O76" s="891" t="e">
        <f>+O29/#REF!*100</f>
        <v>#REF!</v>
      </c>
      <c r="P76" s="943" t="e">
        <f>+P29/#REF!*100</f>
        <v>#REF!</v>
      </c>
      <c r="Q76" s="943" t="e">
        <f>+Q29/#REF!*100</f>
        <v>#REF!</v>
      </c>
      <c r="R76" s="943" t="e">
        <f>+R29/#REF!*100</f>
        <v>#REF!</v>
      </c>
      <c r="S76" s="943" t="e">
        <f>+S29/#REF!*100</f>
        <v>#REF!</v>
      </c>
      <c r="T76" s="943" t="e">
        <f>+T29/#REF!*100</f>
        <v>#REF!</v>
      </c>
      <c r="U76" s="943" t="e">
        <f>+U29/#REF!*100</f>
        <v>#REF!</v>
      </c>
      <c r="V76" s="943" t="e">
        <f>+V29/#REF!*100</f>
        <v>#REF!</v>
      </c>
      <c r="W76" s="618" t="s">
        <v>1452</v>
      </c>
      <c r="X76" s="919"/>
      <c r="Y76" s="919"/>
      <c r="Z76" s="363"/>
      <c r="AA76" s="363"/>
      <c r="AB76" s="363"/>
      <c r="AC76" s="363"/>
      <c r="AD76" s="363"/>
      <c r="AE76" s="363"/>
      <c r="AF76" s="363"/>
      <c r="AG76" s="363"/>
      <c r="AH76" s="363"/>
    </row>
    <row r="77" spans="2:34" s="360" customFormat="1" ht="26.25" customHeight="1" x14ac:dyDescent="0.2">
      <c r="B77" s="454" t="s">
        <v>776</v>
      </c>
      <c r="C77" s="939">
        <v>8.4807640149338575</v>
      </c>
      <c r="D77" s="939" t="e">
        <f t="shared" ref="D77:J77" si="16">+D78+D79+D80+D81</f>
        <v>#REF!</v>
      </c>
      <c r="E77" s="939" t="e">
        <f t="shared" si="16"/>
        <v>#REF!</v>
      </c>
      <c r="F77" s="939" t="e">
        <f t="shared" si="16"/>
        <v>#REF!</v>
      </c>
      <c r="G77" s="939" t="e">
        <f t="shared" si="16"/>
        <v>#REF!</v>
      </c>
      <c r="H77" s="939" t="e">
        <f t="shared" si="16"/>
        <v>#REF!</v>
      </c>
      <c r="I77" s="939" t="e">
        <f t="shared" si="16"/>
        <v>#REF!</v>
      </c>
      <c r="J77" s="939" t="e">
        <f t="shared" si="16"/>
        <v>#REF!</v>
      </c>
      <c r="K77" s="939" t="e">
        <f>+K78+K79+K80+K81</f>
        <v>#REF!</v>
      </c>
      <c r="L77" s="939" t="e">
        <f>+L78+L79+L80+L81</f>
        <v>#REF!</v>
      </c>
      <c r="M77" s="940"/>
      <c r="N77" s="941" t="e">
        <f t="shared" ref="N77:V77" si="17">+N78+N79+N80+N81</f>
        <v>#REF!</v>
      </c>
      <c r="O77" s="940" t="e">
        <f t="shared" si="17"/>
        <v>#REF!</v>
      </c>
      <c r="P77" s="942" t="e">
        <f t="shared" si="17"/>
        <v>#REF!</v>
      </c>
      <c r="Q77" s="942" t="e">
        <f t="shared" si="17"/>
        <v>#REF!</v>
      </c>
      <c r="R77" s="942" t="e">
        <f t="shared" si="17"/>
        <v>#REF!</v>
      </c>
      <c r="S77" s="942" t="e">
        <f t="shared" si="17"/>
        <v>#REF!</v>
      </c>
      <c r="T77" s="942" t="e">
        <f t="shared" si="17"/>
        <v>#REF!</v>
      </c>
      <c r="U77" s="942" t="e">
        <f t="shared" si="17"/>
        <v>#REF!</v>
      </c>
      <c r="V77" s="942" t="e">
        <f t="shared" si="17"/>
        <v>#REF!</v>
      </c>
      <c r="W77" s="616" t="s">
        <v>262</v>
      </c>
      <c r="X77" s="919"/>
      <c r="Y77" s="919"/>
      <c r="Z77" s="363"/>
      <c r="AA77" s="363"/>
      <c r="AB77" s="363"/>
      <c r="AC77" s="363"/>
      <c r="AD77" s="363"/>
      <c r="AE77" s="363"/>
      <c r="AF77" s="363"/>
      <c r="AG77" s="363"/>
      <c r="AH77" s="363"/>
    </row>
    <row r="78" spans="2:34" s="365" customFormat="1" ht="26.25" customHeight="1" x14ac:dyDescent="0.2">
      <c r="B78" s="454" t="s">
        <v>1198</v>
      </c>
      <c r="C78" s="890">
        <v>-9.227894913170849E-2</v>
      </c>
      <c r="D78" s="890" t="e">
        <f>+D31/#REF!*100</f>
        <v>#REF!</v>
      </c>
      <c r="E78" s="890" t="e">
        <f>+E31/#REF!*100</f>
        <v>#REF!</v>
      </c>
      <c r="F78" s="890" t="e">
        <f>+F31/#REF!*100</f>
        <v>#REF!</v>
      </c>
      <c r="G78" s="890" t="e">
        <f>+G31/#REF!*100</f>
        <v>#REF!</v>
      </c>
      <c r="H78" s="890" t="e">
        <f>+H31/#REF!*100</f>
        <v>#REF!</v>
      </c>
      <c r="I78" s="890" t="e">
        <f>+I31/#REF!*100</f>
        <v>#REF!</v>
      </c>
      <c r="J78" s="890" t="e">
        <f>+J31/#REF!*100</f>
        <v>#REF!</v>
      </c>
      <c r="K78" s="890" t="e">
        <f>+K31/#REF!*100</f>
        <v>#REF!</v>
      </c>
      <c r="L78" s="890" t="e">
        <f>+L31/#REF!*100</f>
        <v>#REF!</v>
      </c>
      <c r="M78" s="891"/>
      <c r="N78" s="892" t="e">
        <f>+N31/#REF!*100</f>
        <v>#REF!</v>
      </c>
      <c r="O78" s="891" t="e">
        <f>+O31/#REF!*100</f>
        <v>#REF!</v>
      </c>
      <c r="P78" s="943" t="e">
        <f>+P31/#REF!*100</f>
        <v>#REF!</v>
      </c>
      <c r="Q78" s="943" t="e">
        <f>+Q31/#REF!*100</f>
        <v>#REF!</v>
      </c>
      <c r="R78" s="943" t="e">
        <f>+R31/#REF!*100</f>
        <v>#REF!</v>
      </c>
      <c r="S78" s="943" t="e">
        <f>+S31/#REF!*100</f>
        <v>#REF!</v>
      </c>
      <c r="T78" s="943" t="e">
        <f>+T31/#REF!*100</f>
        <v>#REF!</v>
      </c>
      <c r="U78" s="943" t="e">
        <f>+U31/#REF!*100</f>
        <v>#REF!</v>
      </c>
      <c r="V78" s="943" t="e">
        <f>+V31/#REF!*100</f>
        <v>#REF!</v>
      </c>
      <c r="W78" s="618" t="s">
        <v>1454</v>
      </c>
      <c r="X78" s="919"/>
      <c r="Y78" s="919"/>
      <c r="Z78" s="363"/>
      <c r="AA78" s="363"/>
      <c r="AB78" s="363"/>
      <c r="AC78" s="363"/>
      <c r="AD78" s="363"/>
      <c r="AE78" s="363"/>
      <c r="AF78" s="363"/>
      <c r="AG78" s="363"/>
      <c r="AH78" s="363"/>
    </row>
    <row r="79" spans="2:34" s="365" customFormat="1" ht="26.25" customHeight="1" x14ac:dyDescent="0.2">
      <c r="B79" s="617" t="s">
        <v>1199</v>
      </c>
      <c r="C79" s="890">
        <v>6.2137687037723888</v>
      </c>
      <c r="D79" s="890" t="e">
        <f>D32/#REF!*100</f>
        <v>#REF!</v>
      </c>
      <c r="E79" s="890" t="e">
        <f>E32/#REF!*100</f>
        <v>#REF!</v>
      </c>
      <c r="F79" s="890" t="e">
        <f>F32/#REF!*100</f>
        <v>#REF!</v>
      </c>
      <c r="G79" s="890" t="e">
        <f>G32/#REF!*100</f>
        <v>#REF!</v>
      </c>
      <c r="H79" s="890" t="e">
        <f>H32/#REF!*100</f>
        <v>#REF!</v>
      </c>
      <c r="I79" s="890" t="e">
        <f>I32/#REF!*100</f>
        <v>#REF!</v>
      </c>
      <c r="J79" s="890" t="e">
        <f>J32/#REF!*100</f>
        <v>#REF!</v>
      </c>
      <c r="K79" s="890" t="e">
        <f>K32/#REF!*100</f>
        <v>#REF!</v>
      </c>
      <c r="L79" s="890" t="e">
        <f>L32/#REF!*100</f>
        <v>#REF!</v>
      </c>
      <c r="M79" s="891"/>
      <c r="N79" s="892" t="e">
        <f>N32/#REF!*100</f>
        <v>#REF!</v>
      </c>
      <c r="O79" s="891" t="e">
        <f>O32/#REF!*100</f>
        <v>#REF!</v>
      </c>
      <c r="P79" s="943" t="e">
        <f>P32/#REF!*100</f>
        <v>#REF!</v>
      </c>
      <c r="Q79" s="943" t="e">
        <f>Q32/#REF!*100</f>
        <v>#REF!</v>
      </c>
      <c r="R79" s="943" t="e">
        <f>R32/#REF!*100</f>
        <v>#REF!</v>
      </c>
      <c r="S79" s="943" t="e">
        <f>S32/#REF!*100</f>
        <v>#REF!</v>
      </c>
      <c r="T79" s="943" t="e">
        <f>T32/#REF!*100</f>
        <v>#REF!</v>
      </c>
      <c r="U79" s="943" t="e">
        <f>U32/#REF!*100</f>
        <v>#REF!</v>
      </c>
      <c r="V79" s="943" t="e">
        <f>V32/#REF!*100</f>
        <v>#REF!</v>
      </c>
      <c r="W79" s="618" t="s">
        <v>1455</v>
      </c>
      <c r="X79" s="919"/>
      <c r="Y79" s="919"/>
      <c r="Z79" s="363"/>
      <c r="AA79" s="363"/>
      <c r="AB79" s="363"/>
      <c r="AC79" s="363"/>
      <c r="AD79" s="363"/>
      <c r="AE79" s="363"/>
      <c r="AF79" s="363"/>
      <c r="AG79" s="363"/>
      <c r="AH79" s="363"/>
    </row>
    <row r="80" spans="2:34" s="365" customFormat="1" ht="26.25" customHeight="1" x14ac:dyDescent="0.2">
      <c r="B80" s="617" t="s">
        <v>712</v>
      </c>
      <c r="C80" s="890">
        <v>1.386237922787164</v>
      </c>
      <c r="D80" s="890" t="e">
        <f>+D33/#REF!*100</f>
        <v>#REF!</v>
      </c>
      <c r="E80" s="890" t="e">
        <f>+E33/#REF!*100</f>
        <v>#REF!</v>
      </c>
      <c r="F80" s="890" t="e">
        <f>+F33/#REF!*100</f>
        <v>#REF!</v>
      </c>
      <c r="G80" s="890" t="e">
        <f>+G33/#REF!*100</f>
        <v>#REF!</v>
      </c>
      <c r="H80" s="890" t="e">
        <f>+H33/#REF!*100</f>
        <v>#REF!</v>
      </c>
      <c r="I80" s="890" t="e">
        <f>+I33/#REF!*100</f>
        <v>#REF!</v>
      </c>
      <c r="J80" s="890" t="e">
        <f>+J33/#REF!*100</f>
        <v>#REF!</v>
      </c>
      <c r="K80" s="890" t="e">
        <f>+K33/#REF!*100</f>
        <v>#REF!</v>
      </c>
      <c r="L80" s="890" t="e">
        <f>+L33/#REF!*100</f>
        <v>#REF!</v>
      </c>
      <c r="M80" s="891"/>
      <c r="N80" s="892" t="e">
        <f>+N33/#REF!*100</f>
        <v>#REF!</v>
      </c>
      <c r="O80" s="891" t="e">
        <f>+O33/#REF!*100</f>
        <v>#REF!</v>
      </c>
      <c r="P80" s="943" t="e">
        <f>+P33/#REF!*100</f>
        <v>#REF!</v>
      </c>
      <c r="Q80" s="943" t="e">
        <f>+Q33/#REF!*100</f>
        <v>#REF!</v>
      </c>
      <c r="R80" s="943" t="e">
        <f>+R33/#REF!*100</f>
        <v>#REF!</v>
      </c>
      <c r="S80" s="943" t="e">
        <f>+S33/#REF!*100</f>
        <v>#REF!</v>
      </c>
      <c r="T80" s="943" t="e">
        <f>+T33/#REF!*100</f>
        <v>#REF!</v>
      </c>
      <c r="U80" s="943" t="e">
        <f>+U33/#REF!*100</f>
        <v>#REF!</v>
      </c>
      <c r="V80" s="943" t="e">
        <f>+V33/#REF!*100</f>
        <v>#REF!</v>
      </c>
      <c r="W80" s="618" t="s">
        <v>790</v>
      </c>
      <c r="X80" s="919"/>
      <c r="Y80" s="919"/>
      <c r="Z80" s="363"/>
      <c r="AA80" s="363"/>
      <c r="AB80" s="363"/>
      <c r="AC80" s="363"/>
      <c r="AD80" s="363"/>
      <c r="AE80" s="363"/>
      <c r="AF80" s="363"/>
      <c r="AG80" s="363"/>
      <c r="AH80" s="363"/>
    </row>
    <row r="81" spans="2:35" s="365" customFormat="1" ht="26.25" customHeight="1" x14ac:dyDescent="0.2">
      <c r="B81" s="617" t="s">
        <v>849</v>
      </c>
      <c r="C81" s="890">
        <v>0.97303633750601226</v>
      </c>
      <c r="D81" s="890" t="e">
        <f>+D34/#REF!*100</f>
        <v>#REF!</v>
      </c>
      <c r="E81" s="890" t="e">
        <f>+E34/#REF!*100</f>
        <v>#REF!</v>
      </c>
      <c r="F81" s="890" t="e">
        <f>+F34/#REF!*100</f>
        <v>#REF!</v>
      </c>
      <c r="G81" s="890" t="e">
        <f>+G34/#REF!*100</f>
        <v>#REF!</v>
      </c>
      <c r="H81" s="890" t="e">
        <f>+H34/#REF!*100</f>
        <v>#REF!</v>
      </c>
      <c r="I81" s="890" t="e">
        <f>+I34/#REF!*100</f>
        <v>#REF!</v>
      </c>
      <c r="J81" s="890" t="e">
        <f>+J34/#REF!*100</f>
        <v>#REF!</v>
      </c>
      <c r="K81" s="890" t="e">
        <f>+K34/#REF!*100</f>
        <v>#REF!</v>
      </c>
      <c r="L81" s="890" t="e">
        <f>+L34/#REF!*100</f>
        <v>#REF!</v>
      </c>
      <c r="M81" s="891"/>
      <c r="N81" s="892" t="e">
        <f>+N34/#REF!*100</f>
        <v>#REF!</v>
      </c>
      <c r="O81" s="891" t="e">
        <f>+O34/#REF!*100</f>
        <v>#REF!</v>
      </c>
      <c r="P81" s="943" t="e">
        <f>+P34/#REF!*100</f>
        <v>#REF!</v>
      </c>
      <c r="Q81" s="943" t="e">
        <f>+Q34/#REF!*100</f>
        <v>#REF!</v>
      </c>
      <c r="R81" s="943" t="e">
        <f>+R34/#REF!*100</f>
        <v>#REF!</v>
      </c>
      <c r="S81" s="943" t="e">
        <f>+S34/#REF!*100</f>
        <v>#REF!</v>
      </c>
      <c r="T81" s="943" t="e">
        <f>+T34/#REF!*100</f>
        <v>#REF!</v>
      </c>
      <c r="U81" s="943" t="e">
        <f>+U34/#REF!*100</f>
        <v>#REF!</v>
      </c>
      <c r="V81" s="943" t="e">
        <f>+V34/#REF!*100</f>
        <v>#REF!</v>
      </c>
      <c r="W81" s="618" t="s">
        <v>313</v>
      </c>
      <c r="X81" s="919"/>
      <c r="Y81" s="919"/>
      <c r="Z81" s="363"/>
      <c r="AA81" s="363"/>
      <c r="AB81" s="363"/>
      <c r="AC81" s="363"/>
      <c r="AD81" s="363"/>
      <c r="AE81" s="363"/>
      <c r="AF81" s="363"/>
      <c r="AG81" s="363"/>
      <c r="AH81" s="363"/>
    </row>
    <row r="82" spans="2:35" s="258" customFormat="1" ht="15" customHeight="1" thickBot="1" x14ac:dyDescent="0.75">
      <c r="B82" s="453"/>
      <c r="C82" s="381"/>
      <c r="D82" s="386"/>
      <c r="E82" s="386"/>
      <c r="F82" s="386"/>
      <c r="G82" s="386"/>
      <c r="H82" s="386"/>
      <c r="I82" s="386"/>
      <c r="J82" s="386"/>
      <c r="K82" s="386"/>
      <c r="L82" s="386"/>
      <c r="M82" s="387"/>
      <c r="N82" s="388"/>
      <c r="O82" s="387"/>
      <c r="P82" s="387"/>
      <c r="Q82" s="387"/>
      <c r="R82" s="387"/>
      <c r="S82" s="387"/>
      <c r="T82" s="387"/>
      <c r="U82" s="387"/>
      <c r="V82" s="387"/>
      <c r="W82" s="352"/>
      <c r="X82" s="380"/>
      <c r="Y82" s="380"/>
      <c r="Z82" s="344"/>
      <c r="AA82" s="344"/>
      <c r="AB82" s="344"/>
      <c r="AC82" s="344"/>
      <c r="AD82" s="344"/>
      <c r="AE82" s="344"/>
      <c r="AF82" s="344"/>
      <c r="AG82" s="344"/>
      <c r="AH82" s="344"/>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1535</v>
      </c>
      <c r="C84" s="279"/>
      <c r="N84" s="401"/>
      <c r="W84" s="190" t="s">
        <v>1536</v>
      </c>
      <c r="Y84" s="402"/>
    </row>
    <row r="85" spans="2:35" s="129" customFormat="1" ht="42.75" hidden="1" customHeight="1" x14ac:dyDescent="0.5">
      <c r="B85" s="1768" t="s">
        <v>1608</v>
      </c>
      <c r="C85" s="1768"/>
      <c r="D85" s="1768"/>
      <c r="E85" s="1768"/>
      <c r="F85" s="1768"/>
      <c r="G85" s="1768"/>
      <c r="H85" s="1768"/>
      <c r="I85" s="1768"/>
      <c r="J85" s="1769" t="s">
        <v>1609</v>
      </c>
      <c r="K85" s="1769"/>
      <c r="L85" s="1769"/>
      <c r="M85" s="1769"/>
      <c r="N85" s="1769"/>
      <c r="O85" s="1769"/>
      <c r="P85" s="1769"/>
      <c r="Q85" s="1769"/>
      <c r="R85" s="1769"/>
      <c r="S85" s="1769"/>
      <c r="T85" s="1769"/>
      <c r="U85" s="1769"/>
      <c r="V85" s="1769"/>
      <c r="W85" s="1769"/>
      <c r="X85" s="141"/>
      <c r="Y85" s="141"/>
      <c r="Z85" s="141"/>
      <c r="AA85" s="141"/>
      <c r="AB85" s="141"/>
      <c r="AI85" s="53"/>
    </row>
    <row r="86" spans="2:35" s="129" customFormat="1" x14ac:dyDescent="0.5">
      <c r="B86" s="143"/>
      <c r="C86" s="142"/>
      <c r="N86" s="284"/>
      <c r="AI86" s="53"/>
    </row>
    <row r="87" spans="2:35" s="106" customFormat="1" ht="18.75" x14ac:dyDescent="0.45">
      <c r="B87" s="106" t="s">
        <v>261</v>
      </c>
      <c r="C87" s="403">
        <f t="shared" ref="C87:V87" si="18">+C25-(C27+C30)</f>
        <v>-0.8999999999650754</v>
      </c>
      <c r="D87" s="404" t="e">
        <f t="shared" si="18"/>
        <v>#REF!</v>
      </c>
      <c r="E87" s="404" t="e">
        <f t="shared" si="18"/>
        <v>#REF!</v>
      </c>
      <c r="F87" s="404" t="e">
        <f t="shared" si="18"/>
        <v>#REF!</v>
      </c>
      <c r="G87" s="404" t="e">
        <f t="shared" si="18"/>
        <v>#REF!</v>
      </c>
      <c r="H87" s="404" t="e">
        <f t="shared" si="18"/>
        <v>#REF!</v>
      </c>
      <c r="I87" s="404" t="e">
        <f t="shared" si="18"/>
        <v>#REF!</v>
      </c>
      <c r="J87" s="404" t="e">
        <f t="shared" si="18"/>
        <v>#REF!</v>
      </c>
      <c r="K87" s="404" t="e">
        <f t="shared" si="18"/>
        <v>#REF!</v>
      </c>
      <c r="L87" s="404" t="e">
        <f t="shared" si="18"/>
        <v>#REF!</v>
      </c>
      <c r="M87" s="404">
        <f t="shared" si="18"/>
        <v>0</v>
      </c>
      <c r="N87" s="405" t="e">
        <f t="shared" si="18"/>
        <v>#REF!</v>
      </c>
      <c r="O87" s="404" t="e">
        <f t="shared" si="18"/>
        <v>#REF!</v>
      </c>
      <c r="P87" s="404" t="e">
        <f t="shared" si="18"/>
        <v>#REF!</v>
      </c>
      <c r="Q87" s="404" t="e">
        <f t="shared" si="18"/>
        <v>#REF!</v>
      </c>
      <c r="R87" s="404" t="e">
        <f t="shared" si="18"/>
        <v>#REF!</v>
      </c>
      <c r="S87" s="404" t="e">
        <f t="shared" si="18"/>
        <v>#REF!</v>
      </c>
      <c r="T87" s="404" t="e">
        <f t="shared" si="18"/>
        <v>#REF!</v>
      </c>
      <c r="U87" s="404" t="e">
        <f t="shared" si="18"/>
        <v>#REF!</v>
      </c>
      <c r="V87" s="404" t="e">
        <f t="shared" si="18"/>
        <v>#REF!</v>
      </c>
      <c r="W87" s="406" t="s">
        <v>260</v>
      </c>
    </row>
    <row r="88" spans="2:35" s="106" customFormat="1" ht="18.75" x14ac:dyDescent="0.45">
      <c r="B88" s="106" t="s">
        <v>261</v>
      </c>
      <c r="C88" s="403">
        <f t="shared" ref="C88:V88" si="19">+C48-C62-C65</f>
        <v>0</v>
      </c>
      <c r="D88" s="404" t="e">
        <f t="shared" si="19"/>
        <v>#REF!</v>
      </c>
      <c r="E88" s="404" t="e">
        <f t="shared" si="19"/>
        <v>#REF!</v>
      </c>
      <c r="F88" s="404" t="e">
        <f t="shared" si="19"/>
        <v>#REF!</v>
      </c>
      <c r="G88" s="404" t="e">
        <f t="shared" si="19"/>
        <v>#REF!</v>
      </c>
      <c r="H88" s="404" t="e">
        <f t="shared" si="19"/>
        <v>#REF!</v>
      </c>
      <c r="I88" s="404" t="e">
        <f t="shared" si="19"/>
        <v>#REF!</v>
      </c>
      <c r="J88" s="404" t="e">
        <f t="shared" si="19"/>
        <v>#REF!</v>
      </c>
      <c r="K88" s="404" t="e">
        <f t="shared" si="19"/>
        <v>#REF!</v>
      </c>
      <c r="L88" s="404" t="e">
        <f t="shared" si="19"/>
        <v>#REF!</v>
      </c>
      <c r="M88" s="404">
        <f t="shared" si="19"/>
        <v>0</v>
      </c>
      <c r="N88" s="405" t="e">
        <f t="shared" si="19"/>
        <v>#REF!</v>
      </c>
      <c r="O88" s="404" t="e">
        <f t="shared" si="19"/>
        <v>#REF!</v>
      </c>
      <c r="P88" s="404" t="e">
        <f t="shared" si="19"/>
        <v>#REF!</v>
      </c>
      <c r="Q88" s="404" t="e">
        <f t="shared" si="19"/>
        <v>#REF!</v>
      </c>
      <c r="R88" s="404" t="e">
        <f t="shared" si="19"/>
        <v>#REF!</v>
      </c>
      <c r="S88" s="404" t="e">
        <f t="shared" si="19"/>
        <v>#REF!</v>
      </c>
      <c r="T88" s="404" t="e">
        <f t="shared" si="19"/>
        <v>#REF!</v>
      </c>
      <c r="U88" s="404" t="e">
        <f t="shared" si="19"/>
        <v>#REF!</v>
      </c>
      <c r="V88" s="404" t="e">
        <f t="shared" si="19"/>
        <v>#REF!</v>
      </c>
      <c r="W88" s="406" t="s">
        <v>260</v>
      </c>
    </row>
    <row r="89" spans="2:35" s="106" customFormat="1" ht="18.75" x14ac:dyDescent="0.45">
      <c r="B89" s="106" t="s">
        <v>261</v>
      </c>
      <c r="C89" s="407">
        <f>C72-C74-C77</f>
        <v>-1.2322114868901224E-4</v>
      </c>
      <c r="D89" s="407" t="e">
        <f t="shared" ref="D89:V89" si="20">D72-D74-D77</f>
        <v>#REF!</v>
      </c>
      <c r="E89" s="407" t="e">
        <f t="shared" si="20"/>
        <v>#REF!</v>
      </c>
      <c r="F89" s="407" t="e">
        <f t="shared" si="20"/>
        <v>#REF!</v>
      </c>
      <c r="G89" s="407" t="e">
        <f t="shared" si="20"/>
        <v>#REF!</v>
      </c>
      <c r="H89" s="407" t="e">
        <f t="shared" si="20"/>
        <v>#REF!</v>
      </c>
      <c r="I89" s="407" t="e">
        <f t="shared" si="20"/>
        <v>#REF!</v>
      </c>
      <c r="J89" s="407" t="e">
        <f t="shared" si="20"/>
        <v>#REF!</v>
      </c>
      <c r="K89" s="407" t="e">
        <f t="shared" si="20"/>
        <v>#REF!</v>
      </c>
      <c r="L89" s="407" t="e">
        <f t="shared" si="20"/>
        <v>#REF!</v>
      </c>
      <c r="M89" s="407">
        <f t="shared" si="20"/>
        <v>0</v>
      </c>
      <c r="N89" s="408" t="e">
        <f t="shared" si="20"/>
        <v>#REF!</v>
      </c>
      <c r="O89" s="407" t="e">
        <f t="shared" si="20"/>
        <v>#REF!</v>
      </c>
      <c r="P89" s="407" t="e">
        <f t="shared" si="20"/>
        <v>#REF!</v>
      </c>
      <c r="Q89" s="407" t="e">
        <f t="shared" si="20"/>
        <v>#REF!</v>
      </c>
      <c r="R89" s="407" t="e">
        <f t="shared" si="20"/>
        <v>#REF!</v>
      </c>
      <c r="S89" s="407" t="e">
        <f t="shared" si="20"/>
        <v>#REF!</v>
      </c>
      <c r="T89" s="407" t="e">
        <f t="shared" si="20"/>
        <v>#REF!</v>
      </c>
      <c r="U89" s="407" t="e">
        <f t="shared" si="20"/>
        <v>#REF!</v>
      </c>
      <c r="V89" s="407" t="e">
        <f t="shared" si="20"/>
        <v>#REF!</v>
      </c>
      <c r="W89" s="406"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518"/>
      <c r="D91" s="1518"/>
      <c r="E91" s="1518"/>
      <c r="F91" s="1518"/>
      <c r="G91" s="1518"/>
      <c r="H91" s="1518"/>
      <c r="I91" s="1518"/>
      <c r="J91" s="1518"/>
      <c r="K91" s="1518"/>
      <c r="L91" s="1518"/>
      <c r="M91" s="1518"/>
      <c r="N91" s="1518"/>
      <c r="O91" s="1518"/>
      <c r="P91" s="1518"/>
      <c r="Q91" s="1518"/>
      <c r="R91" s="1518"/>
      <c r="S91" s="1518"/>
      <c r="T91" s="1518"/>
      <c r="U91" s="1518"/>
      <c r="V91" s="1518"/>
    </row>
    <row r="92" spans="2:35" ht="23.25" x14ac:dyDescent="0.5">
      <c r="C92" s="1518"/>
      <c r="D92" s="1518"/>
      <c r="E92" s="1518"/>
      <c r="F92" s="1518"/>
      <c r="G92" s="1518"/>
      <c r="H92" s="1518"/>
      <c r="I92" s="1518"/>
      <c r="J92" s="1518"/>
      <c r="K92" s="1518"/>
      <c r="L92" s="1518"/>
      <c r="M92" s="1518"/>
      <c r="N92" s="1518"/>
      <c r="O92" s="1518"/>
      <c r="P92" s="1518"/>
      <c r="Q92" s="1518"/>
      <c r="R92" s="1518"/>
      <c r="S92" s="1518"/>
      <c r="T92" s="1518"/>
      <c r="U92" s="1518"/>
      <c r="V92" s="1518"/>
    </row>
    <row r="93" spans="2:35" ht="23.25" x14ac:dyDescent="0.5">
      <c r="C93" s="1518"/>
      <c r="D93" s="1518"/>
      <c r="E93" s="1518"/>
      <c r="F93" s="1518"/>
      <c r="G93" s="1518"/>
      <c r="H93" s="1518"/>
      <c r="I93" s="1518"/>
      <c r="J93" s="1518"/>
      <c r="K93" s="1518"/>
      <c r="L93" s="1518"/>
      <c r="M93" s="1518"/>
      <c r="N93" s="1518"/>
      <c r="O93" s="1518"/>
      <c r="P93" s="1518"/>
      <c r="Q93" s="1518"/>
      <c r="R93" s="1518"/>
      <c r="S93" s="1518"/>
      <c r="T93" s="1518"/>
      <c r="U93" s="1518"/>
      <c r="V93" s="1518"/>
    </row>
    <row r="94" spans="2:35" ht="23.25" x14ac:dyDescent="0.5">
      <c r="C94" s="1518"/>
      <c r="D94" s="1518"/>
      <c r="E94" s="1518"/>
      <c r="F94" s="1518"/>
      <c r="G94" s="1518"/>
      <c r="H94" s="1518"/>
      <c r="I94" s="1518"/>
      <c r="J94" s="1518"/>
      <c r="K94" s="1518"/>
      <c r="L94" s="1518"/>
      <c r="M94" s="1518"/>
      <c r="N94" s="1518"/>
      <c r="O94" s="1518"/>
      <c r="P94" s="1518"/>
      <c r="Q94" s="1518"/>
      <c r="R94" s="1518"/>
      <c r="S94" s="1518"/>
      <c r="T94" s="1518"/>
      <c r="U94" s="1518"/>
      <c r="V94" s="1518"/>
    </row>
    <row r="95" spans="2:35" ht="23.25" x14ac:dyDescent="0.5">
      <c r="C95" s="1518"/>
      <c r="D95" s="1518"/>
      <c r="E95" s="1518"/>
      <c r="F95" s="1518"/>
      <c r="G95" s="1518"/>
      <c r="H95" s="1518"/>
      <c r="I95" s="1518"/>
      <c r="J95" s="1518"/>
      <c r="K95" s="1518"/>
      <c r="L95" s="1518"/>
      <c r="M95" s="1518"/>
      <c r="N95" s="1518"/>
      <c r="O95" s="1518"/>
      <c r="P95" s="1518"/>
      <c r="Q95" s="1518"/>
      <c r="R95" s="1518"/>
      <c r="S95" s="1518"/>
      <c r="T95" s="1518"/>
      <c r="U95" s="1518"/>
      <c r="V95" s="1518"/>
    </row>
    <row r="96" spans="2:35" ht="23.25" x14ac:dyDescent="0.5">
      <c r="C96" s="1518"/>
      <c r="D96" s="1518"/>
      <c r="E96" s="1518"/>
      <c r="F96" s="1518"/>
      <c r="G96" s="1518"/>
      <c r="H96" s="1518"/>
      <c r="I96" s="1518"/>
      <c r="J96" s="1518"/>
      <c r="K96" s="1518"/>
      <c r="L96" s="1518"/>
      <c r="M96" s="1518"/>
      <c r="N96" s="1518"/>
      <c r="O96" s="1518"/>
      <c r="P96" s="1518"/>
      <c r="Q96" s="1518"/>
      <c r="R96" s="1518"/>
      <c r="S96" s="1518"/>
      <c r="T96" s="1518"/>
      <c r="U96" s="1518"/>
      <c r="V96" s="1518"/>
    </row>
    <row r="97" spans="3:22" ht="23.25" x14ac:dyDescent="0.5">
      <c r="C97" s="1518"/>
      <c r="D97" s="1518"/>
      <c r="E97" s="1518"/>
      <c r="F97" s="1518"/>
      <c r="G97" s="1518"/>
      <c r="H97" s="1518"/>
      <c r="I97" s="1518"/>
      <c r="J97" s="1518"/>
      <c r="K97" s="1518"/>
      <c r="L97" s="1518"/>
      <c r="M97" s="1518"/>
      <c r="N97" s="1518"/>
      <c r="O97" s="1518"/>
      <c r="P97" s="1518"/>
      <c r="Q97" s="1518"/>
      <c r="R97" s="1518"/>
      <c r="S97" s="1518"/>
      <c r="T97" s="1518"/>
      <c r="U97" s="1518"/>
      <c r="V97" s="1518"/>
    </row>
    <row r="98" spans="3:22" ht="23.25" x14ac:dyDescent="0.5">
      <c r="C98" s="1518"/>
      <c r="D98" s="1518"/>
      <c r="E98" s="1518"/>
      <c r="F98" s="1518"/>
      <c r="G98" s="1518"/>
      <c r="H98" s="1518"/>
      <c r="I98" s="1518"/>
      <c r="J98" s="1518"/>
      <c r="K98" s="1518"/>
      <c r="L98" s="1518"/>
      <c r="M98" s="1518"/>
      <c r="N98" s="1518"/>
      <c r="O98" s="1518"/>
      <c r="P98" s="1518"/>
      <c r="Q98" s="1518"/>
      <c r="R98" s="1518"/>
      <c r="S98" s="1518"/>
      <c r="T98" s="1518"/>
      <c r="U98" s="1518"/>
      <c r="V98" s="1518"/>
    </row>
    <row r="99" spans="3:22" ht="23.25" x14ac:dyDescent="0.5">
      <c r="C99" s="1518"/>
      <c r="D99" s="1518"/>
      <c r="E99" s="1518"/>
      <c r="F99" s="1518"/>
      <c r="G99" s="1518"/>
      <c r="H99" s="1518"/>
      <c r="I99" s="1518"/>
      <c r="J99" s="1518"/>
      <c r="K99" s="1518"/>
      <c r="L99" s="1518"/>
      <c r="M99" s="1518"/>
      <c r="N99" s="1518"/>
      <c r="O99" s="1518"/>
      <c r="P99" s="1518"/>
      <c r="Q99" s="1518"/>
      <c r="R99" s="1518"/>
      <c r="S99" s="1518"/>
      <c r="T99" s="1518"/>
      <c r="U99" s="1518"/>
      <c r="V99" s="1518"/>
    </row>
    <row r="100" spans="3:22" ht="23.25" x14ac:dyDescent="0.5">
      <c r="C100" s="1518"/>
      <c r="D100" s="1518"/>
      <c r="E100" s="1518"/>
      <c r="F100" s="1518"/>
      <c r="G100" s="1518"/>
      <c r="H100" s="1518"/>
      <c r="I100" s="1518"/>
      <c r="J100" s="1518"/>
      <c r="K100" s="1518"/>
      <c r="L100" s="1518"/>
      <c r="M100" s="1518"/>
      <c r="N100" s="1518"/>
      <c r="O100" s="1518"/>
      <c r="P100" s="1518"/>
      <c r="Q100" s="1518"/>
      <c r="R100" s="1518"/>
      <c r="S100" s="1518"/>
      <c r="T100" s="1518"/>
      <c r="U100" s="1518"/>
      <c r="V100" s="1518"/>
    </row>
    <row r="101" spans="3:22" ht="23.25" x14ac:dyDescent="0.5">
      <c r="C101" s="1518"/>
      <c r="D101" s="1518"/>
      <c r="E101" s="1518"/>
      <c r="F101" s="1518"/>
      <c r="G101" s="1518"/>
      <c r="H101" s="1518"/>
      <c r="I101" s="1518"/>
      <c r="J101" s="1518"/>
      <c r="K101" s="1518"/>
      <c r="L101" s="1518"/>
      <c r="M101" s="1518"/>
      <c r="N101" s="1518"/>
      <c r="O101" s="1518"/>
      <c r="P101" s="1518"/>
      <c r="Q101" s="1518"/>
      <c r="R101" s="1518"/>
      <c r="S101" s="1518"/>
      <c r="T101" s="1518"/>
      <c r="U101" s="1518"/>
      <c r="V101" s="1518"/>
    </row>
    <row r="102" spans="3:22" ht="23.25" x14ac:dyDescent="0.5">
      <c r="C102" s="1518"/>
      <c r="D102" s="1518"/>
      <c r="E102" s="1518"/>
      <c r="F102" s="1518"/>
      <c r="G102" s="1518"/>
      <c r="H102" s="1518"/>
      <c r="I102" s="1518"/>
      <c r="J102" s="1518"/>
      <c r="K102" s="1518"/>
      <c r="L102" s="1518"/>
      <c r="M102" s="1518"/>
      <c r="N102" s="1518"/>
      <c r="O102" s="1518"/>
      <c r="P102" s="1518"/>
      <c r="Q102" s="1518"/>
      <c r="R102" s="1518"/>
      <c r="S102" s="1518"/>
      <c r="T102" s="1518"/>
      <c r="U102" s="1518"/>
      <c r="V102" s="1518"/>
    </row>
    <row r="103" spans="3:22" ht="23.25" x14ac:dyDescent="0.5">
      <c r="C103" s="1518"/>
      <c r="D103" s="1518"/>
      <c r="E103" s="1518"/>
      <c r="F103" s="1518"/>
      <c r="G103" s="1518"/>
      <c r="H103" s="1518"/>
      <c r="I103" s="1518"/>
      <c r="J103" s="1518"/>
      <c r="K103" s="1518"/>
      <c r="L103" s="1518"/>
      <c r="M103" s="1518"/>
      <c r="N103" s="1518"/>
      <c r="O103" s="1518"/>
      <c r="P103" s="1518"/>
      <c r="Q103" s="1518"/>
      <c r="R103" s="1518"/>
      <c r="S103" s="1518"/>
      <c r="T103" s="1518"/>
      <c r="U103" s="1518"/>
      <c r="V103" s="1518"/>
    </row>
    <row r="104" spans="3:22" ht="23.25" x14ac:dyDescent="0.5">
      <c r="C104" s="1518"/>
      <c r="D104" s="1518"/>
      <c r="E104" s="1518"/>
      <c r="F104" s="1518"/>
      <c r="G104" s="1518"/>
      <c r="H104" s="1518"/>
      <c r="I104" s="1518"/>
      <c r="J104" s="1518"/>
      <c r="K104" s="1518"/>
      <c r="L104" s="1518"/>
      <c r="M104" s="1518"/>
      <c r="N104" s="1518"/>
      <c r="O104" s="1518"/>
      <c r="P104" s="1518"/>
      <c r="Q104" s="1518"/>
      <c r="R104" s="1518"/>
      <c r="S104" s="1518"/>
      <c r="T104" s="1518"/>
      <c r="U104" s="1518"/>
      <c r="V104" s="1518"/>
    </row>
    <row r="105" spans="3:22" ht="23.25" x14ac:dyDescent="0.5">
      <c r="C105" s="1518"/>
      <c r="D105" s="1518"/>
      <c r="E105" s="1518"/>
      <c r="F105" s="1518"/>
      <c r="G105" s="1518"/>
      <c r="H105" s="1518"/>
      <c r="I105" s="1518"/>
      <c r="J105" s="1518"/>
      <c r="K105" s="1518"/>
      <c r="L105" s="1518"/>
      <c r="M105" s="1518"/>
      <c r="N105" s="1518"/>
      <c r="O105" s="1518"/>
      <c r="P105" s="1518"/>
      <c r="Q105" s="1518"/>
      <c r="R105" s="1518"/>
      <c r="S105" s="1518"/>
      <c r="T105" s="1518"/>
      <c r="U105" s="1518"/>
      <c r="V105" s="1518"/>
    </row>
    <row r="106" spans="3:22" ht="23.25" x14ac:dyDescent="0.5">
      <c r="C106" s="1518"/>
      <c r="D106" s="1518"/>
      <c r="E106" s="1518"/>
      <c r="F106" s="1518"/>
      <c r="G106" s="1518"/>
      <c r="H106" s="1518"/>
      <c r="I106" s="1518"/>
      <c r="J106" s="1518"/>
      <c r="K106" s="1518"/>
      <c r="L106" s="1518"/>
      <c r="M106" s="1518"/>
      <c r="N106" s="1518"/>
      <c r="O106" s="1518"/>
      <c r="P106" s="1518"/>
      <c r="Q106" s="1518"/>
      <c r="R106" s="1518"/>
      <c r="S106" s="1518"/>
      <c r="T106" s="1518"/>
      <c r="U106" s="1518"/>
      <c r="V106" s="1518"/>
    </row>
    <row r="107" spans="3:22" ht="23.25" x14ac:dyDescent="0.5">
      <c r="C107" s="1518"/>
      <c r="D107" s="1518"/>
      <c r="E107" s="1518"/>
      <c r="F107" s="1518"/>
      <c r="G107" s="1518"/>
      <c r="H107" s="1518"/>
      <c r="I107" s="1518"/>
      <c r="J107" s="1518"/>
      <c r="K107" s="1518"/>
      <c r="L107" s="1518"/>
      <c r="M107" s="1518"/>
      <c r="N107" s="1518"/>
      <c r="O107" s="1518"/>
      <c r="P107" s="1518"/>
      <c r="Q107" s="1518"/>
      <c r="R107" s="1518"/>
      <c r="S107" s="1518"/>
      <c r="T107" s="1518"/>
      <c r="U107" s="1518"/>
      <c r="V107" s="1518"/>
    </row>
    <row r="108" spans="3:22" ht="23.25" x14ac:dyDescent="0.5">
      <c r="C108" s="1518"/>
      <c r="D108" s="1518"/>
      <c r="E108" s="1518"/>
      <c r="F108" s="1518"/>
      <c r="G108" s="1518"/>
      <c r="H108" s="1518"/>
      <c r="I108" s="1518"/>
      <c r="J108" s="1518"/>
      <c r="K108" s="1518"/>
      <c r="L108" s="1518"/>
      <c r="M108" s="1518"/>
      <c r="N108" s="1518"/>
      <c r="O108" s="1518"/>
      <c r="P108" s="1518"/>
      <c r="Q108" s="1518"/>
      <c r="R108" s="1518"/>
      <c r="S108" s="1518"/>
      <c r="T108" s="1518"/>
      <c r="U108" s="1518"/>
      <c r="V108" s="1518"/>
    </row>
    <row r="109" spans="3:22" ht="23.25" x14ac:dyDescent="0.5">
      <c r="C109" s="1518"/>
      <c r="D109" s="1518"/>
      <c r="E109" s="1518"/>
      <c r="F109" s="1518"/>
      <c r="G109" s="1518"/>
      <c r="H109" s="1518"/>
      <c r="I109" s="1518"/>
      <c r="J109" s="1518"/>
      <c r="K109" s="1518"/>
      <c r="L109" s="1518"/>
      <c r="M109" s="1518"/>
      <c r="N109" s="1518"/>
      <c r="O109" s="1518"/>
      <c r="P109" s="1518"/>
      <c r="Q109" s="1518"/>
      <c r="R109" s="1518"/>
      <c r="S109" s="1518"/>
      <c r="T109" s="1518"/>
      <c r="U109" s="1518"/>
      <c r="V109" s="1518"/>
    </row>
    <row r="110" spans="3:22" ht="23.25" x14ac:dyDescent="0.5">
      <c r="C110" s="1518"/>
      <c r="D110" s="1518"/>
      <c r="E110" s="1518"/>
      <c r="F110" s="1518"/>
      <c r="G110" s="1518"/>
      <c r="H110" s="1518"/>
      <c r="I110" s="1518"/>
      <c r="J110" s="1518"/>
      <c r="K110" s="1518"/>
      <c r="L110" s="1518"/>
      <c r="M110" s="1518"/>
      <c r="N110" s="1518"/>
      <c r="O110" s="1518"/>
      <c r="P110" s="1518"/>
      <c r="Q110" s="1518"/>
      <c r="R110" s="1518"/>
      <c r="S110" s="1518"/>
      <c r="T110" s="1518"/>
      <c r="U110" s="1518"/>
      <c r="V110" s="1518"/>
    </row>
    <row r="111" spans="3:22" ht="23.25" x14ac:dyDescent="0.5">
      <c r="C111" s="1518"/>
      <c r="D111" s="1518"/>
      <c r="E111" s="1518"/>
      <c r="F111" s="1518"/>
      <c r="G111" s="1518"/>
      <c r="H111" s="1518"/>
      <c r="I111" s="1518"/>
      <c r="J111" s="1518"/>
      <c r="K111" s="1518"/>
      <c r="L111" s="1518"/>
      <c r="M111" s="1518"/>
      <c r="N111" s="1518"/>
      <c r="O111" s="1518"/>
      <c r="P111" s="1518"/>
      <c r="Q111" s="1518"/>
      <c r="R111" s="1518"/>
      <c r="S111" s="1518"/>
      <c r="T111" s="1518"/>
      <c r="U111" s="1518"/>
      <c r="V111" s="1518"/>
    </row>
    <row r="112" spans="3:22" ht="23.25" x14ac:dyDescent="0.5">
      <c r="C112" s="1518"/>
      <c r="D112" s="1518"/>
      <c r="E112" s="1518"/>
      <c r="F112" s="1518"/>
      <c r="G112" s="1518"/>
      <c r="H112" s="1518"/>
      <c r="I112" s="1518"/>
      <c r="J112" s="1518"/>
      <c r="K112" s="1518"/>
      <c r="L112" s="1518"/>
      <c r="M112" s="1518"/>
      <c r="N112" s="1518"/>
      <c r="O112" s="1518"/>
      <c r="P112" s="1518"/>
      <c r="Q112" s="1518"/>
      <c r="R112" s="1518"/>
      <c r="S112" s="1518"/>
      <c r="T112" s="1518"/>
      <c r="U112" s="1518"/>
      <c r="V112" s="1518"/>
    </row>
    <row r="113" spans="3:22" ht="23.25" x14ac:dyDescent="0.5">
      <c r="C113" s="1518"/>
      <c r="D113" s="1518"/>
      <c r="E113" s="1518"/>
      <c r="F113" s="1518"/>
      <c r="G113" s="1518"/>
      <c r="H113" s="1518"/>
      <c r="I113" s="1518"/>
      <c r="J113" s="1518"/>
      <c r="K113" s="1518"/>
      <c r="L113" s="1518"/>
      <c r="M113" s="1518"/>
      <c r="N113" s="1518"/>
      <c r="O113" s="1518"/>
      <c r="P113" s="1518"/>
      <c r="Q113" s="1518"/>
      <c r="R113" s="1518"/>
      <c r="S113" s="1518"/>
      <c r="T113" s="1518"/>
      <c r="U113" s="1518"/>
      <c r="V113" s="1518"/>
    </row>
    <row r="114" spans="3:22" ht="23.25" x14ac:dyDescent="0.5">
      <c r="C114" s="1518"/>
      <c r="D114" s="1518"/>
      <c r="E114" s="1518"/>
      <c r="F114" s="1518"/>
      <c r="G114" s="1518"/>
      <c r="H114" s="1518"/>
      <c r="I114" s="1518"/>
      <c r="J114" s="1518"/>
      <c r="K114" s="1518"/>
      <c r="L114" s="1518"/>
      <c r="M114" s="1518"/>
      <c r="N114" s="1518"/>
      <c r="O114" s="1518"/>
      <c r="P114" s="1518"/>
      <c r="Q114" s="1518"/>
      <c r="R114" s="1518"/>
      <c r="S114" s="1518"/>
      <c r="T114" s="1518"/>
      <c r="U114" s="1518"/>
      <c r="V114" s="1518"/>
    </row>
    <row r="115" spans="3:22" ht="23.25" x14ac:dyDescent="0.5">
      <c r="C115" s="1518"/>
      <c r="D115" s="1518"/>
      <c r="E115" s="1518"/>
      <c r="F115" s="1518"/>
      <c r="G115" s="1518"/>
      <c r="H115" s="1518"/>
      <c r="I115" s="1518"/>
      <c r="J115" s="1518"/>
      <c r="K115" s="1518"/>
      <c r="L115" s="1518"/>
      <c r="M115" s="1518"/>
      <c r="N115" s="1518"/>
      <c r="O115" s="1518"/>
      <c r="P115" s="1518"/>
      <c r="Q115" s="1518"/>
      <c r="R115" s="1518"/>
      <c r="S115" s="1518"/>
      <c r="T115" s="1518"/>
      <c r="U115" s="1518"/>
      <c r="V115" s="1518"/>
    </row>
    <row r="116" spans="3:22" ht="23.25" x14ac:dyDescent="0.5">
      <c r="C116" s="1518"/>
      <c r="D116" s="1518"/>
      <c r="E116" s="1518"/>
      <c r="F116" s="1518"/>
      <c r="G116" s="1518"/>
      <c r="H116" s="1518"/>
      <c r="I116" s="1518"/>
      <c r="J116" s="1518"/>
      <c r="K116" s="1518"/>
      <c r="L116" s="1518"/>
      <c r="M116" s="1518"/>
      <c r="N116" s="1518"/>
      <c r="O116" s="1518"/>
      <c r="P116" s="1518"/>
      <c r="Q116" s="1518"/>
      <c r="R116" s="1518"/>
      <c r="S116" s="1518"/>
      <c r="T116" s="1518"/>
      <c r="U116" s="1518"/>
      <c r="V116" s="1518"/>
    </row>
    <row r="117" spans="3:22" ht="23.25" x14ac:dyDescent="0.5">
      <c r="C117" s="1518"/>
      <c r="D117" s="1518"/>
      <c r="E117" s="1518"/>
      <c r="F117" s="1518"/>
      <c r="G117" s="1518"/>
      <c r="H117" s="1518"/>
      <c r="I117" s="1518"/>
      <c r="J117" s="1518"/>
      <c r="K117" s="1518"/>
      <c r="L117" s="1518"/>
      <c r="M117" s="1518"/>
      <c r="N117" s="1518"/>
      <c r="O117" s="1518"/>
      <c r="P117" s="1518"/>
      <c r="Q117" s="1518"/>
      <c r="R117" s="1518"/>
      <c r="S117" s="1518"/>
      <c r="T117" s="1518"/>
      <c r="U117" s="1518"/>
      <c r="V117" s="1518"/>
    </row>
    <row r="118" spans="3:22" ht="23.25" x14ac:dyDescent="0.5">
      <c r="C118" s="1518"/>
      <c r="D118" s="1518"/>
      <c r="E118" s="1518"/>
      <c r="F118" s="1518"/>
      <c r="G118" s="1518"/>
      <c r="H118" s="1518"/>
      <c r="I118" s="1518"/>
      <c r="J118" s="1518"/>
      <c r="K118" s="1518"/>
      <c r="L118" s="1518"/>
      <c r="M118" s="1518"/>
      <c r="N118" s="1518"/>
      <c r="O118" s="1518"/>
      <c r="P118" s="1518"/>
      <c r="Q118" s="1518"/>
      <c r="R118" s="1518"/>
      <c r="S118" s="1518"/>
      <c r="T118" s="1518"/>
      <c r="U118" s="1518"/>
      <c r="V118" s="1518"/>
    </row>
    <row r="119" spans="3:22" ht="23.25" x14ac:dyDescent="0.5">
      <c r="C119" s="1518"/>
      <c r="D119" s="1518"/>
      <c r="E119" s="1518"/>
      <c r="F119" s="1518"/>
      <c r="G119" s="1518"/>
      <c r="H119" s="1518"/>
      <c r="I119" s="1518"/>
      <c r="J119" s="1518"/>
      <c r="K119" s="1518"/>
      <c r="L119" s="1518"/>
      <c r="M119" s="1518"/>
      <c r="N119" s="1518"/>
      <c r="O119" s="1518"/>
      <c r="P119" s="1518"/>
      <c r="Q119" s="1518"/>
      <c r="R119" s="1518"/>
      <c r="S119" s="1518"/>
      <c r="T119" s="1518"/>
      <c r="U119" s="1518"/>
      <c r="V119" s="1518"/>
    </row>
    <row r="120" spans="3:22" ht="23.25" x14ac:dyDescent="0.5">
      <c r="C120" s="1518"/>
      <c r="D120" s="1518"/>
      <c r="E120" s="1518"/>
      <c r="F120" s="1518"/>
      <c r="G120" s="1518"/>
      <c r="H120" s="1518"/>
      <c r="I120" s="1518"/>
      <c r="J120" s="1518"/>
      <c r="K120" s="1518"/>
      <c r="L120" s="1518"/>
      <c r="M120" s="1518"/>
      <c r="N120" s="1518"/>
      <c r="O120" s="1518"/>
      <c r="P120" s="1518"/>
      <c r="Q120" s="1518"/>
      <c r="R120" s="1518"/>
      <c r="S120" s="1518"/>
      <c r="T120" s="1518"/>
      <c r="U120" s="1518"/>
      <c r="V120" s="1518"/>
    </row>
    <row r="121" spans="3:22" ht="23.25" x14ac:dyDescent="0.5">
      <c r="C121" s="1518"/>
      <c r="D121" s="1518"/>
      <c r="E121" s="1518"/>
      <c r="F121" s="1518"/>
      <c r="G121" s="1518"/>
      <c r="H121" s="1518"/>
      <c r="I121" s="1518"/>
      <c r="J121" s="1518"/>
      <c r="K121" s="1518"/>
      <c r="L121" s="1518"/>
      <c r="M121" s="1518"/>
      <c r="N121" s="1518"/>
      <c r="O121" s="1518"/>
      <c r="P121" s="1518"/>
      <c r="Q121" s="1518"/>
      <c r="R121" s="1518"/>
      <c r="S121" s="1518"/>
      <c r="T121" s="1518"/>
      <c r="U121" s="1518"/>
      <c r="V121" s="1518"/>
    </row>
    <row r="122" spans="3:22" ht="23.25" x14ac:dyDescent="0.5">
      <c r="C122" s="1518"/>
      <c r="D122" s="1518"/>
      <c r="E122" s="1518"/>
      <c r="F122" s="1518"/>
      <c r="G122" s="1518"/>
      <c r="H122" s="1518"/>
      <c r="I122" s="1518"/>
      <c r="J122" s="1518"/>
      <c r="K122" s="1518"/>
      <c r="L122" s="1518"/>
      <c r="M122" s="1518"/>
      <c r="N122" s="1518"/>
      <c r="O122" s="1518"/>
      <c r="P122" s="1518"/>
      <c r="Q122" s="1518"/>
      <c r="R122" s="1518"/>
      <c r="S122" s="1518"/>
      <c r="T122" s="1518"/>
      <c r="U122" s="1518"/>
      <c r="V122" s="1518"/>
    </row>
    <row r="123" spans="3:22" ht="23.25" x14ac:dyDescent="0.5">
      <c r="C123" s="1518"/>
      <c r="D123" s="1518"/>
      <c r="E123" s="1518"/>
      <c r="F123" s="1518"/>
      <c r="G123" s="1518"/>
      <c r="H123" s="1518"/>
      <c r="I123" s="1518"/>
      <c r="J123" s="1518"/>
      <c r="K123" s="1518"/>
      <c r="L123" s="1518"/>
      <c r="M123" s="1518"/>
      <c r="N123" s="1518"/>
      <c r="O123" s="1518"/>
      <c r="P123" s="1518"/>
      <c r="Q123" s="1518"/>
      <c r="R123" s="1518"/>
      <c r="S123" s="1518"/>
      <c r="T123" s="1518"/>
      <c r="U123" s="1518"/>
      <c r="V123" s="1518"/>
    </row>
    <row r="124" spans="3:22" ht="23.25" x14ac:dyDescent="0.5">
      <c r="C124" s="1518"/>
      <c r="D124" s="1518"/>
      <c r="E124" s="1518"/>
      <c r="F124" s="1518"/>
      <c r="G124" s="1518"/>
      <c r="H124" s="1518"/>
      <c r="I124" s="1518"/>
      <c r="J124" s="1518"/>
      <c r="K124" s="1518"/>
      <c r="L124" s="1518"/>
      <c r="M124" s="1518"/>
      <c r="N124" s="1518"/>
      <c r="O124" s="1518"/>
      <c r="P124" s="1518"/>
      <c r="Q124" s="1518"/>
      <c r="R124" s="1518"/>
      <c r="S124" s="1518"/>
      <c r="T124" s="1518"/>
      <c r="U124" s="1518"/>
      <c r="V124" s="1518"/>
    </row>
    <row r="125" spans="3:22" ht="23.25" x14ac:dyDescent="0.5">
      <c r="C125" s="1518"/>
      <c r="D125" s="1518"/>
      <c r="E125" s="1518"/>
      <c r="F125" s="1518"/>
      <c r="G125" s="1518"/>
      <c r="H125" s="1518"/>
      <c r="I125" s="1518"/>
      <c r="J125" s="1518"/>
      <c r="K125" s="1518"/>
      <c r="L125" s="1518"/>
      <c r="M125" s="1518"/>
      <c r="N125" s="1518"/>
      <c r="O125" s="1518"/>
      <c r="P125" s="1518"/>
      <c r="Q125" s="1518"/>
      <c r="R125" s="1518"/>
      <c r="S125" s="1518"/>
      <c r="T125" s="1518"/>
      <c r="U125" s="1518"/>
      <c r="V125" s="1518"/>
    </row>
    <row r="126" spans="3:22" ht="23.25" x14ac:dyDescent="0.5">
      <c r="C126" s="1518"/>
      <c r="D126" s="1518"/>
      <c r="E126" s="1518"/>
      <c r="F126" s="1518"/>
      <c r="G126" s="1518"/>
      <c r="H126" s="1518"/>
      <c r="I126" s="1518"/>
      <c r="J126" s="1518"/>
      <c r="K126" s="1518"/>
      <c r="L126" s="1518"/>
      <c r="M126" s="1518"/>
      <c r="N126" s="1518"/>
      <c r="O126" s="1518"/>
      <c r="P126" s="1518"/>
      <c r="Q126" s="1518"/>
      <c r="R126" s="1518"/>
      <c r="S126" s="1518"/>
      <c r="T126" s="1518"/>
      <c r="U126" s="1518"/>
      <c r="V126" s="1518"/>
    </row>
    <row r="127" spans="3:22" ht="23.25" x14ac:dyDescent="0.5">
      <c r="C127" s="1518"/>
      <c r="D127" s="1518"/>
      <c r="E127" s="1518"/>
      <c r="F127" s="1518"/>
      <c r="G127" s="1518"/>
      <c r="H127" s="1518"/>
      <c r="I127" s="1518"/>
      <c r="J127" s="1518"/>
      <c r="K127" s="1518"/>
      <c r="L127" s="1518"/>
      <c r="M127" s="1518"/>
      <c r="N127" s="1518"/>
      <c r="O127" s="1518"/>
      <c r="P127" s="1518"/>
      <c r="Q127" s="1518"/>
      <c r="R127" s="1518"/>
      <c r="S127" s="1518"/>
      <c r="T127" s="1518"/>
      <c r="U127" s="1518"/>
      <c r="V127" s="1518"/>
    </row>
    <row r="128" spans="3:22" ht="23.25" x14ac:dyDescent="0.5">
      <c r="C128" s="1518"/>
      <c r="D128" s="1518"/>
      <c r="E128" s="1518"/>
      <c r="F128" s="1518"/>
      <c r="G128" s="1518"/>
      <c r="H128" s="1518"/>
      <c r="I128" s="1518"/>
      <c r="J128" s="1518"/>
      <c r="K128" s="1518"/>
      <c r="L128" s="1518"/>
      <c r="M128" s="1518"/>
      <c r="N128" s="1518"/>
      <c r="O128" s="1518"/>
      <c r="P128" s="1518"/>
      <c r="Q128" s="1518"/>
      <c r="R128" s="1518"/>
      <c r="S128" s="1518"/>
      <c r="T128" s="1518"/>
      <c r="U128" s="1518"/>
      <c r="V128" s="1518"/>
    </row>
    <row r="129" spans="3:22" ht="23.25" x14ac:dyDescent="0.5">
      <c r="C129" s="1518"/>
      <c r="D129" s="1518"/>
      <c r="E129" s="1518"/>
      <c r="F129" s="1518"/>
      <c r="G129" s="1518"/>
      <c r="H129" s="1518"/>
      <c r="I129" s="1518"/>
      <c r="J129" s="1518"/>
      <c r="K129" s="1518"/>
      <c r="L129" s="1518"/>
      <c r="M129" s="1518"/>
      <c r="N129" s="1518"/>
      <c r="O129" s="1518"/>
      <c r="P129" s="1518"/>
      <c r="Q129" s="1518"/>
      <c r="R129" s="1518"/>
      <c r="S129" s="1518"/>
      <c r="T129" s="1518"/>
      <c r="U129" s="1518"/>
      <c r="V129" s="1518"/>
    </row>
    <row r="130" spans="3:22" ht="23.25" x14ac:dyDescent="0.5">
      <c r="C130" s="1518"/>
      <c r="D130" s="1518"/>
      <c r="E130" s="1518"/>
      <c r="F130" s="1518"/>
      <c r="G130" s="1518"/>
      <c r="H130" s="1518"/>
      <c r="I130" s="1518"/>
      <c r="J130" s="1518"/>
      <c r="K130" s="1518"/>
      <c r="L130" s="1518"/>
      <c r="M130" s="1518"/>
      <c r="N130" s="1518"/>
      <c r="O130" s="1518"/>
      <c r="P130" s="1518"/>
      <c r="Q130" s="1518"/>
      <c r="R130" s="1518"/>
      <c r="S130" s="1518"/>
      <c r="T130" s="1518"/>
      <c r="U130" s="1518"/>
      <c r="V130" s="1518"/>
    </row>
    <row r="131" spans="3:22" ht="23.25" x14ac:dyDescent="0.5">
      <c r="C131" s="1518"/>
      <c r="D131" s="1518"/>
      <c r="E131" s="1518"/>
      <c r="F131" s="1518"/>
      <c r="G131" s="1518"/>
      <c r="H131" s="1518"/>
      <c r="I131" s="1518"/>
      <c r="J131" s="1518"/>
      <c r="K131" s="1518"/>
      <c r="L131" s="1518"/>
      <c r="M131" s="1518"/>
      <c r="N131" s="1518"/>
      <c r="O131" s="1518"/>
      <c r="P131" s="1518"/>
      <c r="Q131" s="1518"/>
      <c r="R131" s="1518"/>
      <c r="S131" s="1518"/>
      <c r="T131" s="1518"/>
      <c r="U131" s="1518"/>
      <c r="V131" s="1518"/>
    </row>
    <row r="132" spans="3:22" ht="23.25" x14ac:dyDescent="0.5">
      <c r="C132" s="1518"/>
      <c r="D132" s="1518"/>
      <c r="E132" s="1518"/>
      <c r="F132" s="1518"/>
      <c r="G132" s="1518"/>
      <c r="H132" s="1518"/>
      <c r="I132" s="1518"/>
      <c r="J132" s="1518"/>
      <c r="K132" s="1518"/>
      <c r="L132" s="1518"/>
      <c r="M132" s="1518"/>
      <c r="N132" s="1518"/>
      <c r="O132" s="1518"/>
      <c r="P132" s="1518"/>
      <c r="Q132" s="1518"/>
      <c r="R132" s="1518"/>
      <c r="S132" s="1518"/>
      <c r="T132" s="1518"/>
      <c r="U132" s="1518"/>
      <c r="V132" s="1518"/>
    </row>
    <row r="133" spans="3:22" ht="23.25" x14ac:dyDescent="0.5">
      <c r="C133" s="1518"/>
      <c r="D133" s="1518"/>
      <c r="E133" s="1518"/>
      <c r="F133" s="1518"/>
      <c r="G133" s="1518"/>
      <c r="H133" s="1518"/>
      <c r="I133" s="1518"/>
      <c r="J133" s="1518"/>
      <c r="K133" s="1518"/>
      <c r="L133" s="1518"/>
      <c r="M133" s="1518"/>
      <c r="N133" s="1518"/>
      <c r="O133" s="1518"/>
      <c r="P133" s="1518"/>
      <c r="Q133" s="1518"/>
      <c r="R133" s="1518"/>
      <c r="S133" s="1518"/>
      <c r="T133" s="1518"/>
      <c r="U133" s="1518"/>
      <c r="V133" s="1518"/>
    </row>
    <row r="134" spans="3:22" ht="23.25" x14ac:dyDescent="0.5">
      <c r="C134" s="1518"/>
      <c r="D134" s="1518"/>
      <c r="E134" s="1518"/>
      <c r="F134" s="1518"/>
      <c r="G134" s="1518"/>
      <c r="H134" s="1518"/>
      <c r="I134" s="1518"/>
      <c r="J134" s="1518"/>
      <c r="K134" s="1518"/>
      <c r="L134" s="1518"/>
      <c r="M134" s="1518"/>
      <c r="N134" s="1518"/>
      <c r="O134" s="1518"/>
      <c r="P134" s="1518"/>
      <c r="Q134" s="1518"/>
      <c r="R134" s="1518"/>
      <c r="S134" s="1518"/>
      <c r="T134" s="1518"/>
      <c r="U134" s="1518"/>
      <c r="V134" s="1518"/>
    </row>
    <row r="135" spans="3:22" ht="23.25" x14ac:dyDescent="0.5">
      <c r="C135" s="1518"/>
      <c r="D135" s="1518"/>
      <c r="E135" s="1518"/>
      <c r="F135" s="1518"/>
      <c r="G135" s="1518"/>
      <c r="H135" s="1518"/>
      <c r="I135" s="1518"/>
      <c r="J135" s="1518"/>
      <c r="K135" s="1518"/>
      <c r="L135" s="1518"/>
      <c r="M135" s="1518"/>
      <c r="N135" s="1518"/>
      <c r="O135" s="1518"/>
      <c r="P135" s="1518"/>
      <c r="Q135" s="1518"/>
      <c r="R135" s="1518"/>
      <c r="S135" s="1518"/>
      <c r="T135" s="1518"/>
      <c r="U135" s="1518"/>
      <c r="V135" s="1518"/>
    </row>
    <row r="136" spans="3:22" ht="23.25" x14ac:dyDescent="0.5">
      <c r="C136" s="1518"/>
      <c r="D136" s="1518"/>
      <c r="E136" s="1518"/>
      <c r="F136" s="1518"/>
      <c r="G136" s="1518"/>
      <c r="H136" s="1518"/>
      <c r="I136" s="1518"/>
      <c r="J136" s="1518"/>
      <c r="K136" s="1518"/>
      <c r="L136" s="1518"/>
      <c r="M136" s="1518"/>
      <c r="N136" s="1518"/>
      <c r="O136" s="1518"/>
      <c r="P136" s="1518"/>
      <c r="Q136" s="1518"/>
      <c r="R136" s="1518"/>
      <c r="S136" s="1518"/>
      <c r="T136" s="1518"/>
      <c r="U136" s="1518"/>
      <c r="V136" s="1518"/>
    </row>
    <row r="137" spans="3:22" ht="23.25" x14ac:dyDescent="0.5">
      <c r="C137" s="1518"/>
      <c r="D137" s="1518"/>
      <c r="E137" s="1518"/>
      <c r="F137" s="1518"/>
      <c r="G137" s="1518"/>
      <c r="H137" s="1518"/>
      <c r="I137" s="1518"/>
      <c r="J137" s="1518"/>
      <c r="K137" s="1518"/>
      <c r="L137" s="1518"/>
      <c r="M137" s="1518"/>
      <c r="N137" s="1518"/>
      <c r="O137" s="1518"/>
      <c r="P137" s="1518"/>
      <c r="Q137" s="1518"/>
      <c r="R137" s="1518"/>
      <c r="S137" s="1518"/>
      <c r="T137" s="1518"/>
      <c r="U137" s="1518"/>
      <c r="V137" s="1518"/>
    </row>
    <row r="138" spans="3:22" ht="23.25" x14ac:dyDescent="0.5">
      <c r="C138" s="1518"/>
      <c r="D138" s="1518"/>
      <c r="E138" s="1518"/>
      <c r="F138" s="1518"/>
      <c r="G138" s="1518"/>
      <c r="H138" s="1518"/>
      <c r="I138" s="1518"/>
      <c r="J138" s="1518"/>
      <c r="K138" s="1518"/>
      <c r="L138" s="1518"/>
      <c r="M138" s="1518"/>
      <c r="N138" s="1518"/>
      <c r="O138" s="1518"/>
      <c r="P138" s="1518"/>
      <c r="Q138" s="1518"/>
      <c r="R138" s="1518"/>
      <c r="S138" s="1518"/>
      <c r="T138" s="1518"/>
      <c r="U138" s="1518"/>
      <c r="V138" s="1518"/>
    </row>
    <row r="139" spans="3:22" ht="23.25" x14ac:dyDescent="0.5">
      <c r="C139" s="1518"/>
      <c r="D139" s="1518"/>
      <c r="E139" s="1518"/>
      <c r="F139" s="1518"/>
      <c r="G139" s="1518"/>
      <c r="H139" s="1518"/>
      <c r="I139" s="1518"/>
      <c r="J139" s="1518"/>
      <c r="K139" s="1518"/>
      <c r="L139" s="1518"/>
      <c r="M139" s="1518"/>
      <c r="N139" s="1518"/>
      <c r="O139" s="1518"/>
      <c r="P139" s="1518"/>
      <c r="Q139" s="1518"/>
      <c r="R139" s="1518"/>
      <c r="S139" s="1518"/>
      <c r="T139" s="1518"/>
      <c r="U139" s="1518"/>
      <c r="V139" s="1518"/>
    </row>
    <row r="140" spans="3:22" ht="23.25" x14ac:dyDescent="0.5">
      <c r="C140" s="1518"/>
      <c r="D140" s="1518"/>
      <c r="E140" s="1518"/>
      <c r="F140" s="1518"/>
      <c r="G140" s="1518"/>
      <c r="H140" s="1518"/>
      <c r="I140" s="1518"/>
      <c r="J140" s="1518"/>
      <c r="K140" s="1518"/>
      <c r="L140" s="1518"/>
      <c r="M140" s="1518"/>
      <c r="N140" s="1518"/>
      <c r="O140" s="1518"/>
      <c r="P140" s="1518"/>
      <c r="Q140" s="1518"/>
      <c r="R140" s="1518"/>
      <c r="S140" s="1518"/>
      <c r="T140" s="1518"/>
      <c r="U140" s="1518"/>
      <c r="V140" s="1518"/>
    </row>
    <row r="141" spans="3:22" ht="23.25" x14ac:dyDescent="0.5">
      <c r="C141" s="1518"/>
      <c r="D141" s="1518"/>
      <c r="E141" s="1518"/>
      <c r="F141" s="1518"/>
      <c r="G141" s="1518"/>
      <c r="H141" s="1518"/>
      <c r="I141" s="1518"/>
      <c r="J141" s="1518"/>
      <c r="K141" s="1518"/>
      <c r="L141" s="1518"/>
      <c r="M141" s="1518"/>
      <c r="N141" s="1518"/>
      <c r="O141" s="1518"/>
      <c r="P141" s="1518"/>
      <c r="Q141" s="1518"/>
      <c r="R141" s="1518"/>
      <c r="S141" s="1518"/>
      <c r="T141" s="1518"/>
      <c r="U141" s="1518"/>
      <c r="V141" s="1518"/>
    </row>
    <row r="142" spans="3:22" ht="23.25" x14ac:dyDescent="0.5">
      <c r="C142" s="1518"/>
      <c r="D142" s="1518"/>
      <c r="E142" s="1518"/>
      <c r="F142" s="1518"/>
      <c r="G142" s="1518"/>
      <c r="H142" s="1518"/>
      <c r="I142" s="1518"/>
      <c r="J142" s="1518"/>
      <c r="K142" s="1518"/>
      <c r="L142" s="1518"/>
      <c r="M142" s="1518"/>
      <c r="N142" s="1518"/>
      <c r="O142" s="1518"/>
      <c r="P142" s="1518"/>
      <c r="Q142" s="1518"/>
      <c r="R142" s="1518"/>
      <c r="S142" s="1518"/>
      <c r="T142" s="1518"/>
      <c r="U142" s="1518"/>
      <c r="V142" s="1518"/>
    </row>
    <row r="143" spans="3:22" ht="23.25" x14ac:dyDescent="0.5">
      <c r="C143" s="1518"/>
      <c r="D143" s="1518"/>
      <c r="E143" s="1518"/>
      <c r="F143" s="1518"/>
      <c r="G143" s="1518"/>
      <c r="H143" s="1518"/>
      <c r="I143" s="1518"/>
      <c r="J143" s="1518"/>
      <c r="K143" s="1518"/>
      <c r="L143" s="1518"/>
      <c r="M143" s="1518"/>
      <c r="N143" s="1518"/>
      <c r="O143" s="1518"/>
      <c r="P143" s="1518"/>
      <c r="Q143" s="1518"/>
      <c r="R143" s="1518"/>
      <c r="S143" s="1518"/>
      <c r="T143" s="1518"/>
      <c r="U143" s="1518"/>
      <c r="V143" s="1518"/>
    </row>
    <row r="144" spans="3:22" ht="23.25" x14ac:dyDescent="0.5">
      <c r="C144" s="1518"/>
      <c r="D144" s="1518"/>
      <c r="E144" s="1518"/>
      <c r="F144" s="1518"/>
      <c r="G144" s="1518"/>
      <c r="H144" s="1518"/>
      <c r="I144" s="1518"/>
      <c r="J144" s="1518"/>
      <c r="K144" s="1518"/>
      <c r="L144" s="1518"/>
      <c r="M144" s="1518"/>
      <c r="N144" s="1518"/>
      <c r="O144" s="1518"/>
      <c r="P144" s="1518"/>
      <c r="Q144" s="1518"/>
      <c r="R144" s="1518"/>
      <c r="S144" s="1518"/>
      <c r="T144" s="1518"/>
      <c r="U144" s="1518"/>
      <c r="V144" s="1518"/>
    </row>
    <row r="145" spans="3:22" ht="23.25" x14ac:dyDescent="0.5">
      <c r="C145" s="1518"/>
      <c r="D145" s="1518"/>
      <c r="E145" s="1518"/>
      <c r="F145" s="1518"/>
      <c r="G145" s="1518"/>
      <c r="H145" s="1518"/>
      <c r="I145" s="1518"/>
      <c r="J145" s="1518"/>
      <c r="K145" s="1518"/>
      <c r="L145" s="1518"/>
      <c r="M145" s="1518"/>
      <c r="N145" s="1518"/>
      <c r="O145" s="1518"/>
      <c r="P145" s="1518"/>
      <c r="Q145" s="1518"/>
      <c r="R145" s="1518"/>
      <c r="S145" s="1518"/>
      <c r="T145" s="1518"/>
      <c r="U145" s="1518"/>
      <c r="V145" s="1518"/>
    </row>
    <row r="146" spans="3:22" ht="23.25" x14ac:dyDescent="0.5">
      <c r="C146" s="1518"/>
      <c r="D146" s="1518"/>
      <c r="E146" s="1518"/>
      <c r="F146" s="1518"/>
      <c r="G146" s="1518"/>
      <c r="H146" s="1518"/>
      <c r="I146" s="1518"/>
      <c r="J146" s="1518"/>
      <c r="K146" s="1518"/>
      <c r="L146" s="1518"/>
      <c r="M146" s="1518"/>
      <c r="N146" s="1518"/>
      <c r="O146" s="1518"/>
      <c r="P146" s="1518"/>
      <c r="Q146" s="1518"/>
      <c r="R146" s="1518"/>
      <c r="S146" s="1518"/>
      <c r="T146" s="1518"/>
      <c r="U146" s="1518"/>
      <c r="V146" s="1518"/>
    </row>
    <row r="147" spans="3:22" ht="23.25" x14ac:dyDescent="0.5">
      <c r="C147" s="1518"/>
      <c r="D147" s="1518"/>
      <c r="E147" s="1518"/>
      <c r="F147" s="1518"/>
      <c r="G147" s="1518"/>
      <c r="H147" s="1518"/>
      <c r="I147" s="1518"/>
      <c r="J147" s="1518"/>
      <c r="K147" s="1518"/>
      <c r="L147" s="1518"/>
      <c r="M147" s="1518"/>
      <c r="N147" s="1518"/>
      <c r="O147" s="1518"/>
      <c r="P147" s="1518"/>
      <c r="Q147" s="1518"/>
      <c r="R147" s="1518"/>
      <c r="S147" s="1518"/>
      <c r="T147" s="1518"/>
      <c r="U147" s="1518"/>
      <c r="V147" s="1518"/>
    </row>
    <row r="148" spans="3:22" ht="23.25" x14ac:dyDescent="0.5">
      <c r="C148" s="1518"/>
      <c r="D148" s="1518"/>
      <c r="E148" s="1518"/>
      <c r="F148" s="1518"/>
      <c r="G148" s="1518"/>
      <c r="H148" s="1518"/>
      <c r="I148" s="1518"/>
      <c r="J148" s="1518"/>
      <c r="K148" s="1518"/>
      <c r="L148" s="1518"/>
      <c r="M148" s="1518"/>
      <c r="N148" s="1518"/>
      <c r="O148" s="1518"/>
      <c r="P148" s="1518"/>
      <c r="Q148" s="1518"/>
      <c r="R148" s="1518"/>
      <c r="S148" s="1518"/>
      <c r="T148" s="1518"/>
      <c r="U148" s="1518"/>
      <c r="V148" s="1518"/>
    </row>
    <row r="149" spans="3:22" ht="23.25" x14ac:dyDescent="0.5">
      <c r="C149" s="1518"/>
      <c r="D149" s="1518"/>
      <c r="E149" s="1518"/>
      <c r="F149" s="1518"/>
      <c r="G149" s="1518"/>
      <c r="H149" s="1518"/>
      <c r="I149" s="1518"/>
      <c r="J149" s="1518"/>
      <c r="K149" s="1518"/>
      <c r="L149" s="1518"/>
      <c r="M149" s="1518"/>
      <c r="N149" s="1518"/>
      <c r="O149" s="1518"/>
      <c r="P149" s="1518"/>
      <c r="Q149" s="1518"/>
      <c r="R149" s="1518"/>
      <c r="S149" s="1518"/>
      <c r="T149" s="1518"/>
      <c r="U149" s="1518"/>
      <c r="V149" s="1518"/>
    </row>
    <row r="150" spans="3:22" ht="23.25" x14ac:dyDescent="0.5">
      <c r="C150" s="1518"/>
      <c r="D150" s="1518"/>
      <c r="E150" s="1518"/>
      <c r="F150" s="1518"/>
      <c r="G150" s="1518"/>
      <c r="H150" s="1518"/>
      <c r="I150" s="1518"/>
      <c r="J150" s="1518"/>
      <c r="K150" s="1518"/>
      <c r="L150" s="1518"/>
      <c r="M150" s="1518"/>
      <c r="N150" s="1518"/>
      <c r="O150" s="1518"/>
      <c r="P150" s="1518"/>
      <c r="Q150" s="1518"/>
      <c r="R150" s="1518"/>
      <c r="S150" s="1518"/>
      <c r="T150" s="1518"/>
      <c r="U150" s="1518"/>
      <c r="V150" s="1518"/>
    </row>
    <row r="151" spans="3:22" ht="23.25" x14ac:dyDescent="0.5">
      <c r="C151" s="1518"/>
      <c r="D151" s="1518"/>
      <c r="E151" s="1518"/>
      <c r="F151" s="1518"/>
      <c r="G151" s="1518"/>
      <c r="H151" s="1518"/>
      <c r="I151" s="1518"/>
      <c r="J151" s="1518"/>
      <c r="K151" s="1518"/>
      <c r="L151" s="1518"/>
      <c r="M151" s="1518"/>
      <c r="N151" s="1518"/>
      <c r="O151" s="1518"/>
      <c r="P151" s="1518"/>
      <c r="Q151" s="1518"/>
      <c r="R151" s="1518"/>
      <c r="S151" s="1518"/>
      <c r="T151" s="1518"/>
      <c r="U151" s="1518"/>
      <c r="V151" s="1518"/>
    </row>
    <row r="152" spans="3:22" ht="23.25" x14ac:dyDescent="0.5">
      <c r="C152" s="1518"/>
      <c r="D152" s="1518"/>
      <c r="E152" s="1518"/>
      <c r="F152" s="1518"/>
      <c r="G152" s="1518"/>
      <c r="H152" s="1518"/>
      <c r="I152" s="1518"/>
      <c r="J152" s="1518"/>
      <c r="K152" s="1518"/>
      <c r="L152" s="1518"/>
      <c r="M152" s="1518"/>
      <c r="N152" s="1518"/>
      <c r="O152" s="1518"/>
      <c r="P152" s="1518"/>
      <c r="Q152" s="1518"/>
      <c r="R152" s="1518"/>
      <c r="S152" s="1518"/>
      <c r="T152" s="1518"/>
      <c r="U152" s="1518"/>
      <c r="V152" s="1518"/>
    </row>
    <row r="153" spans="3:22" ht="23.25" x14ac:dyDescent="0.5">
      <c r="C153" s="1518"/>
      <c r="D153" s="1518"/>
      <c r="E153" s="1518"/>
      <c r="F153" s="1518"/>
      <c r="G153" s="1518"/>
      <c r="H153" s="1518"/>
      <c r="I153" s="1518"/>
      <c r="J153" s="1518"/>
      <c r="K153" s="1518"/>
      <c r="L153" s="1518"/>
      <c r="M153" s="1518"/>
      <c r="N153" s="1518"/>
      <c r="O153" s="1518"/>
      <c r="P153" s="1518"/>
      <c r="Q153" s="1518"/>
      <c r="R153" s="1518"/>
      <c r="S153" s="1518"/>
      <c r="T153" s="1518"/>
      <c r="U153" s="1518"/>
      <c r="V153" s="1518"/>
    </row>
    <row r="154" spans="3:22" ht="23.25" x14ac:dyDescent="0.5">
      <c r="C154" s="1518"/>
      <c r="D154" s="1518"/>
      <c r="E154" s="1518"/>
      <c r="F154" s="1518"/>
      <c r="G154" s="1518"/>
      <c r="H154" s="1518"/>
      <c r="I154" s="1518"/>
      <c r="J154" s="1518"/>
      <c r="K154" s="1518"/>
      <c r="L154" s="1518"/>
      <c r="M154" s="1518"/>
      <c r="N154" s="1518"/>
      <c r="O154" s="1518"/>
      <c r="P154" s="1518"/>
      <c r="Q154" s="1518"/>
      <c r="R154" s="1518"/>
      <c r="S154" s="1518"/>
      <c r="T154" s="1518"/>
      <c r="U154" s="1518"/>
      <c r="V154" s="1518"/>
    </row>
    <row r="155" spans="3:22" ht="23.25" x14ac:dyDescent="0.5">
      <c r="C155" s="1518"/>
      <c r="D155" s="1518"/>
      <c r="E155" s="1518"/>
      <c r="F155" s="1518"/>
      <c r="G155" s="1518"/>
      <c r="H155" s="1518"/>
      <c r="I155" s="1518"/>
      <c r="J155" s="1518"/>
      <c r="K155" s="1518"/>
      <c r="L155" s="1518"/>
      <c r="M155" s="1518"/>
      <c r="N155" s="1518"/>
      <c r="O155" s="1518"/>
      <c r="P155" s="1518"/>
      <c r="Q155" s="1518"/>
      <c r="R155" s="1518"/>
      <c r="S155" s="1518"/>
      <c r="T155" s="1518"/>
      <c r="U155" s="1518"/>
      <c r="V155" s="1518"/>
    </row>
    <row r="156" spans="3:22" ht="23.25" x14ac:dyDescent="0.5">
      <c r="C156" s="1518"/>
      <c r="D156" s="1518"/>
      <c r="E156" s="1518"/>
      <c r="F156" s="1518"/>
      <c r="G156" s="1518"/>
      <c r="H156" s="1518"/>
      <c r="I156" s="1518"/>
      <c r="J156" s="1518"/>
      <c r="K156" s="1518"/>
      <c r="L156" s="1518"/>
      <c r="M156" s="1518"/>
      <c r="N156" s="1518"/>
      <c r="O156" s="1518"/>
      <c r="P156" s="1518"/>
      <c r="Q156" s="1518"/>
      <c r="R156" s="1518"/>
      <c r="S156" s="1518"/>
      <c r="T156" s="1518"/>
      <c r="U156" s="1518"/>
      <c r="V156" s="1518"/>
    </row>
    <row r="157" spans="3:22" ht="23.25" x14ac:dyDescent="0.5">
      <c r="C157" s="1518"/>
      <c r="D157" s="1518"/>
      <c r="E157" s="1518"/>
      <c r="F157" s="1518"/>
      <c r="G157" s="1518"/>
      <c r="H157" s="1518"/>
      <c r="I157" s="1518"/>
      <c r="J157" s="1518"/>
      <c r="K157" s="1518"/>
      <c r="L157" s="1518"/>
      <c r="M157" s="1518"/>
      <c r="N157" s="1518"/>
      <c r="O157" s="1518"/>
      <c r="P157" s="1518"/>
      <c r="Q157" s="1518"/>
      <c r="R157" s="1518"/>
      <c r="S157" s="1518"/>
      <c r="T157" s="1518"/>
      <c r="U157" s="1518"/>
      <c r="V157" s="1518"/>
    </row>
  </sheetData>
  <mergeCells count="24">
    <mergeCell ref="B3:W3"/>
    <mergeCell ref="B5:W5"/>
    <mergeCell ref="B9:B11"/>
    <mergeCell ref="C9:C11"/>
    <mergeCell ref="D9:D11"/>
    <mergeCell ref="E9:E11"/>
    <mergeCell ref="F9:F11"/>
    <mergeCell ref="G9:G11"/>
    <mergeCell ref="H9:H11"/>
    <mergeCell ref="I9:I11"/>
    <mergeCell ref="B85:I85"/>
    <mergeCell ref="J85:W85"/>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514" customFormat="1" ht="36.75" x14ac:dyDescent="0.85">
      <c r="B3" s="1774" t="s">
        <v>1137</v>
      </c>
      <c r="C3" s="1774"/>
      <c r="D3" s="1774"/>
      <c r="E3" s="1774"/>
      <c r="F3" s="1774"/>
      <c r="G3" s="1774"/>
      <c r="H3" s="1774"/>
      <c r="I3" s="1774"/>
      <c r="J3" s="1774"/>
      <c r="K3" s="1774"/>
      <c r="L3" s="1774"/>
      <c r="M3" s="1774"/>
      <c r="N3" s="1774"/>
      <c r="O3" s="1774"/>
      <c r="P3" s="1774"/>
      <c r="Q3" s="1774"/>
      <c r="R3" s="1774"/>
      <c r="S3" s="1774"/>
      <c r="T3" s="1774"/>
      <c r="U3" s="1774"/>
      <c r="V3" s="1774"/>
      <c r="W3" s="1774"/>
    </row>
    <row r="4" spans="2:36" s="1514" customFormat="1" ht="12.75" customHeight="1" x14ac:dyDescent="0.85">
      <c r="N4" s="395"/>
    </row>
    <row r="5" spans="2:36" s="1514" customFormat="1" ht="36.75" x14ac:dyDescent="0.85">
      <c r="B5" s="1774" t="s">
        <v>1138</v>
      </c>
      <c r="C5" s="1774"/>
      <c r="D5" s="1774"/>
      <c r="E5" s="1774"/>
      <c r="F5" s="1774"/>
      <c r="G5" s="1774"/>
      <c r="H5" s="1775"/>
      <c r="I5" s="1775"/>
      <c r="J5" s="1775"/>
      <c r="K5" s="1775"/>
      <c r="L5" s="1775"/>
      <c r="M5" s="1775"/>
      <c r="N5" s="1775"/>
      <c r="O5" s="1775"/>
      <c r="P5" s="1775"/>
      <c r="Q5" s="1775"/>
      <c r="R5" s="1775"/>
      <c r="S5" s="1775"/>
      <c r="T5" s="1775"/>
      <c r="U5" s="1775"/>
      <c r="V5" s="1775"/>
      <c r="W5" s="1775"/>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8" t="s">
        <v>291</v>
      </c>
      <c r="N7" s="413"/>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515" customFormat="1" ht="24.95" customHeight="1" thickTop="1" x14ac:dyDescent="0.7">
      <c r="B9" s="1758" t="s">
        <v>887</v>
      </c>
      <c r="C9" s="1761">
        <v>2002</v>
      </c>
      <c r="D9" s="1761">
        <v>2003</v>
      </c>
      <c r="E9" s="1761">
        <v>2004</v>
      </c>
      <c r="F9" s="1761">
        <v>2005</v>
      </c>
      <c r="G9" s="1761">
        <v>2006</v>
      </c>
      <c r="H9" s="1761">
        <v>2007</v>
      </c>
      <c r="I9" s="1761">
        <v>2008</v>
      </c>
      <c r="J9" s="1761">
        <v>2009</v>
      </c>
      <c r="K9" s="1761">
        <v>2010</v>
      </c>
      <c r="L9" s="1761">
        <v>2011</v>
      </c>
      <c r="M9" s="335"/>
      <c r="N9" s="1771" t="s">
        <v>1613</v>
      </c>
      <c r="O9" s="1761">
        <v>2012</v>
      </c>
      <c r="P9" s="1761">
        <v>2013</v>
      </c>
      <c r="Q9" s="1761">
        <v>2014</v>
      </c>
      <c r="R9" s="1761">
        <v>2015</v>
      </c>
      <c r="S9" s="1761">
        <v>2016</v>
      </c>
      <c r="T9" s="1761" t="s">
        <v>1582</v>
      </c>
      <c r="U9" s="1761" t="s">
        <v>1594</v>
      </c>
      <c r="V9" s="1393" t="s">
        <v>1628</v>
      </c>
      <c r="W9" s="1755" t="s">
        <v>886</v>
      </c>
    </row>
    <row r="10" spans="2:36" s="258" customFormat="1" ht="22.5" customHeight="1" x14ac:dyDescent="0.7">
      <c r="B10" s="1759"/>
      <c r="C10" s="1762"/>
      <c r="D10" s="1762"/>
      <c r="E10" s="1762"/>
      <c r="F10" s="1762"/>
      <c r="G10" s="1762"/>
      <c r="H10" s="1762"/>
      <c r="I10" s="1762"/>
      <c r="J10" s="1762"/>
      <c r="K10" s="1762"/>
      <c r="L10" s="1762"/>
      <c r="M10" s="336"/>
      <c r="N10" s="1772"/>
      <c r="O10" s="1762"/>
      <c r="P10" s="1762"/>
      <c r="Q10" s="1762"/>
      <c r="R10" s="1762"/>
      <c r="S10" s="1762"/>
      <c r="T10" s="1762"/>
      <c r="U10" s="1762"/>
      <c r="V10" s="1509" t="s">
        <v>377</v>
      </c>
      <c r="W10" s="1756"/>
    </row>
    <row r="11" spans="2:36" s="338" customFormat="1" ht="17.25" customHeight="1" x14ac:dyDescent="0.7">
      <c r="B11" s="1759"/>
      <c r="C11" s="1762"/>
      <c r="D11" s="1762"/>
      <c r="E11" s="1762"/>
      <c r="F11" s="1762"/>
      <c r="G11" s="1762"/>
      <c r="H11" s="1762"/>
      <c r="I11" s="1762"/>
      <c r="J11" s="1762"/>
      <c r="K11" s="1762"/>
      <c r="L11" s="1770"/>
      <c r="M11" s="337"/>
      <c r="N11" s="1773"/>
      <c r="O11" s="1770"/>
      <c r="P11" s="1763"/>
      <c r="Q11" s="1763"/>
      <c r="R11" s="1763"/>
      <c r="S11" s="1763"/>
      <c r="T11" s="1763"/>
      <c r="U11" s="1763"/>
      <c r="V11" s="1510" t="s">
        <v>151</v>
      </c>
      <c r="W11" s="1756"/>
    </row>
    <row r="12" spans="2:36" s="339" customFormat="1" ht="15" customHeight="1" x14ac:dyDescent="0.7">
      <c r="B12" s="389"/>
      <c r="C12" s="390"/>
      <c r="D12" s="390"/>
      <c r="E12" s="390"/>
      <c r="F12" s="390"/>
      <c r="G12" s="390"/>
      <c r="H12" s="390"/>
      <c r="I12" s="390"/>
      <c r="J12" s="390"/>
      <c r="K12" s="390"/>
      <c r="L12" s="391"/>
      <c r="M12" s="391"/>
      <c r="N12" s="392"/>
      <c r="O12" s="391"/>
      <c r="P12" s="391"/>
      <c r="Q12" s="391"/>
      <c r="R12" s="391"/>
      <c r="S12" s="391"/>
      <c r="T12" s="391"/>
      <c r="U12" s="375"/>
      <c r="V12" s="375"/>
      <c r="W12" s="962" t="s">
        <v>871</v>
      </c>
    </row>
    <row r="13" spans="2:36" s="360" customFormat="1" ht="24.95" customHeight="1" x14ac:dyDescent="0.2">
      <c r="B13" s="455" t="s">
        <v>1245</v>
      </c>
      <c r="C13" s="631"/>
      <c r="D13" s="631"/>
      <c r="E13" s="631"/>
      <c r="F13" s="631"/>
      <c r="G13" s="631"/>
      <c r="H13" s="631"/>
      <c r="I13" s="631"/>
      <c r="J13" s="631"/>
      <c r="K13" s="631"/>
      <c r="L13" s="632"/>
      <c r="M13" s="632"/>
      <c r="N13" s="916"/>
      <c r="O13" s="632"/>
      <c r="P13" s="632"/>
      <c r="Q13" s="632"/>
      <c r="R13" s="632"/>
      <c r="S13" s="632"/>
      <c r="T13" s="632"/>
      <c r="U13" s="632"/>
      <c r="V13" s="632"/>
      <c r="W13" s="379" t="s">
        <v>155</v>
      </c>
    </row>
    <row r="14" spans="2:36" s="360" customFormat="1" ht="15" customHeight="1" x14ac:dyDescent="0.2">
      <c r="B14" s="454"/>
      <c r="C14" s="631"/>
      <c r="D14" s="631"/>
      <c r="E14" s="631"/>
      <c r="F14" s="631"/>
      <c r="G14" s="631"/>
      <c r="H14" s="631"/>
      <c r="I14" s="631"/>
      <c r="J14" s="631"/>
      <c r="K14" s="631"/>
      <c r="L14" s="631"/>
      <c r="M14" s="632"/>
      <c r="N14" s="916"/>
      <c r="O14" s="632"/>
      <c r="P14" s="632"/>
      <c r="Q14" s="632"/>
      <c r="R14" s="632"/>
      <c r="S14" s="632"/>
      <c r="T14" s="632"/>
      <c r="U14" s="632"/>
      <c r="V14" s="632"/>
      <c r="W14" s="616" t="s">
        <v>871</v>
      </c>
    </row>
    <row r="15" spans="2:36" s="360" customFormat="1" ht="25.5" customHeight="1" x14ac:dyDescent="0.2">
      <c r="B15" s="454" t="s">
        <v>175</v>
      </c>
      <c r="C15" s="361" t="e">
        <f t="shared" ref="C15:I15" si="0">+C16+C17</f>
        <v>#REF!</v>
      </c>
      <c r="D15" s="361" t="e">
        <f t="shared" si="0"/>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17" t="e">
        <f t="shared" ref="N15:V15" si="1">+N16+N17</f>
        <v>#REF!</v>
      </c>
      <c r="O15" s="940" t="e">
        <f t="shared" si="1"/>
        <v>#REF!</v>
      </c>
      <c r="P15" s="940" t="e">
        <f t="shared" si="1"/>
        <v>#REF!</v>
      </c>
      <c r="Q15" s="940" t="e">
        <f t="shared" si="1"/>
        <v>#REF!</v>
      </c>
      <c r="R15" s="940" t="e">
        <f t="shared" si="1"/>
        <v>#REF!</v>
      </c>
      <c r="S15" s="940" t="e">
        <f t="shared" si="1"/>
        <v>#REF!</v>
      </c>
      <c r="T15" s="940" t="e">
        <f t="shared" si="1"/>
        <v>#REF!</v>
      </c>
      <c r="U15" s="940" t="e">
        <f t="shared" si="1"/>
        <v>#REF!</v>
      </c>
      <c r="V15" s="940" t="e">
        <f t="shared" si="1"/>
        <v>#REF!</v>
      </c>
      <c r="W15" s="616" t="s">
        <v>877</v>
      </c>
      <c r="X15" s="951"/>
      <c r="Y15" s="951"/>
      <c r="Z15" s="951"/>
      <c r="AA15" s="951"/>
      <c r="AB15" s="951"/>
      <c r="AC15" s="951"/>
      <c r="AD15" s="951"/>
      <c r="AE15" s="951"/>
      <c r="AF15" s="951"/>
      <c r="AG15" s="951"/>
    </row>
    <row r="16" spans="2:36" s="365" customFormat="1" ht="25.5" customHeight="1" x14ac:dyDescent="0.2">
      <c r="B16" s="617" t="s">
        <v>1133</v>
      </c>
      <c r="C16" s="331" t="e">
        <f>+#REF!/#REF!*100</f>
        <v>#REF!</v>
      </c>
      <c r="D16" s="331" t="e">
        <f>+#REF!/#REF!*100</f>
        <v>#REF!</v>
      </c>
      <c r="E16" s="331" t="e">
        <f>+#REF!/#REF!*100</f>
        <v>#REF!</v>
      </c>
      <c r="F16" s="331" t="e">
        <f>+#REF!/#REF!*100</f>
        <v>#REF!</v>
      </c>
      <c r="G16" s="331" t="e">
        <f>+#REF!/#REF!*100</f>
        <v>#REF!</v>
      </c>
      <c r="H16" s="331" t="e">
        <f>+#REF!/#REF!*100</f>
        <v>#REF!</v>
      </c>
      <c r="I16" s="331" t="e">
        <f>+#REF!/#REF!*100</f>
        <v>#REF!</v>
      </c>
      <c r="J16" s="331" t="e">
        <f>+#REF!/#REF!*100</f>
        <v>#REF!</v>
      </c>
      <c r="K16" s="331" t="e">
        <f>+#REF!/#REF!*100</f>
        <v>#REF!</v>
      </c>
      <c r="L16" s="920" t="e">
        <f>+#REF!/#REF!*100</f>
        <v>#REF!</v>
      </c>
      <c r="M16" s="329"/>
      <c r="N16" s="921" t="e">
        <f>+#REF!/#REF!*100</f>
        <v>#REF!</v>
      </c>
      <c r="O16" s="891" t="e">
        <f>+#REF!/#REF!*100</f>
        <v>#REF!</v>
      </c>
      <c r="P16" s="891" t="e">
        <f>+#REF!/#REF!*100</f>
        <v>#REF!</v>
      </c>
      <c r="Q16" s="891" t="e">
        <f>+#REF!/#REF!*100</f>
        <v>#REF!</v>
      </c>
      <c r="R16" s="891" t="e">
        <f>+#REF!/#REF!*100</f>
        <v>#REF!</v>
      </c>
      <c r="S16" s="891" t="e">
        <f>+#REF!/#REF!*100</f>
        <v>#REF!</v>
      </c>
      <c r="T16" s="891" t="e">
        <f>+#REF!/#REF!*100</f>
        <v>#REF!</v>
      </c>
      <c r="U16" s="891" t="e">
        <f>+#REF!/#REF!*100</f>
        <v>#REF!</v>
      </c>
      <c r="V16" s="891" t="e">
        <f>+#REF!/#REF!*100</f>
        <v>#REF!</v>
      </c>
      <c r="W16" s="618" t="s">
        <v>1134</v>
      </c>
      <c r="X16" s="951"/>
      <c r="Y16" s="951"/>
      <c r="Z16" s="951"/>
      <c r="AA16" s="951"/>
      <c r="AB16" s="951"/>
      <c r="AC16" s="951"/>
      <c r="AD16" s="951"/>
      <c r="AE16" s="951"/>
      <c r="AF16" s="951"/>
      <c r="AG16" s="951"/>
    </row>
    <row r="17" spans="2:33" s="365" customFormat="1" ht="25.5" customHeight="1" x14ac:dyDescent="0.2">
      <c r="B17" s="617" t="s">
        <v>1499</v>
      </c>
      <c r="C17" s="331" t="e">
        <f>+#REF!/#REF!*100</f>
        <v>#REF!</v>
      </c>
      <c r="D17" s="331" t="e">
        <f>+#REF!/#REF!*100</f>
        <v>#REF!</v>
      </c>
      <c r="E17" s="331" t="e">
        <f>+#REF!/#REF!*100</f>
        <v>#REF!</v>
      </c>
      <c r="F17" s="920" t="e">
        <f>+#REF!/#REF!*100</f>
        <v>#REF!</v>
      </c>
      <c r="G17" s="920" t="e">
        <f>+#REF!/#REF!*100</f>
        <v>#REF!</v>
      </c>
      <c r="H17" s="920" t="e">
        <f>+#REF!/#REF!*100</f>
        <v>#REF!</v>
      </c>
      <c r="I17" s="920" t="e">
        <f>+#REF!/#REF!*100</f>
        <v>#REF!</v>
      </c>
      <c r="J17" s="331" t="e">
        <f>+#REF!/#REF!*100</f>
        <v>#REF!</v>
      </c>
      <c r="K17" s="331" t="e">
        <f>+#REF!/#REF!*100</f>
        <v>#REF!</v>
      </c>
      <c r="L17" s="920" t="e">
        <f>+#REF!/#REF!*100</f>
        <v>#REF!</v>
      </c>
      <c r="M17" s="923"/>
      <c r="N17" s="924" t="e">
        <f>+#REF!/#REF!*100</f>
        <v>#REF!</v>
      </c>
      <c r="O17" s="891" t="e">
        <f>+#REF!/#REF!*100</f>
        <v>#REF!</v>
      </c>
      <c r="P17" s="891" t="e">
        <f>+#REF!/#REF!*100</f>
        <v>#REF!</v>
      </c>
      <c r="Q17" s="891" t="e">
        <f>+#REF!/#REF!*100</f>
        <v>#REF!</v>
      </c>
      <c r="R17" s="891" t="e">
        <f>+#REF!/#REF!*100</f>
        <v>#REF!</v>
      </c>
      <c r="S17" s="891" t="e">
        <f>+#REF!/#REF!*100</f>
        <v>#REF!</v>
      </c>
      <c r="T17" s="891" t="e">
        <f>+#REF!/#REF!*100</f>
        <v>#REF!</v>
      </c>
      <c r="U17" s="891" t="e">
        <f>+#REF!/#REF!*100</f>
        <v>#REF!</v>
      </c>
      <c r="V17" s="891" t="e">
        <f>+#REF!/#REF!*100</f>
        <v>#REF!</v>
      </c>
      <c r="W17" s="618" t="s">
        <v>879</v>
      </c>
      <c r="X17" s="951"/>
      <c r="Y17" s="951"/>
      <c r="Z17" s="951"/>
      <c r="AA17" s="951"/>
      <c r="AB17" s="951"/>
      <c r="AC17" s="951"/>
      <c r="AD17" s="951"/>
      <c r="AE17" s="951"/>
      <c r="AF17" s="951"/>
      <c r="AG17" s="951"/>
    </row>
    <row r="18" spans="2:33" s="360" customFormat="1" ht="12" customHeight="1" x14ac:dyDescent="0.2">
      <c r="B18" s="454"/>
      <c r="C18" s="361"/>
      <c r="D18" s="361"/>
      <c r="E18" s="361"/>
      <c r="F18" s="361"/>
      <c r="G18" s="361"/>
      <c r="H18" s="361"/>
      <c r="I18" s="361"/>
      <c r="J18" s="361"/>
      <c r="K18" s="361"/>
      <c r="L18" s="366"/>
      <c r="M18" s="630"/>
      <c r="N18" s="925"/>
      <c r="O18" s="940"/>
      <c r="P18" s="940"/>
      <c r="Q18" s="940"/>
      <c r="R18" s="940"/>
      <c r="S18" s="940"/>
      <c r="T18" s="940"/>
      <c r="U18" s="940"/>
      <c r="V18" s="940"/>
      <c r="W18" s="616" t="s">
        <v>871</v>
      </c>
      <c r="X18" s="951"/>
      <c r="Y18" s="951"/>
      <c r="Z18" s="951"/>
      <c r="AA18" s="951"/>
      <c r="AB18" s="951"/>
      <c r="AC18" s="951"/>
      <c r="AD18" s="951"/>
      <c r="AE18" s="951"/>
      <c r="AF18" s="951"/>
      <c r="AG18" s="951"/>
    </row>
    <row r="19" spans="2:33" s="360" customFormat="1" ht="25.5" customHeight="1" x14ac:dyDescent="0.2">
      <c r="B19" s="454" t="s">
        <v>880</v>
      </c>
      <c r="C19" s="361" t="e">
        <f>+C20+C21+C22+C24</f>
        <v>#REF!</v>
      </c>
      <c r="D19" s="361" t="e">
        <f t="shared" ref="D19:J19" si="2">+D20+D21+D22+D23+D24</f>
        <v>#REF!</v>
      </c>
      <c r="E19" s="361" t="e">
        <f t="shared" si="2"/>
        <v>#REF!</v>
      </c>
      <c r="F19" s="361" t="e">
        <f t="shared" si="2"/>
        <v>#REF!</v>
      </c>
      <c r="G19" s="361" t="e">
        <f t="shared" si="2"/>
        <v>#REF!</v>
      </c>
      <c r="H19" s="361" t="e">
        <f t="shared" si="2"/>
        <v>#REF!</v>
      </c>
      <c r="I19" s="361" t="e">
        <f t="shared" si="2"/>
        <v>#REF!</v>
      </c>
      <c r="J19" s="361" t="e">
        <f t="shared" si="2"/>
        <v>#REF!</v>
      </c>
      <c r="K19" s="361" t="e">
        <f>+K20+K21+K22+K23+K24</f>
        <v>#REF!</v>
      </c>
      <c r="L19" s="361" t="e">
        <f>+L20+L21+L22+L23+L24</f>
        <v>#REF!</v>
      </c>
      <c r="M19" s="362"/>
      <c r="N19" s="917" t="e">
        <f t="shared" ref="N19:V19" si="3">+N20+N21+N22+N23+N24</f>
        <v>#REF!</v>
      </c>
      <c r="O19" s="940" t="e">
        <f t="shared" si="3"/>
        <v>#REF!</v>
      </c>
      <c r="P19" s="940" t="e">
        <f t="shared" si="3"/>
        <v>#REF!</v>
      </c>
      <c r="Q19" s="940" t="e">
        <f t="shared" si="3"/>
        <v>#REF!</v>
      </c>
      <c r="R19" s="940" t="e">
        <f t="shared" si="3"/>
        <v>#REF!</v>
      </c>
      <c r="S19" s="940" t="e">
        <f t="shared" si="3"/>
        <v>#REF!</v>
      </c>
      <c r="T19" s="940" t="e">
        <f t="shared" si="3"/>
        <v>#REF!</v>
      </c>
      <c r="U19" s="940" t="e">
        <f t="shared" si="3"/>
        <v>#REF!</v>
      </c>
      <c r="V19" s="940" t="e">
        <f t="shared" si="3"/>
        <v>#REF!</v>
      </c>
      <c r="W19" s="616" t="s">
        <v>878</v>
      </c>
      <c r="X19" s="951"/>
      <c r="Y19" s="951"/>
      <c r="Z19" s="951"/>
      <c r="AA19" s="951"/>
      <c r="AB19" s="951"/>
      <c r="AC19" s="951"/>
      <c r="AD19" s="951"/>
      <c r="AE19" s="951"/>
      <c r="AF19" s="951"/>
      <c r="AG19" s="951"/>
    </row>
    <row r="20" spans="2:33" s="365" customFormat="1" ht="25.5" customHeight="1" x14ac:dyDescent="0.2">
      <c r="B20" s="617" t="s">
        <v>1447</v>
      </c>
      <c r="C20" s="331" t="e">
        <f>+#REF!/#REF!*100</f>
        <v>#REF!</v>
      </c>
      <c r="D20" s="331" t="e">
        <f>+#REF!/#REF!*100</f>
        <v>#REF!</v>
      </c>
      <c r="E20" s="331" t="e">
        <f>+#REF!/#REF!*100</f>
        <v>#REF!</v>
      </c>
      <c r="F20" s="331" t="e">
        <f>+#REF!/#REF!*100</f>
        <v>#REF!</v>
      </c>
      <c r="G20" s="331" t="e">
        <f>+#REF!/#REF!*100</f>
        <v>#REF!</v>
      </c>
      <c r="H20" s="331" t="e">
        <f>+#REF!/#REF!*100</f>
        <v>#REF!</v>
      </c>
      <c r="I20" s="331" t="e">
        <f>+#REF!/#REF!*100</f>
        <v>#REF!</v>
      </c>
      <c r="J20" s="331" t="e">
        <f>+#REF!/#REF!*100</f>
        <v>#REF!</v>
      </c>
      <c r="K20" s="331" t="e">
        <f>+#REF!/#REF!*100</f>
        <v>#REF!</v>
      </c>
      <c r="L20" s="920" t="e">
        <f>+#REF!/#REF!*100</f>
        <v>#REF!</v>
      </c>
      <c r="M20" s="923"/>
      <c r="N20" s="924" t="e">
        <f>+#REF!/#REF!*100</f>
        <v>#REF!</v>
      </c>
      <c r="O20" s="891" t="e">
        <f>+#REF!/#REF!*100</f>
        <v>#REF!</v>
      </c>
      <c r="P20" s="891" t="e">
        <f>+#REF!/#REF!*100</f>
        <v>#REF!</v>
      </c>
      <c r="Q20" s="891" t="e">
        <f>+#REF!/#REF!*100</f>
        <v>#REF!</v>
      </c>
      <c r="R20" s="891" t="e">
        <f>+#REF!/#REF!*100</f>
        <v>#REF!</v>
      </c>
      <c r="S20" s="891" t="e">
        <f>+#REF!/#REF!*100</f>
        <v>#REF!</v>
      </c>
      <c r="T20" s="891" t="e">
        <f>+#REF!/#REF!*100</f>
        <v>#REF!</v>
      </c>
      <c r="U20" s="891" t="e">
        <f>+#REF!/#REF!*100</f>
        <v>#REF!</v>
      </c>
      <c r="V20" s="891" t="e">
        <f>+#REF!/#REF!*100</f>
        <v>#REF!</v>
      </c>
      <c r="W20" s="618" t="s">
        <v>1449</v>
      </c>
      <c r="X20" s="951"/>
      <c r="Y20" s="951"/>
      <c r="Z20" s="951"/>
      <c r="AA20" s="951"/>
      <c r="AB20" s="951"/>
      <c r="AC20" s="951"/>
      <c r="AD20" s="951"/>
      <c r="AE20" s="951"/>
      <c r="AF20" s="951"/>
      <c r="AG20" s="951"/>
    </row>
    <row r="21" spans="2:33" s="365" customFormat="1" ht="25.5" customHeight="1" x14ac:dyDescent="0.2">
      <c r="B21" s="617" t="s">
        <v>1288</v>
      </c>
      <c r="C21" s="331" t="e">
        <f>+#REF!/#REF!*100</f>
        <v>#REF!</v>
      </c>
      <c r="D21" s="331" t="e">
        <f>+#REF!/#REF!*100</f>
        <v>#REF!</v>
      </c>
      <c r="E21" s="331" t="e">
        <f>+#REF!/#REF!*100</f>
        <v>#REF!</v>
      </c>
      <c r="F21" s="331" t="e">
        <f>+#REF!/#REF!*100</f>
        <v>#REF!</v>
      </c>
      <c r="G21" s="331" t="e">
        <f>+#REF!/#REF!*100</f>
        <v>#REF!</v>
      </c>
      <c r="H21" s="331" t="e">
        <f>+#REF!/#REF!*100</f>
        <v>#REF!</v>
      </c>
      <c r="I21" s="331" t="e">
        <f>+#REF!/#REF!*100</f>
        <v>#REF!</v>
      </c>
      <c r="J21" s="331" t="e">
        <f>+#REF!/#REF!*100</f>
        <v>#REF!</v>
      </c>
      <c r="K21" s="331" t="e">
        <f>+#REF!/#REF!*100</f>
        <v>#REF!</v>
      </c>
      <c r="L21" s="331" t="e">
        <f>+#REF!/#REF!*100</f>
        <v>#REF!</v>
      </c>
      <c r="M21" s="329"/>
      <c r="N21" s="921" t="e">
        <f>+#REF!/#REF!*100</f>
        <v>#REF!</v>
      </c>
      <c r="O21" s="891" t="e">
        <f>+#REF!/#REF!*100</f>
        <v>#REF!</v>
      </c>
      <c r="P21" s="891" t="e">
        <f>+#REF!/#REF!*100</f>
        <v>#REF!</v>
      </c>
      <c r="Q21" s="891" t="e">
        <f>+#REF!/#REF!*100</f>
        <v>#REF!</v>
      </c>
      <c r="R21" s="891" t="e">
        <f>+#REF!/#REF!*100</f>
        <v>#REF!</v>
      </c>
      <c r="S21" s="891" t="e">
        <f>+#REF!/#REF!*100</f>
        <v>#REF!</v>
      </c>
      <c r="T21" s="891" t="e">
        <f>+#REF!/#REF!*100</f>
        <v>#REF!</v>
      </c>
      <c r="U21" s="891" t="e">
        <f>+#REF!/#REF!*100</f>
        <v>#REF!</v>
      </c>
      <c r="V21" s="891" t="e">
        <f>+#REF!/#REF!*100</f>
        <v>#REF!</v>
      </c>
      <c r="W21" s="618" t="s">
        <v>1304</v>
      </c>
      <c r="X21" s="951"/>
      <c r="Y21" s="951"/>
      <c r="Z21" s="951"/>
      <c r="AA21" s="951"/>
      <c r="AB21" s="951"/>
      <c r="AC21" s="951"/>
      <c r="AD21" s="951"/>
      <c r="AE21" s="951"/>
      <c r="AF21" s="951"/>
      <c r="AG21" s="951"/>
    </row>
    <row r="22" spans="2:33" s="365" customFormat="1" ht="25.5" customHeight="1" x14ac:dyDescent="0.2">
      <c r="B22" s="617" t="s">
        <v>1450</v>
      </c>
      <c r="C22" s="331" t="e">
        <f>+#REF!/#REF!*100</f>
        <v>#REF!</v>
      </c>
      <c r="D22" s="331" t="e">
        <f>+#REF!/#REF!*100</f>
        <v>#REF!</v>
      </c>
      <c r="E22" s="331" t="e">
        <f>+#REF!/#REF!*100</f>
        <v>#REF!</v>
      </c>
      <c r="F22" s="331" t="e">
        <f>+#REF!/#REF!*100</f>
        <v>#REF!</v>
      </c>
      <c r="G22" s="920" t="e">
        <f>+#REF!/#REF!*100</f>
        <v>#REF!</v>
      </c>
      <c r="H22" s="331" t="e">
        <f>+#REF!/#REF!*100</f>
        <v>#REF!</v>
      </c>
      <c r="I22" s="331" t="e">
        <f>+#REF!/#REF!*100</f>
        <v>#REF!</v>
      </c>
      <c r="J22" s="331" t="e">
        <f>+#REF!/#REF!*100</f>
        <v>#REF!</v>
      </c>
      <c r="K22" s="920" t="e">
        <f>+#REF!/#REF!*100</f>
        <v>#REF!</v>
      </c>
      <c r="L22" s="331" t="e">
        <f>+#REF!/#REF!*100</f>
        <v>#REF!</v>
      </c>
      <c r="M22" s="329"/>
      <c r="N22" s="921" t="e">
        <f>+#REF!/#REF!*100</f>
        <v>#REF!</v>
      </c>
      <c r="O22" s="891" t="e">
        <f>+#REF!/#REF!*100</f>
        <v>#REF!</v>
      </c>
      <c r="P22" s="891" t="e">
        <f>+#REF!/#REF!*100</f>
        <v>#REF!</v>
      </c>
      <c r="Q22" s="891" t="e">
        <f>+#REF!/#REF!*100</f>
        <v>#REF!</v>
      </c>
      <c r="R22" s="891" t="e">
        <f>+#REF!/#REF!*100</f>
        <v>#REF!</v>
      </c>
      <c r="S22" s="891" t="e">
        <f>+#REF!/#REF!*100</f>
        <v>#REF!</v>
      </c>
      <c r="T22" s="891" t="e">
        <f>+#REF!/#REF!*100</f>
        <v>#REF!</v>
      </c>
      <c r="U22" s="891" t="e">
        <f>+#REF!/#REF!*100</f>
        <v>#REF!</v>
      </c>
      <c r="V22" s="891" t="e">
        <f>+#REF!/#REF!*100</f>
        <v>#REF!</v>
      </c>
      <c r="W22" s="618" t="s">
        <v>1453</v>
      </c>
      <c r="X22" s="951"/>
      <c r="Y22" s="951"/>
      <c r="Z22" s="951"/>
      <c r="AA22" s="951"/>
      <c r="AB22" s="951"/>
      <c r="AC22" s="951"/>
      <c r="AD22" s="951"/>
      <c r="AE22" s="951"/>
      <c r="AF22" s="951"/>
      <c r="AG22" s="951"/>
    </row>
    <row r="23" spans="2:33" s="365" customFormat="1" ht="25.5" customHeight="1" x14ac:dyDescent="0.2">
      <c r="B23" s="617" t="s">
        <v>1451</v>
      </c>
      <c r="C23" s="331" t="e">
        <f>#REF!/#REF!*100</f>
        <v>#REF!</v>
      </c>
      <c r="D23" s="331" t="e">
        <f>#REF!/#REF!*100</f>
        <v>#REF!</v>
      </c>
      <c r="E23" s="331" t="e">
        <f>#REF!/#REF!*100</f>
        <v>#REF!</v>
      </c>
      <c r="F23" s="920" t="e">
        <f>#REF!/#REF!*100</f>
        <v>#REF!</v>
      </c>
      <c r="G23" s="331" t="e">
        <f>#REF!/#REF!*100</f>
        <v>#REF!</v>
      </c>
      <c r="H23" s="331" t="e">
        <f>#REF!/#REF!*100</f>
        <v>#REF!</v>
      </c>
      <c r="I23" s="331" t="e">
        <f>#REF!/#REF!*100</f>
        <v>#REF!</v>
      </c>
      <c r="J23" s="920" t="e">
        <f>#REF!/#REF!*100</f>
        <v>#REF!</v>
      </c>
      <c r="K23" s="331" t="e">
        <f>#REF!/#REF!*100</f>
        <v>#REF!</v>
      </c>
      <c r="L23" s="920" t="e">
        <f>#REF!/#REF!*100</f>
        <v>#REF!</v>
      </c>
      <c r="M23" s="329"/>
      <c r="N23" s="924" t="e">
        <f>#REF!/#REF!*100</f>
        <v>#REF!</v>
      </c>
      <c r="O23" s="891" t="e">
        <f>#REF!/#REF!*100</f>
        <v>#REF!</v>
      </c>
      <c r="P23" s="891" t="e">
        <f>#REF!/#REF!*100</f>
        <v>#REF!</v>
      </c>
      <c r="Q23" s="891" t="e">
        <f>#REF!/#REF!*100</f>
        <v>#REF!</v>
      </c>
      <c r="R23" s="891" t="e">
        <f>#REF!/#REF!*100</f>
        <v>#REF!</v>
      </c>
      <c r="S23" s="891" t="e">
        <f>#REF!/#REF!*100</f>
        <v>#REF!</v>
      </c>
      <c r="T23" s="891" t="e">
        <f>#REF!/#REF!*100</f>
        <v>#REF!</v>
      </c>
      <c r="U23" s="891" t="e">
        <f>#REF!/#REF!*100</f>
        <v>#REF!</v>
      </c>
      <c r="V23" s="891" t="e">
        <f>#REF!/#REF!*100</f>
        <v>#REF!</v>
      </c>
      <c r="W23" s="618" t="s">
        <v>945</v>
      </c>
      <c r="X23" s="951"/>
      <c r="Y23" s="951"/>
      <c r="Z23" s="951"/>
      <c r="AA23" s="951"/>
      <c r="AB23" s="951"/>
      <c r="AC23" s="951"/>
      <c r="AD23" s="951"/>
      <c r="AE23" s="951"/>
      <c r="AF23" s="951"/>
      <c r="AG23" s="951"/>
    </row>
    <row r="24" spans="2:33" s="365" customFormat="1" ht="25.5" customHeight="1" x14ac:dyDescent="0.2">
      <c r="B24" s="617" t="s">
        <v>1448</v>
      </c>
      <c r="C24" s="331" t="e">
        <f>+#REF!/#REF!*100</f>
        <v>#REF!</v>
      </c>
      <c r="D24" s="331" t="e">
        <f>+#REF!/#REF!*100</f>
        <v>#REF!</v>
      </c>
      <c r="E24" s="331" t="e">
        <f>+#REF!/#REF!*100</f>
        <v>#REF!</v>
      </c>
      <c r="F24" s="331" t="e">
        <f>+#REF!/#REF!*100</f>
        <v>#REF!</v>
      </c>
      <c r="G24" s="331" t="e">
        <f>+#REF!/#REF!*100</f>
        <v>#REF!</v>
      </c>
      <c r="H24" s="331" t="e">
        <f>+#REF!/#REF!*100</f>
        <v>#REF!</v>
      </c>
      <c r="I24" s="331" t="e">
        <f>+#REF!/#REF!*100</f>
        <v>#REF!</v>
      </c>
      <c r="J24" s="331" t="e">
        <f>+#REF!/#REF!*100</f>
        <v>#REF!</v>
      </c>
      <c r="K24" s="331" t="e">
        <f>+#REF!/#REF!*100</f>
        <v>#REF!</v>
      </c>
      <c r="L24" s="331" t="e">
        <f>+#REF!/#REF!*100</f>
        <v>#REF!</v>
      </c>
      <c r="M24" s="329"/>
      <c r="N24" s="921" t="e">
        <f>+#REF!/#REF!*100</f>
        <v>#REF!</v>
      </c>
      <c r="O24" s="952" t="e">
        <f>+#REF!/#REF!*100</f>
        <v>#REF!</v>
      </c>
      <c r="P24" s="952" t="e">
        <f>+#REF!/#REF!*100</f>
        <v>#REF!</v>
      </c>
      <c r="Q24" s="952" t="e">
        <f>+#REF!/#REF!*100</f>
        <v>#REF!</v>
      </c>
      <c r="R24" s="952" t="e">
        <f>+#REF!/#REF!*100</f>
        <v>#REF!</v>
      </c>
      <c r="S24" s="952" t="e">
        <f>+#REF!/#REF!*100</f>
        <v>#REF!</v>
      </c>
      <c r="T24" s="952" t="e">
        <f>+#REF!/#REF!*100</f>
        <v>#REF!</v>
      </c>
      <c r="U24" s="952" t="e">
        <f>+#REF!/#REF!*100</f>
        <v>#REF!</v>
      </c>
      <c r="V24" s="952" t="e">
        <f>+#REF!/#REF!*100</f>
        <v>#REF!</v>
      </c>
      <c r="W24" s="618" t="s">
        <v>1302</v>
      </c>
      <c r="X24" s="951"/>
      <c r="Y24" s="951"/>
      <c r="Z24" s="951"/>
      <c r="AA24" s="951"/>
      <c r="AB24" s="951"/>
      <c r="AC24" s="951"/>
      <c r="AD24" s="951"/>
      <c r="AE24" s="951"/>
      <c r="AF24" s="951"/>
      <c r="AG24" s="951"/>
    </row>
    <row r="25" spans="2:33" s="360" customFormat="1" ht="15" customHeight="1" x14ac:dyDescent="0.2">
      <c r="B25" s="454"/>
      <c r="C25" s="361"/>
      <c r="D25" s="361"/>
      <c r="E25" s="361"/>
      <c r="F25" s="361"/>
      <c r="G25" s="361"/>
      <c r="H25" s="361"/>
      <c r="I25" s="361"/>
      <c r="J25" s="361"/>
      <c r="K25" s="361"/>
      <c r="L25" s="366"/>
      <c r="M25" s="362"/>
      <c r="N25" s="925"/>
      <c r="O25" s="940"/>
      <c r="P25" s="940"/>
      <c r="Q25" s="940"/>
      <c r="R25" s="940"/>
      <c r="S25" s="940"/>
      <c r="T25" s="940"/>
      <c r="U25" s="940"/>
      <c r="V25" s="940"/>
      <c r="W25" s="616" t="s">
        <v>871</v>
      </c>
      <c r="X25" s="951"/>
      <c r="Y25" s="951"/>
      <c r="Z25" s="951"/>
      <c r="AA25" s="951"/>
      <c r="AB25" s="951"/>
      <c r="AC25" s="951"/>
      <c r="AD25" s="951"/>
      <c r="AE25" s="951"/>
      <c r="AF25" s="951"/>
      <c r="AG25" s="951"/>
    </row>
    <row r="26" spans="2:33" s="360" customFormat="1" ht="25.5" customHeight="1" x14ac:dyDescent="0.2">
      <c r="B26" s="454" t="s">
        <v>1241</v>
      </c>
      <c r="C26" s="361" t="e">
        <f t="shared" ref="C26:I26" si="4">+C19+C15</f>
        <v>#REF!</v>
      </c>
      <c r="D26" s="361" t="e">
        <f t="shared" si="4"/>
        <v>#REF!</v>
      </c>
      <c r="E26" s="361" t="e">
        <f t="shared" si="4"/>
        <v>#REF!</v>
      </c>
      <c r="F26" s="361" t="e">
        <f t="shared" si="4"/>
        <v>#REF!</v>
      </c>
      <c r="G26" s="361" t="e">
        <f t="shared" si="4"/>
        <v>#REF!</v>
      </c>
      <c r="H26" s="361" t="e">
        <f t="shared" si="4"/>
        <v>#REF!</v>
      </c>
      <c r="I26" s="361" t="e">
        <f t="shared" si="4"/>
        <v>#REF!</v>
      </c>
      <c r="J26" s="361" t="e">
        <f>+J19+J15</f>
        <v>#REF!</v>
      </c>
      <c r="K26" s="361" t="e">
        <f>+K19+K15</f>
        <v>#REF!</v>
      </c>
      <c r="L26" s="361" t="e">
        <f>+L19+L15</f>
        <v>#REF!</v>
      </c>
      <c r="M26" s="362"/>
      <c r="N26" s="917" t="e">
        <f t="shared" ref="N26:V26" si="5">+N19+N15</f>
        <v>#REF!</v>
      </c>
      <c r="O26" s="940" t="e">
        <f t="shared" si="5"/>
        <v>#REF!</v>
      </c>
      <c r="P26" s="940" t="e">
        <f t="shared" si="5"/>
        <v>#REF!</v>
      </c>
      <c r="Q26" s="940" t="e">
        <f t="shared" si="5"/>
        <v>#REF!</v>
      </c>
      <c r="R26" s="940" t="e">
        <f t="shared" si="5"/>
        <v>#REF!</v>
      </c>
      <c r="S26" s="940" t="e">
        <f t="shared" si="5"/>
        <v>#REF!</v>
      </c>
      <c r="T26" s="940" t="e">
        <f t="shared" si="5"/>
        <v>#REF!</v>
      </c>
      <c r="U26" s="940" t="e">
        <f t="shared" si="5"/>
        <v>#REF!</v>
      </c>
      <c r="V26" s="940" t="e">
        <f t="shared" si="5"/>
        <v>#REF!</v>
      </c>
      <c r="W26" s="616" t="s">
        <v>1243</v>
      </c>
      <c r="X26" s="951"/>
      <c r="Y26" s="951"/>
      <c r="Z26" s="951"/>
      <c r="AA26" s="951"/>
      <c r="AB26" s="951"/>
      <c r="AC26" s="951"/>
      <c r="AD26" s="951"/>
      <c r="AE26" s="951"/>
      <c r="AF26" s="951"/>
      <c r="AG26" s="951"/>
    </row>
    <row r="27" spans="2:33" s="360" customFormat="1" ht="10.5" customHeight="1" x14ac:dyDescent="0.2">
      <c r="B27" s="454"/>
      <c r="C27" s="361"/>
      <c r="D27" s="361"/>
      <c r="E27" s="361"/>
      <c r="F27" s="361"/>
      <c r="G27" s="366"/>
      <c r="H27" s="361"/>
      <c r="I27" s="361"/>
      <c r="J27" s="361"/>
      <c r="K27" s="361"/>
      <c r="L27" s="366"/>
      <c r="M27" s="362"/>
      <c r="N27" s="925"/>
      <c r="O27" s="940"/>
      <c r="P27" s="940"/>
      <c r="Q27" s="940"/>
      <c r="R27" s="940"/>
      <c r="S27" s="940"/>
      <c r="T27" s="940"/>
      <c r="U27" s="940"/>
      <c r="V27" s="940"/>
      <c r="W27" s="616" t="s">
        <v>871</v>
      </c>
      <c r="X27" s="951"/>
      <c r="Y27" s="951"/>
      <c r="Z27" s="951"/>
      <c r="AA27" s="951"/>
      <c r="AB27" s="951"/>
      <c r="AC27" s="951"/>
      <c r="AD27" s="951"/>
      <c r="AE27" s="951"/>
      <c r="AF27" s="951"/>
      <c r="AG27" s="951"/>
    </row>
    <row r="28" spans="2:33" s="360" customFormat="1" ht="25.5" customHeight="1" x14ac:dyDescent="0.2">
      <c r="B28" s="454" t="s">
        <v>1242</v>
      </c>
      <c r="C28" s="361" t="e">
        <f t="shared" ref="C28:J28" si="6">+C29+C30</f>
        <v>#REF!</v>
      </c>
      <c r="D28" s="361" t="e">
        <f t="shared" si="6"/>
        <v>#REF!</v>
      </c>
      <c r="E28" s="361" t="e">
        <f t="shared" si="6"/>
        <v>#REF!</v>
      </c>
      <c r="F28" s="361" t="e">
        <f t="shared" si="6"/>
        <v>#REF!</v>
      </c>
      <c r="G28" s="361" t="e">
        <f t="shared" si="6"/>
        <v>#REF!</v>
      </c>
      <c r="H28" s="361" t="e">
        <f t="shared" si="6"/>
        <v>#REF!</v>
      </c>
      <c r="I28" s="361" t="e">
        <f t="shared" si="6"/>
        <v>#REF!</v>
      </c>
      <c r="J28" s="361" t="e">
        <f t="shared" si="6"/>
        <v>#REF!</v>
      </c>
      <c r="K28" s="361" t="e">
        <f>+K29+K30</f>
        <v>#REF!</v>
      </c>
      <c r="L28" s="361" t="e">
        <f>+L29+L30</f>
        <v>#REF!</v>
      </c>
      <c r="M28" s="362"/>
      <c r="N28" s="917" t="e">
        <f t="shared" ref="N28:V28" si="7">+N29+N30</f>
        <v>#REF!</v>
      </c>
      <c r="O28" s="940" t="e">
        <f t="shared" si="7"/>
        <v>#REF!</v>
      </c>
      <c r="P28" s="940" t="e">
        <f t="shared" si="7"/>
        <v>#REF!</v>
      </c>
      <c r="Q28" s="940" t="e">
        <f t="shared" si="7"/>
        <v>#REF!</v>
      </c>
      <c r="R28" s="940" t="e">
        <f t="shared" si="7"/>
        <v>#REF!</v>
      </c>
      <c r="S28" s="940" t="e">
        <f t="shared" si="7"/>
        <v>#REF!</v>
      </c>
      <c r="T28" s="940" t="e">
        <f t="shared" si="7"/>
        <v>#REF!</v>
      </c>
      <c r="U28" s="940" t="e">
        <f t="shared" si="7"/>
        <v>#REF!</v>
      </c>
      <c r="V28" s="940" t="e">
        <f t="shared" si="7"/>
        <v>#REF!</v>
      </c>
      <c r="W28" s="616" t="s">
        <v>1244</v>
      </c>
      <c r="X28" s="951"/>
      <c r="Y28" s="951"/>
      <c r="Z28" s="951"/>
      <c r="AA28" s="951"/>
      <c r="AB28" s="951"/>
      <c r="AC28" s="951"/>
      <c r="AD28" s="951"/>
      <c r="AE28" s="951"/>
      <c r="AF28" s="951"/>
      <c r="AG28" s="951"/>
    </row>
    <row r="29" spans="2:33" s="360" customFormat="1" ht="25.5" customHeight="1" x14ac:dyDescent="0.2">
      <c r="B29" s="617" t="s">
        <v>1476</v>
      </c>
      <c r="C29" s="331" t="e">
        <f>+#REF!/#REF!*100</f>
        <v>#REF!</v>
      </c>
      <c r="D29" s="331" t="e">
        <f>+#REF!/#REF!*100</f>
        <v>#REF!</v>
      </c>
      <c r="E29" s="331" t="e">
        <f>+#REF!/#REF!*100</f>
        <v>#REF!</v>
      </c>
      <c r="F29" s="331" t="e">
        <f>+#REF!/#REF!*100</f>
        <v>#REF!</v>
      </c>
      <c r="G29" s="920" t="e">
        <f>+#REF!/#REF!*100</f>
        <v>#REF!</v>
      </c>
      <c r="H29" s="331" t="e">
        <f>+#REF!/#REF!*100</f>
        <v>#REF!</v>
      </c>
      <c r="I29" s="331" t="e">
        <f>+#REF!/#REF!*100</f>
        <v>#REF!</v>
      </c>
      <c r="J29" s="331" t="e">
        <f>+#REF!/#REF!*100</f>
        <v>#REF!</v>
      </c>
      <c r="K29" s="331" t="e">
        <f>+#REF!/#REF!*100</f>
        <v>#REF!</v>
      </c>
      <c r="L29" s="920" t="e">
        <f>+#REF!/#REF!*100</f>
        <v>#REF!</v>
      </c>
      <c r="M29" s="329"/>
      <c r="N29" s="924" t="e">
        <f>+#REF!/#REF!*100</f>
        <v>#REF!</v>
      </c>
      <c r="O29" s="891" t="e">
        <f>+#REF!/#REF!*100</f>
        <v>#REF!</v>
      </c>
      <c r="P29" s="891" t="e">
        <f>+#REF!/#REF!*100</f>
        <v>#REF!</v>
      </c>
      <c r="Q29" s="891" t="e">
        <f>+#REF!/#REF!*100</f>
        <v>#REF!</v>
      </c>
      <c r="R29" s="891" t="e">
        <f>+#REF!/#REF!*100</f>
        <v>#REF!</v>
      </c>
      <c r="S29" s="891" t="e">
        <f>+#REF!/#REF!*100</f>
        <v>#REF!</v>
      </c>
      <c r="T29" s="891" t="e">
        <f>+#REF!/#REF!*100</f>
        <v>#REF!</v>
      </c>
      <c r="U29" s="891" t="e">
        <f>+#REF!/#REF!*100</f>
        <v>#REF!</v>
      </c>
      <c r="V29" s="891" t="e">
        <f>+#REF!/#REF!*100</f>
        <v>#REF!</v>
      </c>
      <c r="W29" s="618" t="s">
        <v>1477</v>
      </c>
      <c r="X29" s="951"/>
      <c r="Y29" s="951"/>
      <c r="Z29" s="951"/>
      <c r="AA29" s="951"/>
      <c r="AB29" s="951"/>
      <c r="AC29" s="951"/>
      <c r="AD29" s="951"/>
      <c r="AE29" s="951"/>
      <c r="AF29" s="951"/>
      <c r="AG29" s="951"/>
    </row>
    <row r="30" spans="2:33" s="365" customFormat="1" ht="25.5" customHeight="1" x14ac:dyDescent="0.2">
      <c r="B30" s="617" t="s">
        <v>934</v>
      </c>
      <c r="C30" s="331" t="e">
        <f>+#REF!/#REF!*100</f>
        <v>#REF!</v>
      </c>
      <c r="D30" s="331" t="e">
        <f>+#REF!/#REF!*100</f>
        <v>#REF!</v>
      </c>
      <c r="E30" s="331" t="e">
        <f>+#REF!/#REF!*100</f>
        <v>#REF!</v>
      </c>
      <c r="F30" s="331" t="e">
        <f>+#REF!/#REF!*100</f>
        <v>#REF!</v>
      </c>
      <c r="G30" s="331" t="e">
        <f>+#REF!/#REF!*100</f>
        <v>#REF!</v>
      </c>
      <c r="H30" s="331" t="e">
        <f>+#REF!/#REF!*100</f>
        <v>#REF!</v>
      </c>
      <c r="I30" s="331" t="e">
        <f>+#REF!/#REF!*100</f>
        <v>#REF!</v>
      </c>
      <c r="J30" s="331" t="e">
        <f>+#REF!/#REF!*100</f>
        <v>#REF!</v>
      </c>
      <c r="K30" s="331" t="e">
        <f>+#REF!/#REF!*100</f>
        <v>#REF!</v>
      </c>
      <c r="L30" s="920" t="e">
        <f>+#REF!/#REF!*100</f>
        <v>#REF!</v>
      </c>
      <c r="M30" s="329"/>
      <c r="N30" s="924" t="e">
        <f>+#REF!/#REF!*100</f>
        <v>#REF!</v>
      </c>
      <c r="O30" s="891" t="e">
        <f>+#REF!/#REF!*100</f>
        <v>#REF!</v>
      </c>
      <c r="P30" s="891" t="e">
        <f>+#REF!/#REF!*100</f>
        <v>#REF!</v>
      </c>
      <c r="Q30" s="891" t="e">
        <f>+#REF!/#REF!*100</f>
        <v>#REF!</v>
      </c>
      <c r="R30" s="891" t="e">
        <f>+#REF!/#REF!*100</f>
        <v>#REF!</v>
      </c>
      <c r="S30" s="891" t="e">
        <f>+#REF!/#REF!*100</f>
        <v>#REF!</v>
      </c>
      <c r="T30" s="891" t="e">
        <f>+#REF!/#REF!*100</f>
        <v>#REF!</v>
      </c>
      <c r="U30" s="891" t="e">
        <f>+#REF!/#REF!*100</f>
        <v>#REF!</v>
      </c>
      <c r="V30" s="891" t="e">
        <f>+#REF!/#REF!*100</f>
        <v>#REF!</v>
      </c>
      <c r="W30" s="618" t="s">
        <v>1452</v>
      </c>
      <c r="X30" s="951"/>
      <c r="Y30" s="951"/>
      <c r="Z30" s="951"/>
      <c r="AA30" s="951"/>
      <c r="AB30" s="951"/>
      <c r="AC30" s="951"/>
      <c r="AD30" s="951"/>
      <c r="AE30" s="951"/>
      <c r="AF30" s="951"/>
      <c r="AG30" s="951"/>
    </row>
    <row r="31" spans="2:33" s="360" customFormat="1" ht="12" customHeight="1" x14ac:dyDescent="0.2">
      <c r="B31" s="454"/>
      <c r="C31" s="361"/>
      <c r="D31" s="361"/>
      <c r="E31" s="361"/>
      <c r="F31" s="361"/>
      <c r="G31" s="361"/>
      <c r="H31" s="361"/>
      <c r="I31" s="361"/>
      <c r="J31" s="361"/>
      <c r="K31" s="361"/>
      <c r="L31" s="366"/>
      <c r="M31" s="362"/>
      <c r="N31" s="925"/>
      <c r="O31" s="940"/>
      <c r="P31" s="940"/>
      <c r="Q31" s="940"/>
      <c r="R31" s="940"/>
      <c r="S31" s="940"/>
      <c r="T31" s="940"/>
      <c r="U31" s="940"/>
      <c r="V31" s="940"/>
      <c r="W31" s="616" t="s">
        <v>871</v>
      </c>
      <c r="X31" s="951"/>
      <c r="Y31" s="951"/>
      <c r="Z31" s="951"/>
      <c r="AA31" s="951"/>
      <c r="AB31" s="951"/>
      <c r="AC31" s="951"/>
      <c r="AD31" s="951"/>
      <c r="AE31" s="951"/>
      <c r="AF31" s="951"/>
      <c r="AG31" s="951"/>
    </row>
    <row r="32" spans="2:33" s="360" customFormat="1" ht="25.5" customHeight="1" x14ac:dyDescent="0.2">
      <c r="B32" s="454" t="s">
        <v>776</v>
      </c>
      <c r="C32" s="361" t="e">
        <f t="shared" ref="C32:J32" si="8">+C33+C34+C35+C36</f>
        <v>#REF!</v>
      </c>
      <c r="D32" s="361" t="e">
        <f t="shared" si="8"/>
        <v>#REF!</v>
      </c>
      <c r="E32" s="361" t="e">
        <f t="shared" si="8"/>
        <v>#REF!</v>
      </c>
      <c r="F32" s="366" t="e">
        <f t="shared" si="8"/>
        <v>#REF!</v>
      </c>
      <c r="G32" s="366" t="e">
        <f t="shared" si="8"/>
        <v>#REF!</v>
      </c>
      <c r="H32" s="366" t="e">
        <f t="shared" si="8"/>
        <v>#REF!</v>
      </c>
      <c r="I32" s="361" t="e">
        <f t="shared" si="8"/>
        <v>#REF!</v>
      </c>
      <c r="J32" s="361" t="e">
        <f t="shared" si="8"/>
        <v>#REF!</v>
      </c>
      <c r="K32" s="361" t="e">
        <f>+K33+K34+K35+K36</f>
        <v>#REF!</v>
      </c>
      <c r="L32" s="366" t="e">
        <f>+L33+L34+L35+L36</f>
        <v>#REF!</v>
      </c>
      <c r="M32" s="362"/>
      <c r="N32" s="925" t="e">
        <f t="shared" ref="N32:V32" si="9">+N33+N34+N35+N36</f>
        <v>#REF!</v>
      </c>
      <c r="O32" s="940" t="e">
        <f t="shared" si="9"/>
        <v>#REF!</v>
      </c>
      <c r="P32" s="940" t="e">
        <f t="shared" si="9"/>
        <v>#REF!</v>
      </c>
      <c r="Q32" s="940" t="e">
        <f t="shared" si="9"/>
        <v>#REF!</v>
      </c>
      <c r="R32" s="940" t="e">
        <f t="shared" si="9"/>
        <v>#REF!</v>
      </c>
      <c r="S32" s="940" t="e">
        <f t="shared" si="9"/>
        <v>#REF!</v>
      </c>
      <c r="T32" s="940" t="e">
        <f t="shared" si="9"/>
        <v>#REF!</v>
      </c>
      <c r="U32" s="940" t="e">
        <f t="shared" si="9"/>
        <v>#REF!</v>
      </c>
      <c r="V32" s="940" t="e">
        <f t="shared" si="9"/>
        <v>#REF!</v>
      </c>
      <c r="W32" s="616" t="s">
        <v>262</v>
      </c>
      <c r="X32" s="951"/>
      <c r="Y32" s="951"/>
      <c r="Z32" s="951"/>
      <c r="AA32" s="951"/>
      <c r="AB32" s="951"/>
      <c r="AC32" s="951"/>
      <c r="AD32" s="951"/>
      <c r="AE32" s="951"/>
      <c r="AF32" s="951"/>
      <c r="AG32" s="951"/>
    </row>
    <row r="33" spans="2:33" s="360" customFormat="1" ht="25.5" customHeight="1" x14ac:dyDescent="0.2">
      <c r="B33" s="617" t="s">
        <v>1198</v>
      </c>
      <c r="C33" s="331" t="e">
        <f>+#REF!/#REF!*100</f>
        <v>#REF!</v>
      </c>
      <c r="D33" s="331" t="e">
        <f>+#REF!/#REF!*100</f>
        <v>#REF!</v>
      </c>
      <c r="E33" s="331" t="e">
        <f>+#REF!/#REF!*100</f>
        <v>#REF!</v>
      </c>
      <c r="F33" s="331" t="e">
        <f>+#REF!/#REF!*100</f>
        <v>#REF!</v>
      </c>
      <c r="G33" s="331" t="e">
        <f>+#REF!/#REF!*100</f>
        <v>#REF!</v>
      </c>
      <c r="H33" s="331" t="e">
        <f>+#REF!/#REF!*100</f>
        <v>#REF!</v>
      </c>
      <c r="I33" s="920" t="e">
        <f>+#REF!/#REF!*100</f>
        <v>#REF!</v>
      </c>
      <c r="J33" s="920" t="e">
        <f>+#REF!/#REF!*100</f>
        <v>#REF!</v>
      </c>
      <c r="K33" s="920" t="e">
        <f>+#REF!/#REF!*100</f>
        <v>#REF!</v>
      </c>
      <c r="L33" s="920" t="e">
        <f>+#REF!/#REF!*100</f>
        <v>#REF!</v>
      </c>
      <c r="M33" s="329"/>
      <c r="N33" s="921" t="e">
        <f>+#REF!/#REF!*100</f>
        <v>#REF!</v>
      </c>
      <c r="O33" s="891" t="e">
        <f>+#REF!/#REF!*100</f>
        <v>#REF!</v>
      </c>
      <c r="P33" s="891" t="e">
        <f>+#REF!/#REF!*100</f>
        <v>#REF!</v>
      </c>
      <c r="Q33" s="891" t="e">
        <f>+#REF!/#REF!*100</f>
        <v>#REF!</v>
      </c>
      <c r="R33" s="891" t="e">
        <f>+#REF!/#REF!*100</f>
        <v>#REF!</v>
      </c>
      <c r="S33" s="891" t="e">
        <f>+#REF!/#REF!*100</f>
        <v>#REF!</v>
      </c>
      <c r="T33" s="891" t="e">
        <f>+#REF!/#REF!*100</f>
        <v>#REF!</v>
      </c>
      <c r="U33" s="891" t="e">
        <f>+#REF!/#REF!*100</f>
        <v>#REF!</v>
      </c>
      <c r="V33" s="891" t="e">
        <f>+#REF!/#REF!*100</f>
        <v>#REF!</v>
      </c>
      <c r="W33" s="618" t="s">
        <v>1454</v>
      </c>
      <c r="X33" s="951"/>
      <c r="Y33" s="951"/>
      <c r="Z33" s="951"/>
      <c r="AA33" s="951"/>
      <c r="AB33" s="951"/>
      <c r="AC33" s="951"/>
      <c r="AD33" s="951"/>
      <c r="AE33" s="951"/>
      <c r="AF33" s="951"/>
      <c r="AG33" s="951"/>
    </row>
    <row r="34" spans="2:33" s="360" customFormat="1" ht="25.5" customHeight="1" x14ac:dyDescent="0.2">
      <c r="B34" s="617" t="s">
        <v>1199</v>
      </c>
      <c r="C34" s="331" t="e">
        <f>#REF!/#REF!*100</f>
        <v>#REF!</v>
      </c>
      <c r="D34" s="331" t="e">
        <f>#REF!/#REF!*100</f>
        <v>#REF!</v>
      </c>
      <c r="E34" s="331" t="e">
        <f>#REF!/#REF!*100</f>
        <v>#REF!</v>
      </c>
      <c r="F34" s="331" t="e">
        <f>#REF!/#REF!*100</f>
        <v>#REF!</v>
      </c>
      <c r="G34" s="331" t="e">
        <f>#REF!/#REF!*100</f>
        <v>#REF!</v>
      </c>
      <c r="H34" s="331" t="e">
        <f>#REF!/#REF!*100</f>
        <v>#REF!</v>
      </c>
      <c r="I34" s="920" t="e">
        <f>#REF!/#REF!*100</f>
        <v>#REF!</v>
      </c>
      <c r="J34" s="920" t="e">
        <f>#REF!/#REF!*100</f>
        <v>#REF!</v>
      </c>
      <c r="K34" s="920" t="e">
        <f>#REF!/#REF!*100</f>
        <v>#REF!</v>
      </c>
      <c r="L34" s="331" t="e">
        <f>#REF!/#REF!*100</f>
        <v>#REF!</v>
      </c>
      <c r="M34" s="329"/>
      <c r="N34" s="921" t="e">
        <f>#REF!/#REF!*100</f>
        <v>#REF!</v>
      </c>
      <c r="O34" s="891" t="e">
        <f>#REF!/#REF!*100</f>
        <v>#REF!</v>
      </c>
      <c r="P34" s="891" t="e">
        <f>#REF!/#REF!*100</f>
        <v>#REF!</v>
      </c>
      <c r="Q34" s="891" t="e">
        <f>#REF!/#REF!*100</f>
        <v>#REF!</v>
      </c>
      <c r="R34" s="891" t="e">
        <f>#REF!/#REF!*100</f>
        <v>#REF!</v>
      </c>
      <c r="S34" s="891" t="e">
        <f>#REF!/#REF!*100</f>
        <v>#REF!</v>
      </c>
      <c r="T34" s="891" t="e">
        <f>#REF!/#REF!*100</f>
        <v>#REF!</v>
      </c>
      <c r="U34" s="891" t="e">
        <f>#REF!/#REF!*100</f>
        <v>#REF!</v>
      </c>
      <c r="V34" s="891" t="e">
        <f>#REF!/#REF!*100</f>
        <v>#REF!</v>
      </c>
      <c r="W34" s="618" t="s">
        <v>1455</v>
      </c>
      <c r="X34" s="951"/>
      <c r="Y34" s="951"/>
      <c r="Z34" s="951"/>
      <c r="AA34" s="951"/>
      <c r="AB34" s="951"/>
      <c r="AC34" s="951"/>
      <c r="AD34" s="951"/>
      <c r="AE34" s="951"/>
      <c r="AF34" s="951"/>
      <c r="AG34" s="951"/>
    </row>
    <row r="35" spans="2:33" s="360" customFormat="1" ht="25.5" customHeight="1" x14ac:dyDescent="0.2">
      <c r="B35" s="617" t="s">
        <v>712</v>
      </c>
      <c r="C35" s="890" t="e">
        <f>+#REF!/#REF!*100</f>
        <v>#REF!</v>
      </c>
      <c r="D35" s="890" t="e">
        <f>+#REF!/#REF!*100</f>
        <v>#REF!</v>
      </c>
      <c r="E35" s="890" t="e">
        <f>+#REF!/#REF!*100</f>
        <v>#REF!</v>
      </c>
      <c r="F35" s="890" t="e">
        <f>+#REF!/#REF!*100</f>
        <v>#REF!</v>
      </c>
      <c r="G35" s="890" t="e">
        <f>+#REF!/#REF!*100</f>
        <v>#REF!</v>
      </c>
      <c r="H35" s="890" t="e">
        <f>+#REF!/#REF!*100</f>
        <v>#REF!</v>
      </c>
      <c r="I35" s="890" t="e">
        <f>+#REF!/#REF!*100</f>
        <v>#REF!</v>
      </c>
      <c r="J35" s="890" t="e">
        <f>+#REF!/#REF!*100</f>
        <v>#REF!</v>
      </c>
      <c r="K35" s="890" t="e">
        <f>+#REF!/#REF!*100</f>
        <v>#REF!</v>
      </c>
      <c r="L35" s="890" t="e">
        <f>+#REF!/#REF!*100</f>
        <v>#REF!</v>
      </c>
      <c r="M35" s="891"/>
      <c r="N35" s="892" t="e">
        <f>+#REF!/#REF!*100</f>
        <v>#REF!</v>
      </c>
      <c r="O35" s="891" t="e">
        <f>+#REF!/#REF!*100</f>
        <v>#REF!</v>
      </c>
      <c r="P35" s="891" t="e">
        <f>+#REF!/#REF!*100</f>
        <v>#REF!</v>
      </c>
      <c r="Q35" s="891" t="e">
        <f>+#REF!/#REF!*100</f>
        <v>#REF!</v>
      </c>
      <c r="R35" s="891" t="e">
        <f>+#REF!/#REF!*100</f>
        <v>#REF!</v>
      </c>
      <c r="S35" s="891" t="e">
        <f>+#REF!/#REF!*100</f>
        <v>#REF!</v>
      </c>
      <c r="T35" s="891" t="e">
        <f>+#REF!/#REF!*100</f>
        <v>#REF!</v>
      </c>
      <c r="U35" s="891" t="e">
        <f>+#REF!/#REF!*100</f>
        <v>#REF!</v>
      </c>
      <c r="V35" s="891" t="e">
        <f>+#REF!/#REF!*100</f>
        <v>#REF!</v>
      </c>
      <c r="W35" s="618" t="s">
        <v>790</v>
      </c>
      <c r="X35" s="951"/>
      <c r="Y35" s="951"/>
      <c r="Z35" s="951"/>
      <c r="AA35" s="951"/>
      <c r="AB35" s="951"/>
      <c r="AC35" s="951"/>
      <c r="AD35" s="951"/>
      <c r="AE35" s="951"/>
      <c r="AF35" s="951"/>
      <c r="AG35" s="951"/>
    </row>
    <row r="36" spans="2:33" s="360" customFormat="1" ht="25.5" customHeight="1" x14ac:dyDescent="0.2">
      <c r="B36" s="617" t="s">
        <v>849</v>
      </c>
      <c r="C36" s="890" t="e">
        <f>+#REF!/#REF!*100</f>
        <v>#REF!</v>
      </c>
      <c r="D36" s="890" t="e">
        <f>+#REF!/#REF!*100</f>
        <v>#REF!</v>
      </c>
      <c r="E36" s="890" t="e">
        <f>+#REF!/#REF!*100</f>
        <v>#REF!</v>
      </c>
      <c r="F36" s="890" t="e">
        <f>+#REF!/#REF!*100</f>
        <v>#REF!</v>
      </c>
      <c r="G36" s="890" t="e">
        <f>+#REF!/#REF!*100</f>
        <v>#REF!</v>
      </c>
      <c r="H36" s="890" t="e">
        <f>+#REF!/#REF!*100</f>
        <v>#REF!</v>
      </c>
      <c r="I36" s="890" t="e">
        <f>+#REF!/#REF!*100</f>
        <v>#REF!</v>
      </c>
      <c r="J36" s="890" t="e">
        <f>+#REF!/#REF!*100</f>
        <v>#REF!</v>
      </c>
      <c r="K36" s="890" t="e">
        <f>+#REF!/#REF!*100</f>
        <v>#REF!</v>
      </c>
      <c r="L36" s="890" t="e">
        <f>+#REF!/#REF!*100</f>
        <v>#REF!</v>
      </c>
      <c r="M36" s="891"/>
      <c r="N36" s="892" t="e">
        <f>+#REF!/#REF!*100</f>
        <v>#REF!</v>
      </c>
      <c r="O36" s="891" t="e">
        <f>+#REF!/#REF!*100</f>
        <v>#REF!</v>
      </c>
      <c r="P36" s="891" t="e">
        <f>+#REF!/#REF!*100</f>
        <v>#REF!</v>
      </c>
      <c r="Q36" s="891" t="e">
        <f>+#REF!/#REF!*100</f>
        <v>#REF!</v>
      </c>
      <c r="R36" s="891" t="e">
        <f>+#REF!/#REF!*100</f>
        <v>#REF!</v>
      </c>
      <c r="S36" s="891" t="e">
        <f>+#REF!/#REF!*100</f>
        <v>#REF!</v>
      </c>
      <c r="T36" s="891" t="e">
        <f>+#REF!/#REF!*100</f>
        <v>#REF!</v>
      </c>
      <c r="U36" s="891" t="e">
        <f>+#REF!/#REF!*100</f>
        <v>#REF!</v>
      </c>
      <c r="V36" s="891" t="e">
        <f>+#REF!/#REF!*100</f>
        <v>#REF!</v>
      </c>
      <c r="W36" s="618" t="s">
        <v>313</v>
      </c>
      <c r="X36" s="951"/>
      <c r="Y36" s="951"/>
      <c r="Z36" s="951"/>
      <c r="AA36" s="951"/>
      <c r="AB36" s="951"/>
      <c r="AC36" s="951"/>
      <c r="AD36" s="951"/>
      <c r="AE36" s="951"/>
      <c r="AF36" s="951"/>
      <c r="AG36" s="951"/>
    </row>
    <row r="37" spans="2:33" s="360" customFormat="1" ht="24.95" customHeight="1" thickBot="1" x14ac:dyDescent="0.25">
      <c r="B37" s="637"/>
      <c r="C37" s="927"/>
      <c r="D37" s="927"/>
      <c r="E37" s="927"/>
      <c r="F37" s="927"/>
      <c r="G37" s="927"/>
      <c r="H37" s="927"/>
      <c r="I37" s="927"/>
      <c r="J37" s="927"/>
      <c r="K37" s="927"/>
      <c r="L37" s="927"/>
      <c r="M37" s="928"/>
      <c r="N37" s="929"/>
      <c r="O37" s="928"/>
      <c r="P37" s="928"/>
      <c r="Q37" s="928"/>
      <c r="R37" s="928"/>
      <c r="S37" s="928"/>
      <c r="T37" s="928"/>
      <c r="U37" s="928"/>
      <c r="V37" s="928"/>
      <c r="W37" s="950"/>
      <c r="X37" s="951"/>
      <c r="Y37" s="951"/>
      <c r="Z37" s="951"/>
      <c r="AA37" s="951"/>
      <c r="AB37" s="951"/>
      <c r="AC37" s="951"/>
      <c r="AD37" s="951"/>
      <c r="AE37" s="951"/>
      <c r="AF37" s="951"/>
      <c r="AG37" s="951"/>
    </row>
    <row r="38" spans="2:33" s="360" customFormat="1" ht="15" customHeight="1" thickTop="1" x14ac:dyDescent="0.2">
      <c r="B38" s="454"/>
      <c r="C38" s="939"/>
      <c r="D38" s="939"/>
      <c r="E38" s="939"/>
      <c r="F38" s="939"/>
      <c r="G38" s="939"/>
      <c r="H38" s="939"/>
      <c r="I38" s="939"/>
      <c r="J38" s="939"/>
      <c r="K38" s="939"/>
      <c r="L38" s="939"/>
      <c r="M38" s="940"/>
      <c r="N38" s="941"/>
      <c r="O38" s="940"/>
      <c r="P38" s="940"/>
      <c r="Q38" s="940"/>
      <c r="R38" s="940"/>
      <c r="S38" s="940"/>
      <c r="T38" s="940"/>
      <c r="U38" s="940"/>
      <c r="V38" s="940"/>
      <c r="W38" s="616" t="s">
        <v>871</v>
      </c>
      <c r="X38" s="951"/>
      <c r="Y38" s="951"/>
      <c r="Z38" s="951"/>
      <c r="AA38" s="951"/>
      <c r="AB38" s="951"/>
      <c r="AC38" s="951"/>
      <c r="AD38" s="951"/>
      <c r="AE38" s="951"/>
      <c r="AF38" s="951"/>
      <c r="AG38" s="951"/>
    </row>
    <row r="39" spans="2:33" s="365" customFormat="1" ht="25.5" customHeight="1" x14ac:dyDescent="0.2">
      <c r="B39" s="455" t="s">
        <v>564</v>
      </c>
      <c r="C39" s="939"/>
      <c r="D39" s="939"/>
      <c r="E39" s="939"/>
      <c r="F39" s="939"/>
      <c r="G39" s="939"/>
      <c r="H39" s="939"/>
      <c r="I39" s="939"/>
      <c r="J39" s="939"/>
      <c r="K39" s="939"/>
      <c r="L39" s="939"/>
      <c r="M39" s="940"/>
      <c r="N39" s="941"/>
      <c r="O39" s="940"/>
      <c r="P39" s="940"/>
      <c r="Q39" s="940"/>
      <c r="R39" s="940"/>
      <c r="S39" s="940"/>
      <c r="T39" s="954"/>
      <c r="U39" s="954"/>
      <c r="V39" s="954"/>
      <c r="W39" s="379" t="s">
        <v>565</v>
      </c>
      <c r="X39" s="951"/>
      <c r="Y39" s="951"/>
      <c r="Z39" s="951"/>
      <c r="AA39" s="951"/>
      <c r="AB39" s="951"/>
      <c r="AC39" s="951"/>
      <c r="AD39" s="951"/>
      <c r="AE39" s="951"/>
      <c r="AF39" s="951"/>
      <c r="AG39" s="951"/>
    </row>
    <row r="40" spans="2:33" s="360" customFormat="1" ht="10.5" customHeight="1" x14ac:dyDescent="0.2">
      <c r="B40" s="454"/>
      <c r="C40" s="939"/>
      <c r="D40" s="939"/>
      <c r="E40" s="939"/>
      <c r="F40" s="939"/>
      <c r="G40" s="939"/>
      <c r="H40" s="939"/>
      <c r="I40" s="939"/>
      <c r="J40" s="939"/>
      <c r="K40" s="939"/>
      <c r="L40" s="939"/>
      <c r="M40" s="940"/>
      <c r="N40" s="941"/>
      <c r="O40" s="940"/>
      <c r="P40" s="954"/>
      <c r="Q40" s="940"/>
      <c r="R40" s="940"/>
      <c r="S40" s="940"/>
      <c r="T40" s="954"/>
      <c r="U40" s="954"/>
      <c r="V40" s="954"/>
      <c r="W40" s="616" t="s">
        <v>871</v>
      </c>
      <c r="X40" s="951"/>
      <c r="Y40" s="951"/>
      <c r="Z40" s="951"/>
      <c r="AA40" s="951"/>
      <c r="AB40" s="951"/>
      <c r="AC40" s="951"/>
      <c r="AD40" s="951"/>
      <c r="AE40" s="951"/>
      <c r="AF40" s="951"/>
      <c r="AG40" s="951"/>
    </row>
    <row r="41" spans="2:33" s="365" customFormat="1" ht="25.5" customHeight="1" x14ac:dyDescent="0.2">
      <c r="B41" s="617" t="s">
        <v>1240</v>
      </c>
      <c r="C41" s="890" t="e">
        <f>+#REF!/#REF!</f>
        <v>#REF!</v>
      </c>
      <c r="D41" s="890" t="e">
        <f>+#REF!/#REF!</f>
        <v>#REF!</v>
      </c>
      <c r="E41" s="890" t="e">
        <f>+#REF!/#REF!</f>
        <v>#REF!</v>
      </c>
      <c r="F41" s="890" t="e">
        <f>+#REF!/#REF!</f>
        <v>#REF!</v>
      </c>
      <c r="G41" s="890" t="e">
        <f>+#REF!/#REF!</f>
        <v>#REF!</v>
      </c>
      <c r="H41" s="890" t="e">
        <f>+#REF!/#REF!</f>
        <v>#REF!</v>
      </c>
      <c r="I41" s="890" t="e">
        <f>+#REF!/#REF!</f>
        <v>#REF!</v>
      </c>
      <c r="J41" s="890" t="e">
        <f>+#REF!/#REF!</f>
        <v>#REF!</v>
      </c>
      <c r="K41" s="890" t="e">
        <f>+#REF!/#REF!</f>
        <v>#REF!</v>
      </c>
      <c r="L41" s="890" t="e">
        <f>+#REF!/#REF!</f>
        <v>#REF!</v>
      </c>
      <c r="M41" s="891"/>
      <c r="N41" s="892" t="e">
        <f>+#REF!/#REF!</f>
        <v>#REF!</v>
      </c>
      <c r="O41" s="891" t="e">
        <f>+#REF!/#REF!</f>
        <v>#REF!</v>
      </c>
      <c r="P41" s="891" t="e">
        <f>+#REF!/#REF!</f>
        <v>#REF!</v>
      </c>
      <c r="Q41" s="891" t="e">
        <f>+#REF!/#REF!</f>
        <v>#REF!</v>
      </c>
      <c r="R41" s="891" t="e">
        <f>+#REF!/#REF!</f>
        <v>#REF!</v>
      </c>
      <c r="S41" s="891" t="e">
        <f>+#REF!/#REF!</f>
        <v>#REF!</v>
      </c>
      <c r="T41" s="891" t="e">
        <f>+#REF!/#REF!</f>
        <v>#REF!</v>
      </c>
      <c r="U41" s="891" t="e">
        <f>+#REF!/#REF!</f>
        <v>#REF!</v>
      </c>
      <c r="V41" s="891" t="e">
        <f>+#REF!/#REF!</f>
        <v>#REF!</v>
      </c>
      <c r="W41" s="618" t="s">
        <v>570</v>
      </c>
      <c r="X41" s="951"/>
      <c r="Y41" s="951"/>
      <c r="Z41" s="951"/>
      <c r="AA41" s="951"/>
      <c r="AB41" s="951"/>
      <c r="AC41" s="951"/>
      <c r="AD41" s="951"/>
      <c r="AE41" s="951"/>
      <c r="AF41" s="951"/>
      <c r="AG41" s="951"/>
    </row>
    <row r="42" spans="2:33" s="360" customFormat="1" ht="12" customHeight="1" x14ac:dyDescent="0.2">
      <c r="B42" s="454"/>
      <c r="C42" s="939"/>
      <c r="D42" s="939"/>
      <c r="E42" s="939"/>
      <c r="F42" s="939"/>
      <c r="G42" s="939"/>
      <c r="H42" s="939"/>
      <c r="I42" s="939"/>
      <c r="J42" s="939"/>
      <c r="K42" s="939"/>
      <c r="L42" s="939"/>
      <c r="M42" s="940"/>
      <c r="N42" s="941"/>
      <c r="O42" s="940"/>
      <c r="P42" s="940"/>
      <c r="Q42" s="940"/>
      <c r="R42" s="954"/>
      <c r="S42" s="954"/>
      <c r="T42" s="940"/>
      <c r="U42" s="940"/>
      <c r="V42" s="940"/>
      <c r="W42" s="616"/>
      <c r="X42" s="951"/>
      <c r="Y42" s="951"/>
      <c r="Z42" s="951"/>
      <c r="AA42" s="951"/>
      <c r="AB42" s="951"/>
      <c r="AC42" s="951"/>
      <c r="AD42" s="951"/>
      <c r="AE42" s="951"/>
      <c r="AF42" s="951"/>
      <c r="AG42" s="951"/>
    </row>
    <row r="43" spans="2:33" s="365" customFormat="1" ht="25.5" customHeight="1" x14ac:dyDescent="0.2">
      <c r="B43" s="617" t="s">
        <v>120</v>
      </c>
      <c r="C43" s="890"/>
      <c r="D43" s="890" t="e">
        <f>+#REF!/جدول1!#REF!/10</f>
        <v>#REF!</v>
      </c>
      <c r="E43" s="890" t="e">
        <f>+#REF!/جدول1!#REF!/10</f>
        <v>#REF!</v>
      </c>
      <c r="F43" s="890" t="e">
        <f>+#REF!/جدول1!#REF!/10</f>
        <v>#REF!</v>
      </c>
      <c r="G43" s="890" t="e">
        <f>+#REF!/جدول1!#REF!/10</f>
        <v>#REF!</v>
      </c>
      <c r="H43" s="890" t="e">
        <f>+#REF!/جدول1!#REF!/10</f>
        <v>#REF!</v>
      </c>
      <c r="I43" s="890" t="e">
        <f>+#REF!/جدول1!#REF!/10</f>
        <v>#REF!</v>
      </c>
      <c r="J43" s="890" t="e">
        <f>+#REF!/جدول1!#REF!/10</f>
        <v>#REF!</v>
      </c>
      <c r="K43" s="890" t="e">
        <f>+#REF!/جدول1!#REF!/10</f>
        <v>#REF!</v>
      </c>
      <c r="L43" s="890" t="e">
        <f>+#REF!/جدول1!#REF!/10</f>
        <v>#REF!</v>
      </c>
      <c r="M43" s="891"/>
      <c r="N43" s="891" t="e">
        <f>+#REF!/جدول1!#REF!/10</f>
        <v>#REF!</v>
      </c>
      <c r="O43" s="890" t="e">
        <f>+#REF!/جدول1!#REF!/10</f>
        <v>#REF!</v>
      </c>
      <c r="P43" s="890" t="e">
        <f>+#REF!/جدول1!C21/10</f>
        <v>#REF!</v>
      </c>
      <c r="Q43" s="890" t="e">
        <f>+#REF!/جدول1!D21/10</f>
        <v>#REF!</v>
      </c>
      <c r="R43" s="890" t="e">
        <f>+#REF!/جدول1!E21/10</f>
        <v>#REF!</v>
      </c>
      <c r="S43" s="890" t="e">
        <f>+#REF!/جدول1!F21/10</f>
        <v>#REF!</v>
      </c>
      <c r="T43" s="890" t="e">
        <f>+#REF!/جدول1!G21/10</f>
        <v>#REF!</v>
      </c>
      <c r="U43" s="891" t="s">
        <v>851</v>
      </c>
      <c r="V43" s="891" t="s">
        <v>851</v>
      </c>
      <c r="W43" s="618" t="s">
        <v>571</v>
      </c>
      <c r="X43" s="951"/>
      <c r="Y43" s="951"/>
      <c r="Z43" s="951"/>
      <c r="AA43" s="951"/>
      <c r="AB43" s="951"/>
      <c r="AC43" s="951"/>
      <c r="AD43" s="951"/>
      <c r="AE43" s="951"/>
      <c r="AF43" s="951"/>
      <c r="AG43" s="951"/>
    </row>
    <row r="44" spans="2:33" s="360" customFormat="1" ht="12" customHeight="1" x14ac:dyDescent="0.2">
      <c r="B44" s="454"/>
      <c r="C44" s="939"/>
      <c r="D44" s="939"/>
      <c r="E44" s="939"/>
      <c r="F44" s="939"/>
      <c r="G44" s="939"/>
      <c r="H44" s="939"/>
      <c r="I44" s="890"/>
      <c r="J44" s="890"/>
      <c r="K44" s="890"/>
      <c r="L44" s="890"/>
      <c r="M44" s="891"/>
      <c r="N44" s="891"/>
      <c r="O44" s="891"/>
      <c r="P44" s="891"/>
      <c r="Q44" s="891"/>
      <c r="R44" s="891"/>
      <c r="S44" s="891"/>
      <c r="T44" s="891"/>
      <c r="U44" s="955"/>
      <c r="V44" s="955"/>
      <c r="W44" s="616" t="s">
        <v>871</v>
      </c>
      <c r="X44" s="951"/>
      <c r="Y44" s="951"/>
      <c r="Z44" s="951"/>
      <c r="AA44" s="951"/>
      <c r="AB44" s="951"/>
      <c r="AC44" s="951"/>
      <c r="AD44" s="951"/>
      <c r="AE44" s="951"/>
      <c r="AF44" s="951"/>
      <c r="AG44" s="951"/>
    </row>
    <row r="45" spans="2:33" s="360" customFormat="1" ht="25.5" customHeight="1" x14ac:dyDescent="0.2">
      <c r="B45" s="617" t="s">
        <v>1050</v>
      </c>
      <c r="C45" s="890" t="e">
        <f>((جدول1!#REF!*1000)/#REF!)</f>
        <v>#REF!</v>
      </c>
      <c r="D45" s="890" t="e">
        <f>((جدول1!#REF!*1000)/#REF!)</f>
        <v>#REF!</v>
      </c>
      <c r="E45" s="890" t="e">
        <f>((جدول1!#REF!*1000)/#REF!)</f>
        <v>#REF!</v>
      </c>
      <c r="F45" s="890" t="e">
        <f>((جدول1!#REF!*1000)/#REF!)</f>
        <v>#REF!</v>
      </c>
      <c r="G45" s="890" t="e">
        <f>((جدول1!#REF!*1000)/#REF!)</f>
        <v>#REF!</v>
      </c>
      <c r="H45" s="890" t="e">
        <f>((جدول1!#REF!*1000)/#REF!)</f>
        <v>#REF!</v>
      </c>
      <c r="I45" s="890" t="e">
        <f>((جدول1!#REF!*1000)/#REF!)</f>
        <v>#REF!</v>
      </c>
      <c r="J45" s="890" t="e">
        <f>((جدول1!#REF!*1000)/#REF!)</f>
        <v>#REF!</v>
      </c>
      <c r="K45" s="890" t="e">
        <f>((جدول1!#REF!*1000)/#REF!)</f>
        <v>#REF!</v>
      </c>
      <c r="L45" s="890" t="e">
        <f>((جدول1!#REF!*1000)/#REF!)</f>
        <v>#REF!</v>
      </c>
      <c r="M45" s="891"/>
      <c r="N45" s="891" t="e">
        <f>((جدول1!#REF!*1000)/#REF!)</f>
        <v>#REF!</v>
      </c>
      <c r="O45" s="890" t="e">
        <f>((جدول1!#REF!*1000)/#REF!)</f>
        <v>#REF!</v>
      </c>
      <c r="P45" s="890" t="e">
        <f>((جدول1!C21*1000)/#REF!)</f>
        <v>#REF!</v>
      </c>
      <c r="Q45" s="890" t="e">
        <f>((جدول1!D21*1000)/#REF!)</f>
        <v>#REF!</v>
      </c>
      <c r="R45" s="890" t="e">
        <f>((جدول1!E21*1000)/#REF!)</f>
        <v>#REF!</v>
      </c>
      <c r="S45" s="890" t="e">
        <f>((جدول1!F21*1000)/#REF!)</f>
        <v>#REF!</v>
      </c>
      <c r="T45" s="901" t="e">
        <f>((جدول1!G21*1000)/#REF!)</f>
        <v>#REF!</v>
      </c>
      <c r="U45" s="891" t="s">
        <v>851</v>
      </c>
      <c r="V45" s="891" t="s">
        <v>851</v>
      </c>
      <c r="W45" s="618" t="s">
        <v>1051</v>
      </c>
      <c r="X45" s="951"/>
      <c r="Y45" s="951"/>
      <c r="Z45" s="951"/>
      <c r="AA45" s="951"/>
      <c r="AB45" s="951"/>
      <c r="AC45" s="951"/>
      <c r="AD45" s="951"/>
      <c r="AE45" s="951"/>
      <c r="AF45" s="951"/>
      <c r="AG45" s="951"/>
    </row>
    <row r="46" spans="2:33" s="360" customFormat="1" ht="12" customHeight="1" x14ac:dyDescent="0.2">
      <c r="B46" s="454"/>
      <c r="C46" s="939"/>
      <c r="D46" s="939"/>
      <c r="E46" s="939"/>
      <c r="F46" s="939"/>
      <c r="G46" s="939"/>
      <c r="H46" s="939"/>
      <c r="I46" s="890"/>
      <c r="J46" s="890"/>
      <c r="K46" s="890"/>
      <c r="L46" s="890"/>
      <c r="M46" s="891"/>
      <c r="N46" s="891"/>
      <c r="O46" s="891"/>
      <c r="P46" s="955"/>
      <c r="Q46" s="891"/>
      <c r="R46" s="891"/>
      <c r="S46" s="891"/>
      <c r="T46" s="955"/>
      <c r="U46" s="891"/>
      <c r="V46" s="891"/>
      <c r="W46" s="616"/>
      <c r="X46" s="951"/>
      <c r="Y46" s="951"/>
      <c r="Z46" s="951"/>
      <c r="AA46" s="951"/>
      <c r="AB46" s="951"/>
      <c r="AC46" s="951"/>
      <c r="AD46" s="951"/>
      <c r="AE46" s="951"/>
      <c r="AF46" s="951"/>
      <c r="AG46" s="951"/>
    </row>
    <row r="47" spans="2:33" s="365" customFormat="1" ht="25.5" customHeight="1" x14ac:dyDescent="0.2">
      <c r="B47" s="617" t="s">
        <v>101</v>
      </c>
      <c r="C47" s="890"/>
      <c r="D47" s="890" t="e">
        <f>+#REF!/جدول1!#REF!/10</f>
        <v>#REF!</v>
      </c>
      <c r="E47" s="890" t="e">
        <f>+#REF!/جدول1!#REF!/10</f>
        <v>#REF!</v>
      </c>
      <c r="F47" s="890" t="e">
        <f>+#REF!/جدول1!#REF!/10</f>
        <v>#REF!</v>
      </c>
      <c r="G47" s="890" t="e">
        <f>+#REF!/جدول1!#REF!/10</f>
        <v>#REF!</v>
      </c>
      <c r="H47" s="890" t="e">
        <f>+#REF!/جدول1!#REF!/10</f>
        <v>#REF!</v>
      </c>
      <c r="I47" s="890" t="e">
        <f>+#REF!/جدول1!#REF!/10</f>
        <v>#REF!</v>
      </c>
      <c r="J47" s="890" t="e">
        <f>+#REF!/جدول1!#REF!/10</f>
        <v>#REF!</v>
      </c>
      <c r="K47" s="890" t="e">
        <f>+#REF!/جدول1!#REF!/10</f>
        <v>#REF!</v>
      </c>
      <c r="L47" s="890" t="e">
        <f>+#REF!/جدول1!#REF!/10</f>
        <v>#REF!</v>
      </c>
      <c r="M47" s="891"/>
      <c r="N47" s="891" t="e">
        <f>+#REF!/جدول1!#REF!/10</f>
        <v>#REF!</v>
      </c>
      <c r="O47" s="890" t="e">
        <f>+#REF!/جدول1!#REF!/10</f>
        <v>#REF!</v>
      </c>
      <c r="P47" s="890" t="e">
        <f>+#REF!/جدول1!C21/10</f>
        <v>#REF!</v>
      </c>
      <c r="Q47" s="890" t="e">
        <f>+#REF!/جدول1!D21/10</f>
        <v>#REF!</v>
      </c>
      <c r="R47" s="890" t="e">
        <f>+#REF!/جدول1!E21/10</f>
        <v>#REF!</v>
      </c>
      <c r="S47" s="890" t="e">
        <f>+#REF!/جدول1!F21/10</f>
        <v>#REF!</v>
      </c>
      <c r="T47" s="890" t="e">
        <f>+#REF!/جدول1!G21/10</f>
        <v>#REF!</v>
      </c>
      <c r="U47" s="891" t="s">
        <v>851</v>
      </c>
      <c r="V47" s="891" t="s">
        <v>851</v>
      </c>
      <c r="W47" s="618" t="s">
        <v>102</v>
      </c>
      <c r="X47" s="951"/>
      <c r="Y47" s="951"/>
      <c r="Z47" s="951"/>
      <c r="AA47" s="951"/>
      <c r="AB47" s="951"/>
      <c r="AC47" s="951"/>
      <c r="AD47" s="951"/>
      <c r="AE47" s="951"/>
      <c r="AF47" s="951"/>
      <c r="AG47" s="951"/>
    </row>
    <row r="48" spans="2:33" s="365" customFormat="1" ht="24.95" customHeight="1" thickBot="1" x14ac:dyDescent="0.25">
      <c r="B48" s="637"/>
      <c r="C48" s="927"/>
      <c r="D48" s="927"/>
      <c r="E48" s="927"/>
      <c r="F48" s="927"/>
      <c r="G48" s="927"/>
      <c r="H48" s="927"/>
      <c r="I48" s="927"/>
      <c r="J48" s="927"/>
      <c r="K48" s="927"/>
      <c r="L48" s="927"/>
      <c r="M48" s="928"/>
      <c r="N48" s="929"/>
      <c r="O48" s="928"/>
      <c r="P48" s="928"/>
      <c r="Q48" s="928"/>
      <c r="R48" s="928"/>
      <c r="S48" s="928"/>
      <c r="T48" s="928"/>
      <c r="U48" s="928"/>
      <c r="V48" s="928"/>
      <c r="W48" s="950"/>
      <c r="X48" s="951"/>
      <c r="Y48" s="951"/>
      <c r="Z48" s="951"/>
      <c r="AA48" s="951"/>
      <c r="AB48" s="951"/>
      <c r="AC48" s="951"/>
      <c r="AD48" s="951"/>
      <c r="AE48" s="951"/>
      <c r="AF48" s="951"/>
      <c r="AG48" s="951"/>
    </row>
    <row r="49" spans="2:33" s="360" customFormat="1" ht="15" customHeight="1" thickTop="1" x14ac:dyDescent="0.2">
      <c r="B49" s="961"/>
      <c r="C49" s="956"/>
      <c r="D49" s="956"/>
      <c r="E49" s="956"/>
      <c r="F49" s="956"/>
      <c r="G49" s="956"/>
      <c r="H49" s="956"/>
      <c r="I49" s="956"/>
      <c r="J49" s="956"/>
      <c r="K49" s="956"/>
      <c r="L49" s="956"/>
      <c r="M49" s="957"/>
      <c r="N49" s="958"/>
      <c r="O49" s="957"/>
      <c r="P49" s="957"/>
      <c r="Q49" s="957"/>
      <c r="R49" s="957"/>
      <c r="S49" s="957"/>
      <c r="T49" s="957"/>
      <c r="U49" s="957"/>
      <c r="V49" s="957"/>
      <c r="W49" s="963" t="s">
        <v>871</v>
      </c>
      <c r="X49" s="951"/>
      <c r="Y49" s="951"/>
      <c r="Z49" s="951"/>
      <c r="AA49" s="951"/>
      <c r="AB49" s="951"/>
      <c r="AC49" s="951"/>
      <c r="AD49" s="951"/>
      <c r="AE49" s="951"/>
      <c r="AF49" s="951"/>
      <c r="AG49" s="951"/>
    </row>
    <row r="50" spans="2:33" s="365" customFormat="1" ht="24.95" customHeight="1" x14ac:dyDescent="0.2">
      <c r="B50" s="455" t="s">
        <v>1049</v>
      </c>
      <c r="C50" s="939"/>
      <c r="D50" s="939"/>
      <c r="E50" s="939"/>
      <c r="F50" s="939"/>
      <c r="G50" s="939"/>
      <c r="H50" s="939"/>
      <c r="I50" s="939"/>
      <c r="J50" s="939"/>
      <c r="K50" s="939"/>
      <c r="L50" s="939"/>
      <c r="M50" s="940"/>
      <c r="N50" s="941"/>
      <c r="O50" s="940"/>
      <c r="P50" s="940"/>
      <c r="Q50" s="940"/>
      <c r="R50" s="940"/>
      <c r="S50" s="940"/>
      <c r="T50" s="940"/>
      <c r="U50" s="940"/>
      <c r="V50" s="940"/>
      <c r="W50" s="379" t="s">
        <v>572</v>
      </c>
      <c r="X50" s="951"/>
      <c r="Y50" s="951"/>
      <c r="Z50" s="951"/>
      <c r="AA50" s="951"/>
      <c r="AB50" s="951"/>
      <c r="AC50" s="951"/>
      <c r="AD50" s="951"/>
      <c r="AE50" s="951"/>
      <c r="AF50" s="951"/>
      <c r="AG50" s="951"/>
    </row>
    <row r="51" spans="2:33" s="360" customFormat="1" ht="15" customHeight="1" x14ac:dyDescent="0.2">
      <c r="B51" s="454"/>
      <c r="C51" s="939"/>
      <c r="D51" s="939"/>
      <c r="E51" s="939"/>
      <c r="F51" s="939"/>
      <c r="G51" s="939"/>
      <c r="H51" s="939"/>
      <c r="I51" s="939"/>
      <c r="J51" s="939"/>
      <c r="K51" s="939"/>
      <c r="L51" s="939"/>
      <c r="M51" s="940"/>
      <c r="N51" s="941"/>
      <c r="O51" s="940"/>
      <c r="P51" s="940"/>
      <c r="Q51" s="940"/>
      <c r="R51" s="940"/>
      <c r="S51" s="940"/>
      <c r="T51" s="940"/>
      <c r="U51" s="940"/>
      <c r="V51" s="940"/>
      <c r="W51" s="616" t="s">
        <v>871</v>
      </c>
      <c r="X51" s="951"/>
      <c r="Y51" s="951"/>
      <c r="Z51" s="951"/>
      <c r="AA51" s="951"/>
      <c r="AB51" s="951"/>
      <c r="AC51" s="951"/>
      <c r="AD51" s="951"/>
      <c r="AE51" s="951"/>
      <c r="AF51" s="951"/>
      <c r="AG51" s="951"/>
    </row>
    <row r="52" spans="2:33" s="365" customFormat="1" ht="25.5" customHeight="1" x14ac:dyDescent="0.2">
      <c r="B52" s="617" t="s">
        <v>587</v>
      </c>
      <c r="C52" s="890" t="e">
        <f>+#REF!/(#REF!+#REF!)*100</f>
        <v>#REF!</v>
      </c>
      <c r="D52" s="890" t="e">
        <f>+#REF!/(#REF!+#REF!)*100</f>
        <v>#REF!</v>
      </c>
      <c r="E52" s="890" t="e">
        <f>+#REF!/(#REF!+#REF!)*100</f>
        <v>#REF!</v>
      </c>
      <c r="F52" s="890" t="e">
        <f>+#REF!/(#REF!+#REF!)*100</f>
        <v>#REF!</v>
      </c>
      <c r="G52" s="890" t="e">
        <f>+#REF!/(#REF!+#REF!)*100</f>
        <v>#REF!</v>
      </c>
      <c r="H52" s="890" t="e">
        <f>+#REF!/(#REF!+#REF!)*100</f>
        <v>#REF!</v>
      </c>
      <c r="I52" s="890" t="e">
        <f>+#REF!/(#REF!+#REF!)*100</f>
        <v>#REF!</v>
      </c>
      <c r="J52" s="890" t="e">
        <f>+#REF!/(#REF!+#REF!)*100</f>
        <v>#REF!</v>
      </c>
      <c r="K52" s="890" t="e">
        <f>+#REF!/(#REF!+#REF!)*100</f>
        <v>#REF!</v>
      </c>
      <c r="L52" s="890" t="e">
        <f>+#REF!/(#REF!+#REF!)*100</f>
        <v>#REF!</v>
      </c>
      <c r="M52" s="891"/>
      <c r="N52" s="892" t="e">
        <f>+#REF!/(#REF!+#REF!)*100</f>
        <v>#REF!</v>
      </c>
      <c r="O52" s="891" t="e">
        <f>+#REF!/(#REF!+#REF!)*100</f>
        <v>#REF!</v>
      </c>
      <c r="P52" s="891" t="e">
        <f>+#REF!/(#REF!+#REF!)*100</f>
        <v>#REF!</v>
      </c>
      <c r="Q52" s="891" t="e">
        <f>+#REF!/(#REF!+#REF!)*100</f>
        <v>#REF!</v>
      </c>
      <c r="R52" s="891" t="e">
        <f>+#REF!/(#REF!+#REF!)*100</f>
        <v>#REF!</v>
      </c>
      <c r="S52" s="891" t="e">
        <f>+#REF!/(#REF!+#REF!)*100</f>
        <v>#REF!</v>
      </c>
      <c r="T52" s="891" t="e">
        <f>+#REF!/(#REF!+#REF!)*100</f>
        <v>#REF!</v>
      </c>
      <c r="U52" s="891" t="e">
        <f>+#REF!/(#REF!+#REF!)*100</f>
        <v>#REF!</v>
      </c>
      <c r="V52" s="891" t="e">
        <f>+#REF!/(#REF!+#REF!)*100</f>
        <v>#REF!</v>
      </c>
      <c r="W52" s="618" t="s">
        <v>588</v>
      </c>
      <c r="X52" s="951"/>
      <c r="Y52" s="951"/>
      <c r="Z52" s="951"/>
      <c r="AA52" s="951"/>
      <c r="AB52" s="951"/>
      <c r="AC52" s="951"/>
      <c r="AD52" s="951"/>
      <c r="AE52" s="951"/>
      <c r="AF52" s="951"/>
      <c r="AG52" s="951"/>
    </row>
    <row r="53" spans="2:33" s="360" customFormat="1" ht="15" customHeight="1" x14ac:dyDescent="0.2">
      <c r="B53" s="454"/>
      <c r="C53" s="939"/>
      <c r="D53" s="939"/>
      <c r="E53" s="939"/>
      <c r="F53" s="939"/>
      <c r="G53" s="939"/>
      <c r="H53" s="939"/>
      <c r="I53" s="939"/>
      <c r="J53" s="939"/>
      <c r="K53" s="939"/>
      <c r="L53" s="939"/>
      <c r="M53" s="940"/>
      <c r="N53" s="941"/>
      <c r="O53" s="940"/>
      <c r="P53" s="940"/>
      <c r="Q53" s="940"/>
      <c r="R53" s="940"/>
      <c r="S53" s="940"/>
      <c r="T53" s="940"/>
      <c r="U53" s="940"/>
      <c r="V53" s="940"/>
      <c r="W53" s="616" t="s">
        <v>871</v>
      </c>
      <c r="X53" s="951"/>
      <c r="Y53" s="951"/>
      <c r="Z53" s="951"/>
      <c r="AA53" s="951"/>
      <c r="AB53" s="951"/>
      <c r="AC53" s="951"/>
      <c r="AD53" s="951"/>
      <c r="AE53" s="951"/>
      <c r="AF53" s="951"/>
      <c r="AG53" s="951"/>
    </row>
    <row r="54" spans="2:33" s="365" customFormat="1" ht="25.5" customHeight="1" x14ac:dyDescent="0.2">
      <c r="B54" s="617" t="s">
        <v>573</v>
      </c>
      <c r="C54" s="890" t="e">
        <f>+#REF!/(#REF!+#REF!)*100</f>
        <v>#REF!</v>
      </c>
      <c r="D54" s="890" t="e">
        <f>+#REF!/(#REF!+#REF!)*100</f>
        <v>#REF!</v>
      </c>
      <c r="E54" s="890" t="e">
        <f>+#REF!/(#REF!+#REF!)*100</f>
        <v>#REF!</v>
      </c>
      <c r="F54" s="890" t="e">
        <f>+#REF!/(#REF!+#REF!)*100</f>
        <v>#REF!</v>
      </c>
      <c r="G54" s="890" t="e">
        <f>+#REF!/(#REF!+#REF!)*100</f>
        <v>#REF!</v>
      </c>
      <c r="H54" s="890" t="e">
        <f>+#REF!/(#REF!+#REF!)*100</f>
        <v>#REF!</v>
      </c>
      <c r="I54" s="890" t="e">
        <f>+#REF!/(#REF!+#REF!)*100</f>
        <v>#REF!</v>
      </c>
      <c r="J54" s="890" t="e">
        <f>+#REF!/(#REF!+#REF!)*100</f>
        <v>#REF!</v>
      </c>
      <c r="K54" s="890" t="e">
        <f>+#REF!/(#REF!+#REF!)*100</f>
        <v>#REF!</v>
      </c>
      <c r="L54" s="890" t="e">
        <f>+#REF!/(#REF!+#REF!)*100</f>
        <v>#REF!</v>
      </c>
      <c r="M54" s="891"/>
      <c r="N54" s="892" t="e">
        <f>+#REF!/(#REF!+#REF!)*100</f>
        <v>#REF!</v>
      </c>
      <c r="O54" s="891" t="e">
        <f>+#REF!/(#REF!+#REF!)*100</f>
        <v>#REF!</v>
      </c>
      <c r="P54" s="891" t="e">
        <f>+#REF!/(#REF!+#REF!)*100</f>
        <v>#REF!</v>
      </c>
      <c r="Q54" s="891" t="e">
        <f>+#REF!/(#REF!+#REF!)*100</f>
        <v>#REF!</v>
      </c>
      <c r="R54" s="955" t="e">
        <f>+#REF!/(#REF!+#REF!)*100</f>
        <v>#REF!</v>
      </c>
      <c r="S54" s="891" t="e">
        <f>+#REF!/(#REF!+#REF!)*100</f>
        <v>#REF!</v>
      </c>
      <c r="T54" s="891" t="e">
        <f>+#REF!/(#REF!+#REF!)*100</f>
        <v>#REF!</v>
      </c>
      <c r="U54" s="891" t="e">
        <f>+#REF!/(#REF!+#REF!)*100</f>
        <v>#REF!</v>
      </c>
      <c r="V54" s="891" t="e">
        <f>+#REF!/(#REF!+#REF!)*100</f>
        <v>#REF!</v>
      </c>
      <c r="W54" s="618" t="s">
        <v>290</v>
      </c>
      <c r="X54" s="951"/>
      <c r="Y54" s="951"/>
      <c r="Z54" s="951"/>
      <c r="AA54" s="951"/>
      <c r="AB54" s="951"/>
      <c r="AC54" s="951"/>
      <c r="AD54" s="951"/>
      <c r="AE54" s="951"/>
      <c r="AF54" s="951"/>
      <c r="AG54" s="951"/>
    </row>
    <row r="55" spans="2:33" s="360" customFormat="1" ht="15" customHeight="1" x14ac:dyDescent="0.2">
      <c r="B55" s="454"/>
      <c r="C55" s="939"/>
      <c r="D55" s="939"/>
      <c r="E55" s="939"/>
      <c r="F55" s="939"/>
      <c r="G55" s="939"/>
      <c r="H55" s="939"/>
      <c r="I55" s="939"/>
      <c r="J55" s="939"/>
      <c r="K55" s="939"/>
      <c r="L55" s="939"/>
      <c r="M55" s="940"/>
      <c r="N55" s="941"/>
      <c r="O55" s="940"/>
      <c r="P55" s="940"/>
      <c r="Q55" s="940"/>
      <c r="R55" s="940"/>
      <c r="S55" s="940"/>
      <c r="T55" s="940"/>
      <c r="U55" s="940"/>
      <c r="V55" s="940"/>
      <c r="W55" s="616" t="s">
        <v>871</v>
      </c>
      <c r="X55" s="951"/>
      <c r="Y55" s="951"/>
      <c r="Z55" s="951"/>
      <c r="AA55" s="951"/>
      <c r="AB55" s="951"/>
      <c r="AC55" s="951"/>
      <c r="AD55" s="951"/>
      <c r="AE55" s="951"/>
      <c r="AF55" s="951"/>
      <c r="AG55" s="951"/>
    </row>
    <row r="56" spans="2:33" s="365" customFormat="1" ht="25.5" customHeight="1" x14ac:dyDescent="0.2">
      <c r="B56" s="617" t="s">
        <v>1238</v>
      </c>
      <c r="C56" s="890"/>
      <c r="D56" s="899" t="e">
        <f>+#REF!/جدول1!#REF!/10</f>
        <v>#REF!</v>
      </c>
      <c r="E56" s="899" t="e">
        <f>+#REF!/جدول1!#REF!/10</f>
        <v>#REF!</v>
      </c>
      <c r="F56" s="899" t="e">
        <f>+#REF!/جدول1!#REF!/10</f>
        <v>#REF!</v>
      </c>
      <c r="G56" s="899" t="e">
        <f>+#REF!/جدول1!#REF!/10</f>
        <v>#REF!</v>
      </c>
      <c r="H56" s="899" t="e">
        <f>+#REF!/جدول1!#REF!/10</f>
        <v>#REF!</v>
      </c>
      <c r="I56" s="899" t="e">
        <f>+#REF!/جدول1!#REF!/10</f>
        <v>#REF!</v>
      </c>
      <c r="J56" s="899" t="e">
        <f>+#REF!/جدول1!#REF!/10</f>
        <v>#REF!</v>
      </c>
      <c r="K56" s="899" t="e">
        <f>+#REF!/جدول1!#REF!/10</f>
        <v>#REF!</v>
      </c>
      <c r="L56" s="890" t="e">
        <f>+#REF!/جدول1!#REF!/10</f>
        <v>#REF!</v>
      </c>
      <c r="M56" s="891"/>
      <c r="N56" s="891" t="e">
        <f>+#REF!/جدول1!#REF!/10</f>
        <v>#REF!</v>
      </c>
      <c r="O56" s="890" t="e">
        <f>+#REF!/جدول1!#REF!/10</f>
        <v>#REF!</v>
      </c>
      <c r="P56" s="890" t="e">
        <f>+#REF!/جدول1!C21/10</f>
        <v>#REF!</v>
      </c>
      <c r="Q56" s="890" t="e">
        <f>+#REF!/جدول1!D21/10</f>
        <v>#REF!</v>
      </c>
      <c r="R56" s="890" t="e">
        <f>+#REF!/جدول1!E21/10</f>
        <v>#REF!</v>
      </c>
      <c r="S56" s="890" t="e">
        <f>+#REF!/جدول1!F21/10</f>
        <v>#REF!</v>
      </c>
      <c r="T56" s="901" t="e">
        <f>+#REF!/جدول1!G21/10</f>
        <v>#REF!</v>
      </c>
      <c r="U56" s="891" t="s">
        <v>851</v>
      </c>
      <c r="V56" s="891" t="s">
        <v>851</v>
      </c>
      <c r="W56" s="618" t="s">
        <v>1053</v>
      </c>
      <c r="X56" s="951"/>
      <c r="Y56" s="951"/>
      <c r="Z56" s="951"/>
      <c r="AA56" s="951"/>
      <c r="AB56" s="951"/>
      <c r="AC56" s="951"/>
      <c r="AD56" s="951"/>
      <c r="AE56" s="951"/>
      <c r="AF56" s="951"/>
      <c r="AG56" s="951"/>
    </row>
    <row r="57" spans="2:33" s="360" customFormat="1" ht="15" customHeight="1" x14ac:dyDescent="0.2">
      <c r="B57" s="454"/>
      <c r="C57" s="939"/>
      <c r="D57" s="959"/>
      <c r="E57" s="959"/>
      <c r="F57" s="959"/>
      <c r="G57" s="959"/>
      <c r="H57" s="959"/>
      <c r="I57" s="959"/>
      <c r="J57" s="959"/>
      <c r="K57" s="939"/>
      <c r="L57" s="939"/>
      <c r="M57" s="940"/>
      <c r="N57" s="940"/>
      <c r="O57" s="939"/>
      <c r="P57" s="940"/>
      <c r="Q57" s="954"/>
      <c r="R57" s="940"/>
      <c r="S57" s="940"/>
      <c r="T57" s="954"/>
      <c r="U57" s="940"/>
      <c r="V57" s="940"/>
      <c r="W57" s="616" t="s">
        <v>871</v>
      </c>
      <c r="X57" s="951"/>
      <c r="Y57" s="951"/>
      <c r="Z57" s="951"/>
      <c r="AA57" s="951"/>
      <c r="AB57" s="951"/>
      <c r="AC57" s="951"/>
      <c r="AD57" s="951"/>
      <c r="AE57" s="951"/>
      <c r="AF57" s="951"/>
      <c r="AG57" s="951"/>
    </row>
    <row r="58" spans="2:33" s="365" customFormat="1" ht="25.5" customHeight="1" x14ac:dyDescent="0.2">
      <c r="B58" s="617" t="s">
        <v>1044</v>
      </c>
      <c r="C58" s="890"/>
      <c r="D58" s="899" t="e">
        <f>+#REF!/جدول1!#REF!/10</f>
        <v>#REF!</v>
      </c>
      <c r="E58" s="899" t="e">
        <f>+#REF!/جدول1!#REF!/10</f>
        <v>#REF!</v>
      </c>
      <c r="F58" s="899" t="e">
        <f>+#REF!/جدول1!#REF!/10</f>
        <v>#REF!</v>
      </c>
      <c r="G58" s="899" t="e">
        <f>+#REF!/جدول1!#REF!/10</f>
        <v>#REF!</v>
      </c>
      <c r="H58" s="899" t="e">
        <f>+#REF!/جدول1!#REF!/10</f>
        <v>#REF!</v>
      </c>
      <c r="I58" s="899" t="e">
        <f>+#REF!/جدول1!#REF!/10</f>
        <v>#REF!</v>
      </c>
      <c r="J58" s="899" t="e">
        <f>+#REF!/جدول1!#REF!/10</f>
        <v>#REF!</v>
      </c>
      <c r="K58" s="899" t="e">
        <f>+#REF!/جدول1!#REF!/10</f>
        <v>#REF!</v>
      </c>
      <c r="L58" s="890" t="e">
        <f>+#REF!/جدول1!#REF!/10</f>
        <v>#REF!</v>
      </c>
      <c r="M58" s="891"/>
      <c r="N58" s="891" t="e">
        <f>+#REF!/جدول1!#REF!/10</f>
        <v>#REF!</v>
      </c>
      <c r="O58" s="890" t="e">
        <f>+#REF!/جدول1!#REF!/10</f>
        <v>#REF!</v>
      </c>
      <c r="P58" s="890" t="e">
        <f>+#REF!/جدول1!C21/10</f>
        <v>#REF!</v>
      </c>
      <c r="Q58" s="890" t="e">
        <f>+#REF!/جدول1!D21/10</f>
        <v>#REF!</v>
      </c>
      <c r="R58" s="890" t="e">
        <f>+#REF!/جدول1!E21/10</f>
        <v>#REF!</v>
      </c>
      <c r="S58" s="890" t="e">
        <f>+#REF!/جدول1!F21/10</f>
        <v>#REF!</v>
      </c>
      <c r="T58" s="890" t="e">
        <f>+#REF!/جدول1!G21/10</f>
        <v>#REF!</v>
      </c>
      <c r="U58" s="891" t="s">
        <v>851</v>
      </c>
      <c r="V58" s="891" t="s">
        <v>851</v>
      </c>
      <c r="W58" s="618" t="s">
        <v>1045</v>
      </c>
      <c r="X58" s="951"/>
      <c r="Y58" s="951"/>
      <c r="Z58" s="951"/>
      <c r="AA58" s="951"/>
      <c r="AB58" s="951"/>
      <c r="AC58" s="951"/>
      <c r="AD58" s="951"/>
      <c r="AE58" s="951"/>
      <c r="AF58" s="951"/>
      <c r="AG58" s="951"/>
    </row>
    <row r="59" spans="2:33" s="365" customFormat="1" ht="14.25" customHeight="1" x14ac:dyDescent="0.2">
      <c r="B59" s="617"/>
      <c r="C59" s="890"/>
      <c r="D59" s="890"/>
      <c r="E59" s="890"/>
      <c r="F59" s="890"/>
      <c r="G59" s="890"/>
      <c r="H59" s="890"/>
      <c r="I59" s="890"/>
      <c r="J59" s="890"/>
      <c r="K59" s="890"/>
      <c r="L59" s="890"/>
      <c r="M59" s="891"/>
      <c r="N59" s="891"/>
      <c r="O59" s="891"/>
      <c r="P59" s="891"/>
      <c r="Q59" s="891"/>
      <c r="R59" s="891"/>
      <c r="S59" s="891"/>
      <c r="T59" s="891"/>
      <c r="U59" s="891"/>
      <c r="V59" s="891"/>
      <c r="W59" s="618"/>
      <c r="X59" s="951"/>
      <c r="Y59" s="951"/>
      <c r="Z59" s="951"/>
      <c r="AA59" s="951"/>
      <c r="AB59" s="951"/>
      <c r="AC59" s="951"/>
      <c r="AD59" s="951"/>
      <c r="AE59" s="951"/>
      <c r="AF59" s="951"/>
      <c r="AG59" s="951"/>
    </row>
    <row r="60" spans="2:33" s="365" customFormat="1" ht="25.5" customHeight="1" x14ac:dyDescent="0.2">
      <c r="B60" s="617" t="s">
        <v>1046</v>
      </c>
      <c r="C60" s="890" t="e">
        <f>(('جدول  2'!#REF!+'جدول  2'!#REF!+'جدول  2'!#REF!)/('جدول  2'!#REF!+'جدول  2'!#REF!+'جدول  2'!#REF!+'جدول  2'!#REF!+'جدول  2'!#REF!+'جدول  2'!#REF!))*100</f>
        <v>#REF!</v>
      </c>
      <c r="D60" s="890" t="e">
        <f>(('جدول  2'!#REF!+'جدول  2'!#REF!+'جدول  2'!#REF!)/('جدول  2'!#REF!+'جدول  2'!#REF!+'جدول  2'!#REF!+'جدول  2'!#REF!+'جدول  2'!#REF!+'جدول  2'!#REF!))*100</f>
        <v>#REF!</v>
      </c>
      <c r="E60" s="890" t="e">
        <f>(('جدول  2'!#REF!+'جدول  2'!#REF!+'جدول  2'!#REF!)/('جدول  2'!#REF!+'جدول  2'!#REF!+'جدول  2'!#REF!+'جدول  2'!#REF!+'جدول  2'!#REF!+'جدول  2'!#REF!))*100</f>
        <v>#REF!</v>
      </c>
      <c r="F60" s="890" t="e">
        <f>(('جدول  2'!#REF!+'جدول  2'!#REF!+'جدول  2'!#REF!)/('جدول  2'!#REF!+'جدول  2'!#REF!+'جدول  2'!#REF!+'جدول  2'!#REF!+'جدول  2'!#REF!+'جدول  2'!#REF!))*100</f>
        <v>#REF!</v>
      </c>
      <c r="G60" s="890" t="e">
        <f>(('جدول  2'!#REF!+'جدول  2'!#REF!+'جدول  2'!#REF!)/('جدول  2'!#REF!+'جدول  2'!#REF!+'جدول  2'!#REF!+'جدول  2'!#REF!+'جدول  2'!#REF!+'جدول  2'!#REF!))*100</f>
        <v>#REF!</v>
      </c>
      <c r="H60" s="890" t="e">
        <f>(('جدول  2'!#REF!+'جدول  2'!#REF!+'جدول  2'!#REF!)/('جدول  2'!#REF!+'جدول  2'!#REF!+'جدول  2'!#REF!+'جدول  2'!#REF!+'جدول  2'!#REF!+'جدول  2'!#REF!))*100</f>
        <v>#REF!</v>
      </c>
      <c r="I60" s="890" t="e">
        <f>(('جدول  2'!#REF!+'جدول  2'!#REF!+'جدول  2'!#REF!)/('جدول  2'!#REF!+'جدول  2'!#REF!+'جدول  2'!#REF!+'جدول  2'!#REF!+'جدول  2'!#REF!+'جدول  2'!#REF!))*100</f>
        <v>#REF!</v>
      </c>
      <c r="J60" s="890" t="e">
        <f>(('جدول  2'!#REF!+'جدول  2'!#REF!+'جدول  2'!#REF!)/('جدول  2'!#REF!+'جدول  2'!#REF!+'جدول  2'!#REF!+'جدول  2'!#REF!+'جدول  2'!#REF!+'جدول  2'!#REF!))*100</f>
        <v>#REF!</v>
      </c>
      <c r="K60" s="890" t="e">
        <f>(('جدول  2'!#REF!+'جدول  2'!#REF!+'جدول  2'!#REF!)/('جدول  2'!#REF!+'جدول  2'!#REF!+'جدول  2'!#REF!+'جدول  2'!#REF!+'جدول  2'!#REF!+'جدول  2'!#REF!))*100</f>
        <v>#REF!</v>
      </c>
      <c r="L60" s="890" t="e">
        <f>(('جدول  2'!#REF!+'جدول  2'!#REF!+'جدول  2'!#REF!)/('جدول  2'!#REF!+'جدول  2'!#REF!+'جدول  2'!#REF!+'جدول  2'!#REF!+'جدول  2'!#REF!+'جدول  2'!#REF!))*100</f>
        <v>#REF!</v>
      </c>
      <c r="M60" s="891"/>
      <c r="N60" s="892" t="e">
        <f>(('جدول  2'!#REF!+'جدول  2'!#REF!+'جدول  2'!#REF!)/('جدول  2'!#REF!+'جدول  2'!#REF!+'جدول  2'!#REF!+'جدول  2'!#REF!+'جدول  2'!#REF!+'جدول  2'!#REF!))*100</f>
        <v>#REF!</v>
      </c>
      <c r="O60" s="891" t="e">
        <f>(('جدول  2'!#REF!+'جدول  2'!#REF!+'جدول  2'!#REF!)/('جدول  2'!#REF!+'جدول  2'!#REF!+'جدول  2'!#REF!+'جدول  2'!#REF!+'جدول  2'!#REF!+'جدول  2'!#REF!))*100</f>
        <v>#REF!</v>
      </c>
      <c r="P60" s="891" t="e">
        <f>(('جدول  2'!#REF!+'جدول  2'!#REF!+'جدول  2'!#REF!)/('جدول  2'!#REF!+'جدول  2'!#REF!+'جدول  2'!#REF!+'جدول  2'!#REF!+'جدول  2'!#REF!+'جدول  2'!#REF!))*100</f>
        <v>#REF!</v>
      </c>
      <c r="Q60" s="891">
        <f>(('جدول  2'!C21+'جدول  2'!C24+'جدول  2'!C25)/('جدول  2'!C39+'جدول  2'!C45+'جدول  2'!C47+'جدول  2'!C53+'جدول  2'!C61+'جدول  2'!C59))*100</f>
        <v>64.98617174026009</v>
      </c>
      <c r="R60" s="891">
        <f>(('جدول  2'!D21+'جدول  2'!D24+'جدول  2'!D25)/('جدول  2'!D39+'جدول  2'!D45+'جدول  2'!D47+'جدول  2'!D53+'جدول  2'!D61+'جدول  2'!D59))*100</f>
        <v>58.219181569014488</v>
      </c>
      <c r="S60" s="891">
        <f>(('جدول  2'!E21+'جدول  2'!E24+'جدول  2'!E25)/('جدول  2'!E39+'جدول  2'!E45+'جدول  2'!E47+'جدول  2'!E53+'جدول  2'!E61+'جدول  2'!E59))*100</f>
        <v>48.164952139594803</v>
      </c>
      <c r="T60" s="891">
        <f>(('جدول  2'!F21+'جدول  2'!F24+'جدول  2'!F25)/('جدول  2'!F39+'جدول  2'!F45+'جدول  2'!F47+'جدول  2'!F53+'جدول  2'!F61+'جدول  2'!F59))*100</f>
        <v>47.308859259943588</v>
      </c>
      <c r="U60" s="891">
        <f>(('جدول  2'!G21+'جدول  2'!G24+'جدول  2'!G25)/('جدول  2'!G39+'جدول  2'!G45+'جدول  2'!G47+'جدول  2'!G53+'جدول  2'!G61+'جدول  2'!G59))*100</f>
        <v>56.619372532068667</v>
      </c>
      <c r="V60" s="891">
        <f>(('جدول  2'!H21+'جدول  2'!H24+'جدول  2'!H25)/('جدول  2'!H39+'جدول  2'!H45+'جدول  2'!H47+'جدول  2'!H53+'جدول  2'!H61+'جدول  2'!H59))*100</f>
        <v>44.523078533583003</v>
      </c>
      <c r="W60" s="618" t="s">
        <v>1239</v>
      </c>
      <c r="X60" s="951"/>
      <c r="Y60" s="951"/>
      <c r="Z60" s="951"/>
      <c r="AA60" s="951"/>
      <c r="AB60" s="951"/>
      <c r="AC60" s="951"/>
      <c r="AD60" s="951"/>
      <c r="AE60" s="951"/>
      <c r="AF60" s="951"/>
      <c r="AG60" s="951"/>
    </row>
    <row r="61" spans="2:33" s="365" customFormat="1" ht="12.75" customHeight="1" x14ac:dyDescent="0.2">
      <c r="B61" s="617"/>
      <c r="C61" s="890"/>
      <c r="D61" s="890"/>
      <c r="E61" s="890"/>
      <c r="F61" s="890"/>
      <c r="G61" s="890"/>
      <c r="H61" s="890"/>
      <c r="I61" s="890"/>
      <c r="J61" s="890"/>
      <c r="K61" s="890"/>
      <c r="L61" s="890"/>
      <c r="M61" s="891"/>
      <c r="N61" s="892"/>
      <c r="O61" s="891"/>
      <c r="P61" s="891"/>
      <c r="Q61" s="891"/>
      <c r="R61" s="891"/>
      <c r="S61" s="891"/>
      <c r="T61" s="891"/>
      <c r="U61" s="891"/>
      <c r="V61" s="891"/>
      <c r="W61" s="618"/>
      <c r="X61" s="951"/>
      <c r="Y61" s="951"/>
      <c r="Z61" s="951"/>
      <c r="AA61" s="951"/>
      <c r="AB61" s="951"/>
      <c r="AC61" s="951"/>
      <c r="AD61" s="951"/>
      <c r="AE61" s="951"/>
      <c r="AF61" s="951"/>
      <c r="AG61" s="951"/>
    </row>
    <row r="62" spans="2:33" s="365" customFormat="1" ht="25.5" customHeight="1" x14ac:dyDescent="0.2">
      <c r="B62" s="617" t="s">
        <v>1047</v>
      </c>
      <c r="C62" s="890" t="e">
        <f>('جدول  2'!#REF!/('جدول  2'!#REF!+'جدول  2'!#REF!+'جدول  2'!#REF!))*100</f>
        <v>#REF!</v>
      </c>
      <c r="D62" s="890" t="e">
        <f>('جدول  2'!#REF!/('جدول  2'!#REF!+'جدول  2'!#REF!+'جدول  2'!#REF!))*100</f>
        <v>#REF!</v>
      </c>
      <c r="E62" s="890" t="e">
        <f>('جدول  2'!#REF!/('جدول  2'!#REF!+'جدول  2'!#REF!+'جدول  2'!#REF!))*100</f>
        <v>#REF!</v>
      </c>
      <c r="F62" s="890" t="e">
        <f>('جدول  2'!#REF!/('جدول  2'!#REF!+'جدول  2'!#REF!+'جدول  2'!#REF!))*100</f>
        <v>#REF!</v>
      </c>
      <c r="G62" s="890" t="e">
        <f>('جدول  2'!#REF!/('جدول  2'!#REF!+'جدول  2'!#REF!+'جدول  2'!#REF!))*100</f>
        <v>#REF!</v>
      </c>
      <c r="H62" s="890" t="e">
        <f>('جدول  2'!#REF!/('جدول  2'!#REF!+'جدول  2'!#REF!+'جدول  2'!#REF!))*100</f>
        <v>#REF!</v>
      </c>
      <c r="I62" s="890" t="e">
        <f>('جدول  2'!#REF!/('جدول  2'!#REF!+'جدول  2'!#REF!+'جدول  2'!#REF!))*100</f>
        <v>#REF!</v>
      </c>
      <c r="J62" s="890" t="e">
        <f>('جدول  2'!#REF!/('جدول  2'!#REF!+'جدول  2'!#REF!+'جدول  2'!#REF!))*100</f>
        <v>#REF!</v>
      </c>
      <c r="K62" s="890" t="e">
        <f>('جدول  2'!#REF!/('جدول  2'!#REF!+'جدول  2'!#REF!+'جدول  2'!#REF!))*100</f>
        <v>#REF!</v>
      </c>
      <c r="L62" s="890" t="e">
        <f>('جدول  2'!#REF!/('جدول  2'!#REF!+'جدول  2'!#REF!+'جدول  2'!#REF!))*100</f>
        <v>#REF!</v>
      </c>
      <c r="M62" s="891"/>
      <c r="N62" s="892" t="e">
        <f>('جدول  2'!#REF!/('جدول  2'!#REF!+'جدول  2'!#REF!+'جدول  2'!#REF!))*100</f>
        <v>#REF!</v>
      </c>
      <c r="O62" s="891" t="e">
        <f>('جدول  2'!#REF!/('جدول  2'!#REF!+'جدول  2'!#REF!+'جدول  2'!#REF!))*100</f>
        <v>#REF!</v>
      </c>
      <c r="P62" s="891" t="e">
        <f>('جدول  2'!#REF!/('جدول  2'!#REF!+'جدول  2'!#REF!+'جدول  2'!#REF!))*100</f>
        <v>#REF!</v>
      </c>
      <c r="Q62" s="891">
        <f>('جدول  2'!C24/('جدول  2'!C21+'جدول  2'!C25+'جدول  2'!C24))*100</f>
        <v>99.167454121257549</v>
      </c>
      <c r="R62" s="891">
        <f>('جدول  2'!D24/('جدول  2'!D21+'جدول  2'!D25+'جدول  2'!D24))*100</f>
        <v>98.983069240021095</v>
      </c>
      <c r="S62" s="891">
        <f>('جدول  2'!E24/('جدول  2'!E21+'جدول  2'!E25+'جدول  2'!E24))*100</f>
        <v>99.038139063744651</v>
      </c>
      <c r="T62" s="952">
        <f>('جدول  2'!F24/('جدول  2'!F21+'جدول  2'!F25+'جدول  2'!F24))*100</f>
        <v>99.219622661685889</v>
      </c>
      <c r="U62" s="952">
        <f>('جدول  2'!G24/('جدول  2'!G21+'جدول  2'!G25+'جدول  2'!G24))*100</f>
        <v>99.336688307377827</v>
      </c>
      <c r="V62" s="952">
        <f>('جدول  2'!H24/('جدول  2'!H21+'جدول  2'!H25+'جدول  2'!H24))*100</f>
        <v>99.194719195973164</v>
      </c>
      <c r="W62" s="618" t="s">
        <v>1048</v>
      </c>
      <c r="X62" s="951"/>
      <c r="Y62" s="951"/>
      <c r="Z62" s="951"/>
      <c r="AA62" s="951"/>
      <c r="AB62" s="951"/>
      <c r="AC62" s="951"/>
      <c r="AD62" s="951"/>
      <c r="AE62" s="951"/>
      <c r="AF62" s="951"/>
      <c r="AG62" s="951"/>
    </row>
    <row r="63" spans="2:33" s="365" customFormat="1" ht="24.75" customHeight="1" thickBot="1" x14ac:dyDescent="0.25">
      <c r="B63" s="590"/>
      <c r="C63" s="927"/>
      <c r="D63" s="927"/>
      <c r="E63" s="927"/>
      <c r="F63" s="927"/>
      <c r="G63" s="927"/>
      <c r="H63" s="927"/>
      <c r="I63" s="927"/>
      <c r="J63" s="927"/>
      <c r="K63" s="927"/>
      <c r="L63" s="928"/>
      <c r="M63" s="928"/>
      <c r="N63" s="929"/>
      <c r="O63" s="928"/>
      <c r="P63" s="960"/>
      <c r="Q63" s="928"/>
      <c r="R63" s="928"/>
      <c r="S63" s="928"/>
      <c r="T63" s="960"/>
      <c r="U63" s="960"/>
      <c r="V63" s="960"/>
      <c r="W63" s="953"/>
      <c r="X63" s="951"/>
      <c r="Y63" s="951"/>
      <c r="Z63" s="951"/>
      <c r="AA63" s="951"/>
      <c r="AB63" s="951"/>
      <c r="AC63" s="951"/>
      <c r="AD63" s="951"/>
      <c r="AE63" s="951"/>
      <c r="AF63" s="951"/>
      <c r="AG63" s="951"/>
    </row>
    <row r="64" spans="2:33" s="258" customFormat="1" ht="9" customHeight="1" thickTop="1" x14ac:dyDescent="0.7">
      <c r="C64" s="332"/>
      <c r="D64" s="332"/>
      <c r="E64" s="332"/>
      <c r="F64" s="332"/>
      <c r="G64" s="332"/>
      <c r="H64" s="332"/>
      <c r="I64" s="332"/>
      <c r="J64" s="332"/>
      <c r="K64" s="332"/>
      <c r="L64" s="332"/>
      <c r="M64" s="332"/>
      <c r="N64" s="396"/>
      <c r="O64" s="332"/>
      <c r="P64" s="332"/>
      <c r="Q64" s="332"/>
      <c r="R64" s="332"/>
      <c r="S64" s="332"/>
      <c r="T64" s="332"/>
      <c r="U64" s="332"/>
      <c r="V64" s="332"/>
      <c r="X64" s="393"/>
      <c r="Y64" s="393"/>
      <c r="Z64" s="393"/>
      <c r="AA64" s="393"/>
      <c r="AB64" s="393"/>
      <c r="AC64" s="393"/>
      <c r="AD64" s="393"/>
      <c r="AE64" s="393"/>
      <c r="AF64" s="393"/>
      <c r="AG64" s="393"/>
    </row>
    <row r="65" spans="2:28" s="190" customFormat="1" ht="23.25" x14ac:dyDescent="0.5">
      <c r="B65" s="190" t="s">
        <v>1535</v>
      </c>
      <c r="C65" s="116"/>
      <c r="D65" s="116"/>
      <c r="E65" s="116"/>
      <c r="F65" s="116"/>
      <c r="G65" s="116"/>
      <c r="H65" s="116"/>
      <c r="I65" s="116"/>
      <c r="J65" s="116"/>
      <c r="K65" s="116"/>
      <c r="L65" s="116"/>
      <c r="M65" s="116"/>
      <c r="N65" s="409"/>
      <c r="O65" s="116"/>
      <c r="P65" s="116"/>
      <c r="Q65" s="116"/>
      <c r="R65" s="116"/>
      <c r="S65" s="116"/>
      <c r="T65" s="116"/>
      <c r="U65" s="116"/>
      <c r="V65" s="116"/>
      <c r="W65" s="190" t="s">
        <v>1536</v>
      </c>
      <c r="Y65" s="410"/>
    </row>
    <row r="66" spans="2:28" s="190" customFormat="1" ht="39.75" hidden="1" customHeight="1" x14ac:dyDescent="0.5">
      <c r="B66" s="1776" t="s">
        <v>1615</v>
      </c>
      <c r="C66" s="1777"/>
      <c r="D66" s="1777"/>
      <c r="E66" s="1777"/>
      <c r="F66" s="1777"/>
      <c r="G66" s="1777"/>
      <c r="H66" s="1777"/>
      <c r="I66" s="1777"/>
      <c r="J66" s="1777"/>
      <c r="K66" s="1777"/>
      <c r="L66" s="1778" t="s">
        <v>1614</v>
      </c>
      <c r="M66" s="1778"/>
      <c r="N66" s="1778"/>
      <c r="O66" s="1778"/>
      <c r="P66" s="1778"/>
      <c r="Q66" s="1778"/>
      <c r="R66" s="1778"/>
      <c r="S66" s="1778"/>
      <c r="T66" s="1778"/>
      <c r="U66" s="1778"/>
      <c r="V66" s="1778"/>
      <c r="W66" s="1779"/>
      <c r="X66" s="411"/>
      <c r="Y66" s="411"/>
      <c r="Z66" s="411"/>
      <c r="AA66" s="411"/>
      <c r="AB66" s="411"/>
    </row>
    <row r="67" spans="2:28" s="51" customFormat="1" ht="23.25" x14ac:dyDescent="0.5">
      <c r="B67" s="145" t="s">
        <v>1441</v>
      </c>
      <c r="C67" s="116"/>
      <c r="D67" s="116"/>
      <c r="E67" s="116"/>
      <c r="F67" s="116"/>
      <c r="G67" s="116"/>
      <c r="H67" s="116"/>
      <c r="I67" s="116"/>
      <c r="J67" s="116"/>
      <c r="K67" s="116"/>
      <c r="L67" s="116"/>
      <c r="M67" s="116"/>
      <c r="N67" s="409"/>
      <c r="O67" s="116"/>
      <c r="P67" s="116"/>
      <c r="Q67" s="116"/>
      <c r="R67" s="116"/>
      <c r="S67" s="116"/>
      <c r="T67" s="116"/>
      <c r="U67" s="412"/>
      <c r="V67" s="412"/>
      <c r="W67" s="51" t="s">
        <v>1442</v>
      </c>
    </row>
    <row r="68" spans="2:28" s="258" customFormat="1" ht="30.75" x14ac:dyDescent="0.7">
      <c r="B68" s="258" t="s">
        <v>261</v>
      </c>
      <c r="C68" s="332" t="e">
        <f t="shared" ref="C68:V68" si="10">+C15+C19-C28-C32</f>
        <v>#REF!</v>
      </c>
      <c r="D68" s="332" t="e">
        <f t="shared" si="10"/>
        <v>#REF!</v>
      </c>
      <c r="E68" s="332" t="e">
        <f t="shared" si="10"/>
        <v>#REF!</v>
      </c>
      <c r="F68" s="332" t="e">
        <f t="shared" si="10"/>
        <v>#REF!</v>
      </c>
      <c r="G68" s="332" t="e">
        <f t="shared" si="10"/>
        <v>#REF!</v>
      </c>
      <c r="H68" s="332" t="e">
        <f t="shared" si="10"/>
        <v>#REF!</v>
      </c>
      <c r="I68" s="332" t="e">
        <f t="shared" si="10"/>
        <v>#REF!</v>
      </c>
      <c r="J68" s="332" t="e">
        <f t="shared" si="10"/>
        <v>#REF!</v>
      </c>
      <c r="K68" s="332" t="e">
        <f t="shared" si="10"/>
        <v>#REF!</v>
      </c>
      <c r="L68" s="332" t="e">
        <f t="shared" si="10"/>
        <v>#REF!</v>
      </c>
      <c r="M68" s="332">
        <f t="shared" si="10"/>
        <v>0</v>
      </c>
      <c r="N68" s="396" t="e">
        <f t="shared" si="10"/>
        <v>#REF!</v>
      </c>
      <c r="O68" s="332" t="e">
        <f t="shared" si="10"/>
        <v>#REF!</v>
      </c>
      <c r="P68" s="332" t="e">
        <f t="shared" si="10"/>
        <v>#REF!</v>
      </c>
      <c r="Q68" s="332" t="e">
        <f t="shared" si="10"/>
        <v>#REF!</v>
      </c>
      <c r="R68" s="332" t="e">
        <f t="shared" si="10"/>
        <v>#REF!</v>
      </c>
      <c r="S68" s="332" t="e">
        <f t="shared" si="10"/>
        <v>#REF!</v>
      </c>
      <c r="T68" s="332" t="e">
        <f t="shared" si="10"/>
        <v>#REF!</v>
      </c>
      <c r="U68" s="332" t="e">
        <f t="shared" si="10"/>
        <v>#REF!</v>
      </c>
      <c r="V68" s="332" t="e">
        <f t="shared" si="10"/>
        <v>#REF!</v>
      </c>
      <c r="W68" s="258" t="s">
        <v>289</v>
      </c>
    </row>
    <row r="69" spans="2:28" s="258" customFormat="1" ht="30.75" x14ac:dyDescent="0.7">
      <c r="C69" s="332"/>
      <c r="D69" s="332"/>
      <c r="E69" s="332"/>
      <c r="F69" s="332"/>
      <c r="G69" s="332"/>
      <c r="H69" s="332"/>
      <c r="I69" s="332"/>
      <c r="J69" s="332"/>
      <c r="K69" s="332"/>
      <c r="L69" s="332"/>
      <c r="M69" s="332"/>
      <c r="N69" s="396"/>
      <c r="O69" s="332"/>
      <c r="P69" s="400"/>
      <c r="Q69" s="332"/>
      <c r="R69" s="332"/>
      <c r="S69" s="332"/>
      <c r="T69" s="400"/>
      <c r="U69" s="332"/>
      <c r="V69" s="332"/>
    </row>
    <row r="70" spans="2:28" s="258" customFormat="1" ht="30.75" x14ac:dyDescent="0.7">
      <c r="C70" s="332"/>
      <c r="D70" s="332"/>
      <c r="E70" s="332"/>
      <c r="F70" s="332"/>
      <c r="G70" s="332"/>
      <c r="H70" s="332"/>
      <c r="I70" s="332"/>
      <c r="J70" s="332"/>
      <c r="K70" s="332"/>
      <c r="L70" s="332"/>
      <c r="M70" s="332"/>
      <c r="N70" s="396"/>
      <c r="O70" s="332"/>
      <c r="P70" s="400"/>
      <c r="Q70" s="400"/>
      <c r="R70" s="400"/>
      <c r="S70" s="400"/>
      <c r="T70" s="332"/>
      <c r="U70" s="400"/>
      <c r="V70" s="400"/>
    </row>
    <row r="71" spans="2:28" s="258" customFormat="1" ht="30.75" x14ac:dyDescent="0.7">
      <c r="C71" s="332"/>
      <c r="D71" s="332"/>
      <c r="E71" s="332"/>
      <c r="F71" s="332"/>
      <c r="G71" s="332"/>
      <c r="H71" s="332"/>
      <c r="I71" s="332"/>
      <c r="J71" s="332"/>
      <c r="K71" s="332"/>
      <c r="L71" s="332"/>
      <c r="M71" s="332"/>
      <c r="N71" s="396"/>
      <c r="O71" s="332"/>
      <c r="P71" s="332"/>
      <c r="Q71" s="332"/>
      <c r="R71" s="332"/>
      <c r="S71" s="332"/>
      <c r="T71" s="332"/>
      <c r="U71" s="332"/>
      <c r="V71" s="400"/>
    </row>
    <row r="72" spans="2:28" s="258" customFormat="1" ht="30.75" x14ac:dyDescent="0.7">
      <c r="C72" s="332"/>
      <c r="D72" s="332"/>
      <c r="E72" s="332"/>
      <c r="F72" s="332"/>
      <c r="G72" s="332"/>
      <c r="H72" s="332"/>
      <c r="I72" s="332"/>
      <c r="J72" s="332"/>
      <c r="K72" s="332"/>
      <c r="L72" s="332"/>
      <c r="M72" s="332"/>
      <c r="N72" s="396"/>
      <c r="O72" s="332"/>
      <c r="P72" s="332"/>
      <c r="Q72" s="332"/>
      <c r="R72" s="332"/>
      <c r="S72" s="332"/>
      <c r="T72" s="332"/>
      <c r="U72" s="332"/>
      <c r="V72" s="400"/>
    </row>
    <row r="73" spans="2:28" s="258" customFormat="1" ht="30.75" x14ac:dyDescent="0.7">
      <c r="C73" s="332"/>
      <c r="D73" s="332"/>
      <c r="E73" s="332"/>
      <c r="F73" s="332"/>
      <c r="G73" s="332"/>
      <c r="H73" s="332"/>
      <c r="I73" s="332"/>
      <c r="J73" s="332"/>
      <c r="K73" s="332"/>
      <c r="L73" s="332"/>
      <c r="M73" s="332"/>
      <c r="N73" s="396"/>
      <c r="O73" s="332"/>
      <c r="P73" s="332"/>
      <c r="Q73" s="332"/>
      <c r="R73" s="332"/>
      <c r="S73" s="332"/>
      <c r="T73" s="332"/>
      <c r="U73" s="332"/>
      <c r="V73" s="400"/>
    </row>
    <row r="74" spans="2:28" s="258" customFormat="1" ht="30.75" x14ac:dyDescent="0.7">
      <c r="C74" s="332"/>
      <c r="D74" s="332"/>
      <c r="E74" s="332"/>
      <c r="F74" s="332"/>
      <c r="G74" s="332"/>
      <c r="H74" s="332"/>
      <c r="I74" s="332"/>
      <c r="J74" s="332"/>
      <c r="K74" s="332"/>
      <c r="L74" s="332"/>
      <c r="M74" s="332"/>
      <c r="N74" s="396"/>
      <c r="O74" s="332"/>
      <c r="P74" s="332"/>
      <c r="Q74" s="332"/>
      <c r="R74" s="332"/>
      <c r="S74" s="332"/>
      <c r="T74" s="332"/>
      <c r="U74" s="332"/>
      <c r="V74" s="400"/>
    </row>
    <row r="75" spans="2:28" s="258" customFormat="1" ht="30.75" x14ac:dyDescent="0.7">
      <c r="C75" s="332"/>
      <c r="D75" s="332"/>
      <c r="E75" s="332"/>
      <c r="F75" s="332"/>
      <c r="G75" s="332"/>
      <c r="H75" s="332"/>
      <c r="I75" s="332"/>
      <c r="J75" s="332"/>
      <c r="K75" s="332"/>
      <c r="L75" s="332"/>
      <c r="M75" s="332"/>
      <c r="N75" s="396"/>
      <c r="O75" s="332"/>
      <c r="P75" s="332"/>
      <c r="Q75" s="332"/>
      <c r="R75" s="332"/>
      <c r="S75" s="332"/>
      <c r="T75" s="332"/>
      <c r="U75" s="332"/>
      <c r="V75" s="400"/>
    </row>
    <row r="76" spans="2:28" s="258" customFormat="1" ht="30.75" x14ac:dyDescent="0.7">
      <c r="C76" s="332"/>
      <c r="D76" s="332"/>
      <c r="E76" s="332"/>
      <c r="F76" s="332"/>
      <c r="G76" s="332"/>
      <c r="H76" s="332"/>
      <c r="I76" s="332"/>
      <c r="J76" s="332"/>
      <c r="K76" s="332"/>
      <c r="L76" s="332"/>
      <c r="M76" s="332"/>
      <c r="N76" s="396"/>
      <c r="O76" s="332"/>
      <c r="P76" s="332"/>
      <c r="Q76" s="332"/>
      <c r="R76" s="332"/>
      <c r="S76" s="332"/>
      <c r="T76" s="332"/>
      <c r="U76" s="332"/>
      <c r="V76" s="400"/>
    </row>
    <row r="77" spans="2:28" s="258" customFormat="1" ht="30.75" x14ac:dyDescent="0.7">
      <c r="C77" s="332"/>
      <c r="D77" s="332"/>
      <c r="E77" s="332"/>
      <c r="F77" s="332"/>
      <c r="G77" s="332"/>
      <c r="H77" s="332"/>
      <c r="I77" s="332"/>
      <c r="J77" s="332"/>
      <c r="K77" s="332"/>
      <c r="L77" s="332"/>
      <c r="M77" s="332"/>
      <c r="N77" s="396"/>
      <c r="O77" s="332"/>
      <c r="P77" s="332"/>
      <c r="Q77" s="332"/>
      <c r="R77" s="332"/>
      <c r="S77" s="332"/>
      <c r="T77" s="332"/>
      <c r="U77" s="332"/>
      <c r="V77" s="400"/>
    </row>
    <row r="78" spans="2:28" s="258" customFormat="1" ht="30.75" x14ac:dyDescent="0.7">
      <c r="C78" s="332"/>
      <c r="D78" s="332"/>
      <c r="E78" s="332"/>
      <c r="F78" s="332"/>
      <c r="G78" s="332"/>
      <c r="H78" s="332"/>
      <c r="I78" s="332"/>
      <c r="J78" s="332"/>
      <c r="K78" s="332"/>
      <c r="L78" s="332"/>
      <c r="M78" s="332"/>
      <c r="N78" s="396"/>
      <c r="O78" s="332"/>
      <c r="P78" s="332"/>
      <c r="Q78" s="332"/>
      <c r="R78" s="400"/>
      <c r="S78" s="332"/>
      <c r="T78" s="332"/>
      <c r="U78" s="332"/>
      <c r="V78" s="400"/>
    </row>
    <row r="79" spans="2:28" s="258" customFormat="1" ht="30.75" x14ac:dyDescent="0.7">
      <c r="C79" s="332"/>
      <c r="D79" s="332"/>
      <c r="E79" s="332"/>
      <c r="F79" s="332"/>
      <c r="G79" s="332"/>
      <c r="H79" s="332"/>
      <c r="I79" s="332"/>
      <c r="J79" s="332"/>
      <c r="K79" s="332"/>
      <c r="L79" s="332"/>
      <c r="M79" s="332"/>
      <c r="N79" s="396"/>
      <c r="O79" s="332"/>
      <c r="P79" s="332"/>
      <c r="Q79" s="332"/>
      <c r="R79" s="332"/>
      <c r="S79" s="332"/>
      <c r="T79" s="332"/>
      <c r="U79" s="332"/>
      <c r="V79" s="400"/>
    </row>
    <row r="80" spans="2:28" s="258" customFormat="1" ht="30.75" x14ac:dyDescent="0.7">
      <c r="C80" s="332"/>
      <c r="D80" s="332"/>
      <c r="E80" s="332"/>
      <c r="F80" s="332"/>
      <c r="G80" s="332"/>
      <c r="H80" s="332"/>
      <c r="I80" s="332"/>
      <c r="J80" s="332"/>
      <c r="K80" s="332"/>
      <c r="L80" s="332"/>
      <c r="M80" s="332"/>
      <c r="N80" s="396"/>
      <c r="O80" s="332"/>
      <c r="P80" s="332"/>
      <c r="Q80" s="332"/>
      <c r="R80" s="332"/>
      <c r="S80" s="332"/>
      <c r="T80" s="400"/>
      <c r="U80" s="332"/>
      <c r="V80" s="400"/>
    </row>
    <row r="81" spans="3:22" s="258" customFormat="1" ht="30.75" x14ac:dyDescent="0.7">
      <c r="C81" s="332"/>
      <c r="D81" s="332"/>
      <c r="E81" s="332"/>
      <c r="F81" s="332"/>
      <c r="G81" s="332"/>
      <c r="H81" s="332"/>
      <c r="I81" s="332"/>
      <c r="J81" s="332"/>
      <c r="K81" s="332"/>
      <c r="L81" s="332"/>
      <c r="M81" s="332"/>
      <c r="N81" s="396"/>
      <c r="O81" s="332"/>
      <c r="P81" s="332"/>
      <c r="Q81" s="400"/>
      <c r="R81" s="332"/>
      <c r="S81" s="332"/>
      <c r="T81" s="400"/>
      <c r="U81" s="332"/>
      <c r="V81" s="400"/>
    </row>
    <row r="82" spans="3:22" s="258" customFormat="1" ht="30.75" x14ac:dyDescent="0.7">
      <c r="N82" s="394"/>
      <c r="V82" s="400"/>
    </row>
    <row r="83" spans="3:22" ht="30.75" x14ac:dyDescent="0.7">
      <c r="V83" s="400"/>
    </row>
    <row r="84" spans="3:22" ht="30.75" x14ac:dyDescent="0.7">
      <c r="V84" s="400"/>
    </row>
    <row r="85" spans="3:22" ht="30.75" x14ac:dyDescent="0.7">
      <c r="V85" s="400"/>
    </row>
    <row r="86" spans="3:22" ht="30.75" x14ac:dyDescent="0.7">
      <c r="V86" s="400"/>
    </row>
    <row r="87" spans="3:22" ht="30.75" x14ac:dyDescent="0.7">
      <c r="V87" s="400"/>
    </row>
    <row r="88" spans="3:22" ht="30.75" x14ac:dyDescent="0.7">
      <c r="V88" s="400"/>
    </row>
    <row r="89" spans="3:22" ht="30.75" x14ac:dyDescent="0.7">
      <c r="V89" s="400"/>
    </row>
    <row r="90" spans="3:22" ht="30.75" x14ac:dyDescent="0.7">
      <c r="V90" s="400"/>
    </row>
    <row r="91" spans="3:22" ht="30.75" x14ac:dyDescent="0.7">
      <c r="V91" s="400"/>
    </row>
    <row r="92" spans="3:22" ht="30.75" x14ac:dyDescent="0.7">
      <c r="V92" s="400"/>
    </row>
    <row r="93" spans="3:22" ht="30.75" x14ac:dyDescent="0.7">
      <c r="V93" s="400"/>
    </row>
    <row r="94" spans="3:22" ht="30.75" x14ac:dyDescent="0.7">
      <c r="V94" s="400"/>
    </row>
    <row r="95" spans="3:22" ht="30.75" x14ac:dyDescent="0.7">
      <c r="V95" s="400"/>
    </row>
    <row r="96" spans="3:22" ht="30.75" x14ac:dyDescent="0.7">
      <c r="V96" s="400"/>
    </row>
    <row r="97" spans="22:22" ht="30.75" x14ac:dyDescent="0.7">
      <c r="V97" s="400"/>
    </row>
    <row r="98" spans="22:22" ht="30.75" x14ac:dyDescent="0.7">
      <c r="V98" s="400"/>
    </row>
    <row r="99" spans="22:22" ht="30.75" x14ac:dyDescent="0.7">
      <c r="V99" s="400"/>
    </row>
    <row r="100" spans="22:22" ht="30.75" x14ac:dyDescent="0.7">
      <c r="V100" s="400"/>
    </row>
    <row r="101" spans="22:22" ht="30.75" x14ac:dyDescent="0.7">
      <c r="V101" s="400"/>
    </row>
    <row r="102" spans="22:22" ht="30.75" x14ac:dyDescent="0.7">
      <c r="V102" s="400"/>
    </row>
    <row r="103" spans="22:22" ht="30.75" x14ac:dyDescent="0.7">
      <c r="V103" s="400"/>
    </row>
    <row r="104" spans="22:22" ht="30.75" x14ac:dyDescent="0.7">
      <c r="V104" s="400"/>
    </row>
    <row r="105" spans="22:22" ht="30.75" x14ac:dyDescent="0.7">
      <c r="V105" s="400"/>
    </row>
    <row r="106" spans="22:22" ht="30.75" x14ac:dyDescent="0.7">
      <c r="V106" s="400"/>
    </row>
    <row r="107" spans="22:22" ht="30.75" x14ac:dyDescent="0.7">
      <c r="V107" s="400"/>
    </row>
    <row r="108" spans="22:22" ht="30.75" x14ac:dyDescent="0.7">
      <c r="V108" s="400"/>
    </row>
    <row r="109" spans="22:22" ht="30.75" x14ac:dyDescent="0.7">
      <c r="V109" s="400"/>
    </row>
    <row r="110" spans="22:22" ht="30.75" x14ac:dyDescent="0.7">
      <c r="V110" s="400"/>
    </row>
    <row r="111" spans="22:22" ht="30.75" x14ac:dyDescent="0.7">
      <c r="V111" s="400"/>
    </row>
    <row r="112" spans="22:22" ht="30.75" x14ac:dyDescent="0.7">
      <c r="V112" s="400"/>
    </row>
    <row r="113" spans="22:22" ht="30.75" x14ac:dyDescent="0.7">
      <c r="V113" s="400"/>
    </row>
    <row r="114" spans="22:22" ht="30.75" x14ac:dyDescent="0.7">
      <c r="V114" s="400"/>
    </row>
    <row r="115" spans="22:22" ht="30.75" x14ac:dyDescent="0.7">
      <c r="V115" s="400"/>
    </row>
    <row r="116" spans="22:22" ht="30.75" x14ac:dyDescent="0.7">
      <c r="V116" s="400"/>
    </row>
    <row r="117" spans="22:22" ht="30.75" x14ac:dyDescent="0.7">
      <c r="V117" s="400"/>
    </row>
    <row r="118" spans="22:22" ht="30.75" x14ac:dyDescent="0.7">
      <c r="V118" s="400"/>
    </row>
    <row r="119" spans="22:22" ht="30.75" x14ac:dyDescent="0.7">
      <c r="V119" s="400"/>
    </row>
    <row r="120" spans="22:22" ht="30.75" x14ac:dyDescent="0.7">
      <c r="V120" s="400"/>
    </row>
    <row r="121" spans="22:22" ht="30.75" x14ac:dyDescent="0.7">
      <c r="V121" s="400"/>
    </row>
    <row r="122" spans="22:22" ht="30.75" x14ac:dyDescent="0.7">
      <c r="V122" s="400"/>
    </row>
    <row r="123" spans="22:22" ht="30.75" x14ac:dyDescent="0.7">
      <c r="V123" s="400"/>
    </row>
    <row r="124" spans="22:22" ht="30.75" x14ac:dyDescent="0.7">
      <c r="V124" s="400"/>
    </row>
    <row r="125" spans="22:22" ht="30.75" x14ac:dyDescent="0.7">
      <c r="V125" s="400"/>
    </row>
    <row r="126" spans="22:22" ht="30.75" x14ac:dyDescent="0.7">
      <c r="V126" s="400"/>
    </row>
    <row r="127" spans="22:22" ht="30.75" x14ac:dyDescent="0.7">
      <c r="V127" s="400"/>
    </row>
    <row r="128" spans="22:22" ht="30.75" x14ac:dyDescent="0.7">
      <c r="V128" s="400"/>
    </row>
    <row r="129" spans="22:22" ht="30.75" x14ac:dyDescent="0.7">
      <c r="V129" s="400"/>
    </row>
    <row r="130" spans="22:22" ht="30.75" x14ac:dyDescent="0.7">
      <c r="V130" s="400"/>
    </row>
    <row r="131" spans="22:22" ht="30.75" x14ac:dyDescent="0.7">
      <c r="V131" s="400"/>
    </row>
    <row r="132" spans="22:22" ht="30.75" x14ac:dyDescent="0.7">
      <c r="V132" s="400"/>
    </row>
    <row r="133" spans="22:22" ht="30.75" x14ac:dyDescent="0.7">
      <c r="V133" s="400"/>
    </row>
    <row r="134" spans="22:22" ht="30.75" x14ac:dyDescent="0.7">
      <c r="V134" s="400"/>
    </row>
    <row r="135" spans="22:22" ht="30.75" x14ac:dyDescent="0.7">
      <c r="V135" s="400"/>
    </row>
    <row r="136" spans="22:22" ht="30.75" x14ac:dyDescent="0.7">
      <c r="V136" s="400"/>
    </row>
    <row r="137" spans="22:22" ht="30.75" x14ac:dyDescent="0.7">
      <c r="V137" s="400"/>
    </row>
    <row r="138" spans="22:22" ht="30.75" x14ac:dyDescent="0.7">
      <c r="V138" s="400"/>
    </row>
    <row r="139" spans="22:22" ht="30.75" x14ac:dyDescent="0.7">
      <c r="V139" s="400"/>
    </row>
    <row r="140" spans="22:22" ht="30.75" x14ac:dyDescent="0.7">
      <c r="V140" s="400"/>
    </row>
    <row r="141" spans="22:22" ht="30.75" x14ac:dyDescent="0.7">
      <c r="V141" s="400"/>
    </row>
    <row r="142" spans="22:22" ht="30.75" x14ac:dyDescent="0.7">
      <c r="V142" s="400"/>
    </row>
    <row r="143" spans="22:22" ht="30.75" x14ac:dyDescent="0.7">
      <c r="V143" s="400"/>
    </row>
    <row r="144" spans="22:22" ht="30.75" x14ac:dyDescent="0.7">
      <c r="V144" s="400"/>
    </row>
    <row r="145" spans="22:22" ht="30.75" x14ac:dyDescent="0.7">
      <c r="V145" s="400"/>
    </row>
    <row r="146" spans="22:22" ht="30.75" x14ac:dyDescent="0.7">
      <c r="V146" s="400"/>
    </row>
    <row r="147" spans="22:22" ht="30.75" x14ac:dyDescent="0.7">
      <c r="V147" s="400"/>
    </row>
    <row r="148" spans="22:22" ht="30.75" x14ac:dyDescent="0.7">
      <c r="V148" s="400"/>
    </row>
    <row r="149" spans="22:22" ht="30.75" x14ac:dyDescent="0.7">
      <c r="V149" s="400"/>
    </row>
    <row r="150" spans="22:22" ht="30.75" x14ac:dyDescent="0.7">
      <c r="V150" s="400"/>
    </row>
    <row r="151" spans="22:22" ht="30.75" x14ac:dyDescent="0.7">
      <c r="V151" s="400"/>
    </row>
    <row r="152" spans="22:22" ht="30.75" x14ac:dyDescent="0.7">
      <c r="V152" s="400"/>
    </row>
    <row r="153" spans="22:22" ht="30.75" x14ac:dyDescent="0.7">
      <c r="V153" s="400"/>
    </row>
    <row r="154" spans="22:22" ht="30.75" x14ac:dyDescent="0.7">
      <c r="V154" s="400"/>
    </row>
    <row r="155" spans="22:22" ht="30.75" x14ac:dyDescent="0.7">
      <c r="V155" s="400"/>
    </row>
    <row r="156" spans="22:22" ht="30.75" x14ac:dyDescent="0.7">
      <c r="V156" s="400"/>
    </row>
    <row r="157" spans="22:22" ht="30.75" x14ac:dyDescent="0.7">
      <c r="V157" s="400"/>
    </row>
    <row r="158" spans="22:22" ht="30.75" x14ac:dyDescent="0.7">
      <c r="V158" s="400"/>
    </row>
    <row r="159" spans="22:22" ht="30.75" x14ac:dyDescent="0.7">
      <c r="V159" s="400"/>
    </row>
    <row r="160" spans="22:22" ht="30.75" x14ac:dyDescent="0.7">
      <c r="V160" s="400"/>
    </row>
    <row r="161" spans="22:22" ht="30.75" x14ac:dyDescent="0.7">
      <c r="V161" s="400"/>
    </row>
    <row r="162" spans="22:22" ht="30.75" x14ac:dyDescent="0.7">
      <c r="V162" s="400"/>
    </row>
    <row r="163" spans="22:22" ht="30.75" x14ac:dyDescent="0.7">
      <c r="V163" s="400"/>
    </row>
    <row r="164" spans="22:22" ht="30.75" x14ac:dyDescent="0.7">
      <c r="V164" s="400"/>
    </row>
    <row r="165" spans="22:22" ht="30.75" x14ac:dyDescent="0.7">
      <c r="V165" s="400"/>
    </row>
    <row r="166" spans="22:22" ht="30.75" x14ac:dyDescent="0.7">
      <c r="V166" s="400"/>
    </row>
    <row r="167" spans="22:22" ht="30.75" x14ac:dyDescent="0.7">
      <c r="V167" s="400"/>
    </row>
    <row r="168" spans="22:22" ht="30.75" x14ac:dyDescent="0.7">
      <c r="V168" s="400"/>
    </row>
    <row r="169" spans="22:22" ht="30.75" x14ac:dyDescent="0.7">
      <c r="V169" s="400"/>
    </row>
    <row r="170" spans="22:22" ht="30.75" x14ac:dyDescent="0.7">
      <c r="V170" s="400"/>
    </row>
    <row r="171" spans="22:22" ht="30.75" x14ac:dyDescent="0.7">
      <c r="V171" s="400"/>
    </row>
    <row r="172" spans="22:22" ht="30.75" x14ac:dyDescent="0.7">
      <c r="V172" s="400"/>
    </row>
    <row r="173" spans="22:22" ht="30.75" x14ac:dyDescent="0.7">
      <c r="V173" s="400"/>
    </row>
    <row r="174" spans="22:22" ht="30.75" x14ac:dyDescent="0.7">
      <c r="V174" s="400"/>
    </row>
    <row r="175" spans="22:22" ht="30.75" x14ac:dyDescent="0.7">
      <c r="V175" s="400"/>
    </row>
    <row r="176" spans="22:22" ht="30.75" x14ac:dyDescent="0.7">
      <c r="V176" s="400"/>
    </row>
    <row r="177" spans="22:22" ht="30.75" x14ac:dyDescent="0.7">
      <c r="V177" s="400"/>
    </row>
    <row r="178" spans="22:22" ht="30.75" x14ac:dyDescent="0.7">
      <c r="V178" s="400"/>
    </row>
    <row r="179" spans="22:22" ht="30.75" x14ac:dyDescent="0.7">
      <c r="V179" s="400"/>
    </row>
    <row r="180" spans="22:22" ht="30.75" x14ac:dyDescent="0.7">
      <c r="V180" s="400"/>
    </row>
    <row r="181" spans="22:22" ht="30.75" x14ac:dyDescent="0.7">
      <c r="V181" s="400"/>
    </row>
    <row r="182" spans="22:22" ht="30.75" x14ac:dyDescent="0.7">
      <c r="V182" s="400"/>
    </row>
    <row r="183" spans="22:22" ht="30.75" x14ac:dyDescent="0.7">
      <c r="V183" s="400"/>
    </row>
    <row r="184" spans="22:22" ht="30.75" x14ac:dyDescent="0.7">
      <c r="V184" s="400"/>
    </row>
    <row r="185" spans="22:22" ht="30.75" x14ac:dyDescent="0.7">
      <c r="V185" s="400"/>
    </row>
    <row r="186" spans="22:22" ht="30.75" x14ac:dyDescent="0.7">
      <c r="V186" s="400"/>
    </row>
    <row r="187" spans="22:22" ht="30.75" x14ac:dyDescent="0.7">
      <c r="V187" s="400"/>
    </row>
    <row r="188" spans="22:22" ht="30.75" x14ac:dyDescent="0.7">
      <c r="V188" s="400"/>
    </row>
    <row r="189" spans="22:22" ht="30.75" x14ac:dyDescent="0.7">
      <c r="V189" s="400"/>
    </row>
    <row r="190" spans="22:22" ht="30.75" x14ac:dyDescent="0.7">
      <c r="V190" s="400"/>
    </row>
    <row r="191" spans="22:22" ht="30.75" x14ac:dyDescent="0.7">
      <c r="V191" s="400"/>
    </row>
    <row r="192" spans="22:22" ht="30.75" x14ac:dyDescent="0.7">
      <c r="V192" s="400"/>
    </row>
    <row r="193" spans="22:22" ht="30.75" x14ac:dyDescent="0.7">
      <c r="V193" s="400"/>
    </row>
    <row r="194" spans="22:22" ht="30.75" x14ac:dyDescent="0.7">
      <c r="V194" s="400"/>
    </row>
    <row r="195" spans="22:22" ht="30.75" x14ac:dyDescent="0.7">
      <c r="V195" s="400"/>
    </row>
    <row r="196" spans="22:22" ht="30.75" x14ac:dyDescent="0.7">
      <c r="V196" s="400"/>
    </row>
    <row r="197" spans="22:22" ht="30.75" x14ac:dyDescent="0.7">
      <c r="V197" s="400"/>
    </row>
    <row r="198" spans="22:22" ht="30.75" x14ac:dyDescent="0.7">
      <c r="V198" s="400"/>
    </row>
    <row r="199" spans="22:22" ht="30.75" x14ac:dyDescent="0.7">
      <c r="V199" s="400"/>
    </row>
    <row r="200" spans="22:22" ht="30.75" x14ac:dyDescent="0.7">
      <c r="V200" s="400"/>
    </row>
    <row r="201" spans="22:22" ht="30.75" x14ac:dyDescent="0.7">
      <c r="V201" s="400"/>
    </row>
    <row r="202" spans="22:22" ht="30.75" x14ac:dyDescent="0.7">
      <c r="V202" s="400"/>
    </row>
    <row r="203" spans="22:22" ht="30.75" x14ac:dyDescent="0.7">
      <c r="V203" s="400"/>
    </row>
    <row r="204" spans="22:22" ht="30.75" x14ac:dyDescent="0.7">
      <c r="V204" s="400"/>
    </row>
    <row r="205" spans="22:22" ht="30.75" x14ac:dyDescent="0.7">
      <c r="V205" s="400"/>
    </row>
    <row r="206" spans="22:22" ht="30.75" x14ac:dyDescent="0.7">
      <c r="V206" s="400"/>
    </row>
    <row r="207" spans="22:22" ht="30.75" x14ac:dyDescent="0.7">
      <c r="V207" s="400"/>
    </row>
    <row r="208" spans="22:22" ht="30.75" x14ac:dyDescent="0.7">
      <c r="V208" s="400"/>
    </row>
    <row r="209" spans="22:22" ht="30.75" x14ac:dyDescent="0.7">
      <c r="V209" s="400"/>
    </row>
    <row r="210" spans="22:22" ht="30.75" x14ac:dyDescent="0.7">
      <c r="V210" s="400"/>
    </row>
    <row r="211" spans="22:22" ht="30.75" x14ac:dyDescent="0.7">
      <c r="V211" s="400"/>
    </row>
    <row r="212" spans="22:22" ht="30.75" x14ac:dyDescent="0.7">
      <c r="V212" s="400"/>
    </row>
    <row r="213" spans="22:22" ht="30.75" x14ac:dyDescent="0.7">
      <c r="V213" s="400"/>
    </row>
    <row r="214" spans="22:22" ht="30.75" x14ac:dyDescent="0.7">
      <c r="V214" s="400"/>
    </row>
    <row r="215" spans="22:22" ht="30.75" x14ac:dyDescent="0.7">
      <c r="V215" s="400"/>
    </row>
    <row r="216" spans="22:22" ht="30.75" x14ac:dyDescent="0.7">
      <c r="V216" s="400"/>
    </row>
    <row r="217" spans="22:22" ht="30.75" x14ac:dyDescent="0.7">
      <c r="V217" s="400"/>
    </row>
    <row r="218" spans="22:22" ht="30.75" x14ac:dyDescent="0.7">
      <c r="V218" s="400"/>
    </row>
    <row r="219" spans="22:22" ht="30.75" x14ac:dyDescent="0.7">
      <c r="V219" s="400"/>
    </row>
    <row r="220" spans="22:22" ht="30.75" x14ac:dyDescent="0.7">
      <c r="V220" s="400"/>
    </row>
    <row r="221" spans="22:22" ht="30.75" x14ac:dyDescent="0.7">
      <c r="V221" s="400"/>
    </row>
    <row r="222" spans="22:22" ht="30.75" x14ac:dyDescent="0.7">
      <c r="V222" s="400"/>
    </row>
    <row r="223" spans="22:22" ht="30.75" x14ac:dyDescent="0.7">
      <c r="V223" s="400"/>
    </row>
    <row r="224" spans="22:22" ht="30.75" x14ac:dyDescent="0.7">
      <c r="V224" s="400"/>
    </row>
    <row r="225" spans="22:22" ht="30.75" x14ac:dyDescent="0.7">
      <c r="V225" s="400"/>
    </row>
    <row r="226" spans="22:22" ht="30.75" x14ac:dyDescent="0.7">
      <c r="V226" s="400"/>
    </row>
    <row r="227" spans="22:22" ht="30.75" x14ac:dyDescent="0.7">
      <c r="V227" s="400"/>
    </row>
    <row r="228" spans="22:22" ht="30.75" x14ac:dyDescent="0.7">
      <c r="V228" s="400"/>
    </row>
    <row r="229" spans="22:22" ht="30.75" x14ac:dyDescent="0.7">
      <c r="V229" s="400"/>
    </row>
    <row r="230" spans="22:22" ht="30.75" x14ac:dyDescent="0.7">
      <c r="V230" s="400"/>
    </row>
    <row r="231" spans="22:22" ht="30.75" x14ac:dyDescent="0.7">
      <c r="V231" s="400"/>
    </row>
    <row r="232" spans="22:22" ht="30.75" x14ac:dyDescent="0.7">
      <c r="V232" s="400"/>
    </row>
    <row r="233" spans="22:22" ht="30.75" x14ac:dyDescent="0.7">
      <c r="V233" s="400"/>
    </row>
    <row r="234" spans="22:22" ht="30.75" x14ac:dyDescent="0.7">
      <c r="V234" s="400"/>
    </row>
    <row r="235" spans="22:22" ht="30.75" x14ac:dyDescent="0.7">
      <c r="V235" s="400"/>
    </row>
    <row r="236" spans="22:22" ht="30.75" x14ac:dyDescent="0.7">
      <c r="V236" s="400"/>
    </row>
    <row r="237" spans="22:22" ht="30.75" x14ac:dyDescent="0.7">
      <c r="V237" s="400"/>
    </row>
    <row r="238" spans="22:22" ht="30.75" x14ac:dyDescent="0.7">
      <c r="V238" s="400"/>
    </row>
    <row r="239" spans="22:22" ht="30.75" x14ac:dyDescent="0.7">
      <c r="V239" s="400"/>
    </row>
    <row r="240" spans="22:22" ht="30.75" x14ac:dyDescent="0.7">
      <c r="V240" s="400"/>
    </row>
    <row r="241" spans="22:22" ht="30.75" x14ac:dyDescent="0.7">
      <c r="V241" s="400"/>
    </row>
    <row r="242" spans="22:22" ht="30.75" x14ac:dyDescent="0.7">
      <c r="V242" s="400"/>
    </row>
    <row r="243" spans="22:22" ht="30.75" x14ac:dyDescent="0.7">
      <c r="V243" s="400"/>
    </row>
    <row r="244" spans="22:22" ht="30.75" x14ac:dyDescent="0.7">
      <c r="V244" s="400"/>
    </row>
    <row r="245" spans="22:22" ht="30.75" x14ac:dyDescent="0.7">
      <c r="V245" s="400"/>
    </row>
    <row r="246" spans="22:22" ht="30.75" x14ac:dyDescent="0.7">
      <c r="V246" s="400"/>
    </row>
    <row r="247" spans="22:22" ht="30.75" x14ac:dyDescent="0.7">
      <c r="V247" s="400"/>
    </row>
    <row r="248" spans="22:22" ht="30.75" x14ac:dyDescent="0.7">
      <c r="V248" s="400"/>
    </row>
    <row r="249" spans="22:22" ht="30.75" x14ac:dyDescent="0.7">
      <c r="V249" s="400"/>
    </row>
    <row r="250" spans="22:22" ht="30.75" x14ac:dyDescent="0.7">
      <c r="V250" s="400"/>
    </row>
    <row r="251" spans="22:22" ht="30.75" x14ac:dyDescent="0.7">
      <c r="V251" s="400"/>
    </row>
    <row r="252" spans="22:22" ht="30.75" x14ac:dyDescent="0.7">
      <c r="V252" s="400"/>
    </row>
    <row r="253" spans="22:22" ht="30.75" x14ac:dyDescent="0.7">
      <c r="V253" s="400"/>
    </row>
    <row r="254" spans="22:22" ht="30.75" x14ac:dyDescent="0.7">
      <c r="V254" s="400"/>
    </row>
    <row r="255" spans="22:22" ht="30.75" x14ac:dyDescent="0.7">
      <c r="V255" s="400"/>
    </row>
    <row r="256" spans="22:22" ht="30.75" x14ac:dyDescent="0.7">
      <c r="V256" s="400"/>
    </row>
    <row r="257" spans="22:22" ht="30.75" x14ac:dyDescent="0.7">
      <c r="V257" s="400"/>
    </row>
    <row r="258" spans="22:22" ht="30.75" x14ac:dyDescent="0.7">
      <c r="V258" s="400"/>
    </row>
    <row r="259" spans="22:22" ht="30.75" x14ac:dyDescent="0.7">
      <c r="V259" s="400"/>
    </row>
    <row r="260" spans="22:22" ht="30.75" x14ac:dyDescent="0.7">
      <c r="V260" s="400"/>
    </row>
    <row r="261" spans="22:22" ht="30.75" x14ac:dyDescent="0.7">
      <c r="V261" s="400"/>
    </row>
    <row r="262" spans="22:22" ht="30.75" x14ac:dyDescent="0.7">
      <c r="V262" s="400"/>
    </row>
    <row r="263" spans="22:22" ht="30.75" x14ac:dyDescent="0.7">
      <c r="V263" s="400"/>
    </row>
    <row r="264" spans="22:22" ht="30.75" x14ac:dyDescent="0.7">
      <c r="V264" s="400"/>
    </row>
    <row r="265" spans="22:22" ht="30.75" x14ac:dyDescent="0.7">
      <c r="V265" s="400"/>
    </row>
    <row r="266" spans="22:22" ht="30.75" x14ac:dyDescent="0.7">
      <c r="V266" s="400"/>
    </row>
    <row r="267" spans="22:22" ht="30.75" x14ac:dyDescent="0.7">
      <c r="V267" s="400"/>
    </row>
    <row r="268" spans="22:22" ht="30.75" x14ac:dyDescent="0.7">
      <c r="V268" s="400"/>
    </row>
    <row r="269" spans="22:22" ht="30.75" x14ac:dyDescent="0.7">
      <c r="V269" s="400"/>
    </row>
    <row r="270" spans="22:22" ht="30.75" x14ac:dyDescent="0.7">
      <c r="V270" s="400"/>
    </row>
    <row r="271" spans="22:22" ht="30.75" x14ac:dyDescent="0.7">
      <c r="V271" s="400"/>
    </row>
    <row r="272" spans="22:22" ht="30.75" x14ac:dyDescent="0.7">
      <c r="V272" s="400"/>
    </row>
    <row r="273" spans="22:22" ht="30.75" x14ac:dyDescent="0.7">
      <c r="V273" s="400"/>
    </row>
    <row r="274" spans="22:22" ht="30.75" x14ac:dyDescent="0.7">
      <c r="V274" s="400"/>
    </row>
  </sheetData>
  <mergeCells count="24">
    <mergeCell ref="B3:W3"/>
    <mergeCell ref="B5:W5"/>
    <mergeCell ref="B9:B11"/>
    <mergeCell ref="C9:C11"/>
    <mergeCell ref="D9:D11"/>
    <mergeCell ref="E9:E11"/>
    <mergeCell ref="F9:F11"/>
    <mergeCell ref="G9:G11"/>
    <mergeCell ref="H9:H11"/>
    <mergeCell ref="I9:I11"/>
    <mergeCell ref="B66:K66"/>
    <mergeCell ref="L66:W66"/>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74" customFormat="1" ht="36.75" x14ac:dyDescent="0.85">
      <c r="B4" s="1774" t="s">
        <v>1813</v>
      </c>
      <c r="C4" s="1774"/>
      <c r="D4" s="1774"/>
      <c r="E4" s="1774"/>
      <c r="F4" s="1774"/>
      <c r="G4" s="1774"/>
      <c r="H4" s="1774"/>
      <c r="I4" s="1774"/>
      <c r="J4" s="1774"/>
      <c r="K4" s="1774"/>
      <c r="L4" s="1753" t="s">
        <v>1812</v>
      </c>
      <c r="M4" s="1753"/>
      <c r="N4" s="1753"/>
      <c r="O4" s="1753"/>
      <c r="P4" s="1753"/>
      <c r="Q4" s="1753"/>
      <c r="R4" s="1753"/>
      <c r="S4" s="1753"/>
      <c r="T4" s="1753"/>
      <c r="U4" s="1753"/>
      <c r="V4" s="468"/>
      <c r="W4" s="468"/>
      <c r="X4" s="468"/>
      <c r="Y4" s="468"/>
      <c r="Z4" s="468"/>
      <c r="AA4" s="468"/>
      <c r="AB4" s="468"/>
      <c r="AC4" s="468"/>
      <c r="AD4" s="468"/>
      <c r="AE4" s="468"/>
      <c r="AF4" s="468"/>
      <c r="AG4" s="468"/>
    </row>
    <row r="5" spans="1:40" s="76" customFormat="1" ht="19.5" customHeight="1" x14ac:dyDescent="0.65">
      <c r="B5" s="75"/>
      <c r="C5" s="75"/>
      <c r="D5" s="1537"/>
      <c r="E5" s="1537"/>
      <c r="F5" s="1537"/>
      <c r="G5" s="1537"/>
      <c r="H5" s="1537"/>
      <c r="I5" s="75"/>
      <c r="J5" s="75"/>
      <c r="K5" s="75"/>
      <c r="L5" s="75"/>
      <c r="M5" s="75"/>
      <c r="N5" s="75"/>
      <c r="O5" s="75"/>
      <c r="P5" s="75"/>
      <c r="Q5" s="75"/>
      <c r="R5" s="75"/>
      <c r="S5" s="75"/>
      <c r="T5" s="75"/>
      <c r="U5" s="75"/>
    </row>
    <row r="6" spans="1:40" s="76" customFormat="1" ht="19.5" customHeight="1" x14ac:dyDescent="0.65">
      <c r="B6" s="75"/>
      <c r="C6" s="1537"/>
      <c r="D6" s="1537"/>
      <c r="E6" s="1537"/>
      <c r="F6" s="1537"/>
      <c r="G6" s="1537"/>
      <c r="H6" s="1537"/>
      <c r="I6" s="75"/>
      <c r="J6" s="75"/>
      <c r="K6" s="75"/>
      <c r="L6" s="75"/>
      <c r="M6" s="75"/>
      <c r="N6" s="75"/>
      <c r="O6" s="75"/>
      <c r="P6" s="75"/>
      <c r="Q6" s="75"/>
      <c r="R6" s="75"/>
      <c r="S6" s="75"/>
      <c r="T6" s="75"/>
      <c r="U6" s="75"/>
    </row>
    <row r="7" spans="1:40" s="417" customFormat="1" ht="22.5" x14ac:dyDescent="0.5">
      <c r="B7" s="355" t="s">
        <v>1748</v>
      </c>
      <c r="C7" s="472"/>
      <c r="D7" s="472"/>
      <c r="E7" s="472"/>
      <c r="F7" s="472"/>
      <c r="G7" s="472"/>
      <c r="H7" s="472"/>
      <c r="U7" s="229" t="s">
        <v>1752</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515" customFormat="1" ht="25.5" customHeight="1" thickTop="1" x14ac:dyDescent="0.7">
      <c r="A9" s="258"/>
      <c r="B9" s="1758"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row>
    <row r="10" spans="1:40" s="258" customFormat="1" ht="22.5" customHeight="1" x14ac:dyDescent="0.7">
      <c r="B10" s="1759"/>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84"/>
    </row>
    <row r="11" spans="1:40" s="338" customFormat="1" ht="22.5" customHeight="1" x14ac:dyDescent="0.7">
      <c r="A11" s="258"/>
      <c r="B11" s="1760"/>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5"/>
    </row>
    <row r="12" spans="1:40" s="339" customFormat="1" ht="13.5" customHeight="1" x14ac:dyDescent="0.7">
      <c r="B12" s="340"/>
      <c r="C12" s="353"/>
      <c r="D12" s="353"/>
      <c r="E12" s="353"/>
      <c r="F12" s="353"/>
      <c r="G12" s="353"/>
      <c r="H12" s="353"/>
      <c r="I12" s="420"/>
      <c r="J12" s="421"/>
      <c r="K12" s="421"/>
      <c r="L12" s="421"/>
      <c r="M12" s="421"/>
      <c r="N12" s="421"/>
      <c r="O12" s="421"/>
      <c r="P12" s="421"/>
      <c r="Q12" s="421"/>
      <c r="R12" s="421"/>
      <c r="S12" s="421"/>
      <c r="T12" s="422"/>
      <c r="U12" s="354"/>
    </row>
    <row r="13" spans="1:40" s="360" customFormat="1" ht="24.95" customHeight="1" x14ac:dyDescent="0.2">
      <c r="A13" s="365"/>
      <c r="B13" s="455" t="s">
        <v>7</v>
      </c>
      <c r="C13" s="631"/>
      <c r="D13" s="631"/>
      <c r="E13" s="631"/>
      <c r="F13" s="631"/>
      <c r="G13" s="631"/>
      <c r="H13" s="631"/>
      <c r="I13" s="871"/>
      <c r="J13" s="869"/>
      <c r="K13" s="869"/>
      <c r="L13" s="869"/>
      <c r="M13" s="869"/>
      <c r="N13" s="869"/>
      <c r="O13" s="869"/>
      <c r="P13" s="869"/>
      <c r="Q13" s="869"/>
      <c r="R13" s="869"/>
      <c r="S13" s="869"/>
      <c r="T13" s="872"/>
      <c r="U13" s="379" t="s">
        <v>379</v>
      </c>
    </row>
    <row r="14" spans="1:40" s="360" customFormat="1" ht="13.5" customHeight="1" x14ac:dyDescent="0.2">
      <c r="B14" s="454"/>
      <c r="C14" s="970"/>
      <c r="D14" s="970"/>
      <c r="E14" s="970"/>
      <c r="F14" s="970"/>
      <c r="G14" s="970"/>
      <c r="H14" s="970"/>
      <c r="I14" s="971"/>
      <c r="J14" s="972"/>
      <c r="K14" s="972"/>
      <c r="L14" s="972"/>
      <c r="M14" s="972"/>
      <c r="N14" s="972"/>
      <c r="O14" s="972"/>
      <c r="P14" s="972"/>
      <c r="Q14" s="972"/>
      <c r="R14" s="972"/>
      <c r="S14" s="972"/>
      <c r="T14" s="973"/>
      <c r="U14" s="616"/>
    </row>
    <row r="15" spans="1:40" s="360" customFormat="1" ht="24.95" customHeight="1" x14ac:dyDescent="0.2">
      <c r="A15" s="1568"/>
      <c r="B15" s="454" t="s">
        <v>8</v>
      </c>
      <c r="C15" s="875">
        <v>169066.11999040365</v>
      </c>
      <c r="D15" s="875">
        <v>207299.23284784213</v>
      </c>
      <c r="E15" s="875">
        <v>376643.94188615988</v>
      </c>
      <c r="F15" s="875">
        <v>430561.2511793492</v>
      </c>
      <c r="G15" s="875">
        <v>646426.67522117204</v>
      </c>
      <c r="H15" s="875">
        <v>1044398.472149483</v>
      </c>
      <c r="I15" s="787">
        <v>646043.43291440117</v>
      </c>
      <c r="J15" s="785">
        <v>733146.69685898325</v>
      </c>
      <c r="K15" s="785">
        <v>863680.24610195879</v>
      </c>
      <c r="L15" s="785">
        <v>937550.56594688282</v>
      </c>
      <c r="M15" s="785">
        <v>994313.5358285323</v>
      </c>
      <c r="N15" s="785">
        <v>944890.94183127978</v>
      </c>
      <c r="O15" s="785">
        <v>988800.21284767496</v>
      </c>
      <c r="P15" s="785">
        <v>1039903.2580137693</v>
      </c>
      <c r="Q15" s="785">
        <v>1049606.1645538919</v>
      </c>
      <c r="R15" s="785">
        <v>1042567.7330676457</v>
      </c>
      <c r="S15" s="785">
        <v>1035046.1467753949</v>
      </c>
      <c r="T15" s="786">
        <v>1044398.472149483</v>
      </c>
      <c r="U15" s="616" t="s">
        <v>380</v>
      </c>
      <c r="V15" s="895"/>
      <c r="W15" s="895"/>
      <c r="X15" s="895"/>
      <c r="Y15" s="895"/>
      <c r="Z15" s="895"/>
      <c r="AA15" s="895"/>
      <c r="AB15" s="895"/>
      <c r="AC15" s="895"/>
      <c r="AD15" s="895"/>
      <c r="AE15" s="895"/>
      <c r="AF15" s="895"/>
      <c r="AG15" s="895"/>
      <c r="AH15" s="895"/>
      <c r="AI15" s="895"/>
      <c r="AJ15" s="895"/>
      <c r="AK15" s="895"/>
      <c r="AL15" s="895"/>
      <c r="AM15" s="363"/>
      <c r="AN15" s="363"/>
    </row>
    <row r="16" spans="1:40" s="365" customFormat="1" ht="24.95" customHeight="1" x14ac:dyDescent="0.2">
      <c r="A16" s="1568"/>
      <c r="B16" s="617" t="s">
        <v>173</v>
      </c>
      <c r="C16" s="879">
        <v>11930.478033589001</v>
      </c>
      <c r="D16" s="879">
        <v>6173.8304495790017</v>
      </c>
      <c r="E16" s="879">
        <v>11803.844086610003</v>
      </c>
      <c r="F16" s="879">
        <v>14567.013548509998</v>
      </c>
      <c r="G16" s="879">
        <v>24392.853378949996</v>
      </c>
      <c r="H16" s="879">
        <v>41581.421628469994</v>
      </c>
      <c r="I16" s="784">
        <v>26801.48532358</v>
      </c>
      <c r="J16" s="782">
        <v>29116.562943959998</v>
      </c>
      <c r="K16" s="782">
        <v>32665.349824579996</v>
      </c>
      <c r="L16" s="782">
        <v>36175.357425840004</v>
      </c>
      <c r="M16" s="782">
        <v>39575.312778579988</v>
      </c>
      <c r="N16" s="782">
        <v>38165.71735394001</v>
      </c>
      <c r="O16" s="782">
        <v>34653.578498380004</v>
      </c>
      <c r="P16" s="782">
        <v>37681.150298909997</v>
      </c>
      <c r="Q16" s="782">
        <v>33973.241436929995</v>
      </c>
      <c r="R16" s="782">
        <v>31382.082589860001</v>
      </c>
      <c r="S16" s="782">
        <v>32618.136907160006</v>
      </c>
      <c r="T16" s="783">
        <v>41581.421628469994</v>
      </c>
      <c r="U16" s="618" t="s">
        <v>888</v>
      </c>
      <c r="V16" s="895"/>
      <c r="W16" s="895"/>
      <c r="X16" s="895"/>
      <c r="Y16" s="895"/>
      <c r="Z16" s="895"/>
      <c r="AA16" s="895"/>
      <c r="AB16" s="895"/>
      <c r="AC16" s="895"/>
      <c r="AD16" s="895"/>
      <c r="AE16" s="895"/>
      <c r="AF16" s="895"/>
      <c r="AG16" s="895"/>
      <c r="AH16" s="895"/>
      <c r="AI16" s="895"/>
      <c r="AJ16" s="895"/>
      <c r="AK16" s="895"/>
      <c r="AL16" s="895"/>
      <c r="AM16" s="363"/>
      <c r="AN16" s="363"/>
    </row>
    <row r="17" spans="1:40" s="365" customFormat="1" ht="24.95" customHeight="1" x14ac:dyDescent="0.2">
      <c r="A17" s="1568"/>
      <c r="B17" s="617" t="s">
        <v>952</v>
      </c>
      <c r="C17" s="879">
        <v>113792.51809103336</v>
      </c>
      <c r="D17" s="879">
        <v>168224.0270928255</v>
      </c>
      <c r="E17" s="879">
        <v>308402.85858072276</v>
      </c>
      <c r="F17" s="879">
        <v>359028.9112086512</v>
      </c>
      <c r="G17" s="879">
        <v>544145.15667505842</v>
      </c>
      <c r="H17" s="879">
        <v>938087.34609286673</v>
      </c>
      <c r="I17" s="784">
        <v>549052.22906654491</v>
      </c>
      <c r="J17" s="782">
        <v>625257.05593008944</v>
      </c>
      <c r="K17" s="782">
        <v>751735.52459160658</v>
      </c>
      <c r="L17" s="782">
        <v>824588.48787025711</v>
      </c>
      <c r="M17" s="782">
        <v>871428.64927034546</v>
      </c>
      <c r="N17" s="782">
        <v>830124.61042954354</v>
      </c>
      <c r="O17" s="782">
        <v>887404.76075099164</v>
      </c>
      <c r="P17" s="782">
        <v>923857.06378543167</v>
      </c>
      <c r="Q17" s="782">
        <v>933532.41829895088</v>
      </c>
      <c r="R17" s="782">
        <v>946019.91706807585</v>
      </c>
      <c r="S17" s="782">
        <v>937224.32064626459</v>
      </c>
      <c r="T17" s="783">
        <v>938087.34609286673</v>
      </c>
      <c r="U17" s="1002" t="s">
        <v>1457</v>
      </c>
      <c r="V17" s="895"/>
      <c r="W17" s="895"/>
      <c r="X17" s="895"/>
      <c r="Y17" s="895"/>
      <c r="Z17" s="895"/>
      <c r="AA17" s="895"/>
      <c r="AB17" s="895"/>
      <c r="AC17" s="895"/>
      <c r="AD17" s="895"/>
      <c r="AE17" s="895"/>
      <c r="AF17" s="895"/>
      <c r="AG17" s="895"/>
      <c r="AH17" s="895"/>
      <c r="AI17" s="895"/>
      <c r="AJ17" s="895"/>
      <c r="AK17" s="895"/>
      <c r="AL17" s="895"/>
      <c r="AM17" s="363"/>
      <c r="AN17" s="363"/>
    </row>
    <row r="18" spans="1:40" s="365" customFormat="1" ht="24.95" customHeight="1" x14ac:dyDescent="0.2">
      <c r="A18" s="1568"/>
      <c r="B18" s="617" t="s">
        <v>156</v>
      </c>
      <c r="C18" s="879">
        <v>43343.123865781308</v>
      </c>
      <c r="D18" s="879">
        <v>32901.375305437607</v>
      </c>
      <c r="E18" s="879">
        <v>56437.239218827104</v>
      </c>
      <c r="F18" s="879">
        <v>56965.326422188002</v>
      </c>
      <c r="G18" s="879">
        <v>77888.665167163519</v>
      </c>
      <c r="H18" s="879">
        <v>64729.704428146339</v>
      </c>
      <c r="I18" s="784">
        <v>70189.71852427625</v>
      </c>
      <c r="J18" s="782">
        <v>78773.07798493377</v>
      </c>
      <c r="K18" s="782">
        <v>79279.371685772217</v>
      </c>
      <c r="L18" s="782">
        <v>76786.720650785632</v>
      </c>
      <c r="M18" s="782">
        <v>83309.573779606682</v>
      </c>
      <c r="N18" s="782">
        <v>76600.61404779616</v>
      </c>
      <c r="O18" s="782">
        <v>66741.873598303253</v>
      </c>
      <c r="P18" s="782">
        <v>78365.043929427542</v>
      </c>
      <c r="Q18" s="782">
        <v>82100.504818011046</v>
      </c>
      <c r="R18" s="782">
        <v>65165.733409709821</v>
      </c>
      <c r="S18" s="782">
        <v>65203.689221970308</v>
      </c>
      <c r="T18" s="783">
        <v>64729.704428146339</v>
      </c>
      <c r="U18" s="618" t="s">
        <v>383</v>
      </c>
      <c r="V18" s="895"/>
      <c r="W18" s="895"/>
      <c r="X18" s="895"/>
      <c r="Y18" s="895"/>
      <c r="Z18" s="895"/>
      <c r="AA18" s="895"/>
      <c r="AB18" s="895"/>
      <c r="AC18" s="895"/>
      <c r="AD18" s="895"/>
      <c r="AE18" s="895"/>
      <c r="AF18" s="895"/>
      <c r="AG18" s="895"/>
      <c r="AH18" s="895"/>
      <c r="AI18" s="895"/>
      <c r="AJ18" s="895"/>
      <c r="AK18" s="895"/>
      <c r="AL18" s="895"/>
      <c r="AM18" s="363"/>
      <c r="AN18" s="363"/>
    </row>
    <row r="19" spans="1:40" s="360" customFormat="1" ht="12" customHeight="1" x14ac:dyDescent="0.2">
      <c r="A19" s="1568"/>
      <c r="B19" s="454"/>
      <c r="C19" s="875"/>
      <c r="D19" s="875"/>
      <c r="E19" s="875"/>
      <c r="F19" s="875"/>
      <c r="G19" s="875"/>
      <c r="H19" s="875"/>
      <c r="I19" s="787"/>
      <c r="J19" s="785"/>
      <c r="K19" s="785"/>
      <c r="L19" s="785"/>
      <c r="M19" s="785"/>
      <c r="N19" s="785"/>
      <c r="O19" s="785"/>
      <c r="P19" s="785"/>
      <c r="Q19" s="785"/>
      <c r="R19" s="785"/>
      <c r="S19" s="785"/>
      <c r="T19" s="786"/>
      <c r="U19" s="616"/>
      <c r="V19" s="895"/>
      <c r="W19" s="895"/>
      <c r="X19" s="895"/>
      <c r="Y19" s="895"/>
      <c r="Z19" s="895"/>
      <c r="AA19" s="895"/>
      <c r="AB19" s="895"/>
      <c r="AC19" s="895"/>
      <c r="AD19" s="895"/>
      <c r="AE19" s="895"/>
      <c r="AF19" s="895"/>
      <c r="AG19" s="895"/>
      <c r="AH19" s="895"/>
      <c r="AI19" s="895"/>
      <c r="AJ19" s="895"/>
      <c r="AK19" s="895"/>
      <c r="AL19" s="895"/>
      <c r="AM19" s="363"/>
      <c r="AN19" s="363"/>
    </row>
    <row r="20" spans="1:40" s="360" customFormat="1" ht="24.95" customHeight="1" x14ac:dyDescent="0.2">
      <c r="A20" s="1568"/>
      <c r="B20" s="454" t="s">
        <v>9</v>
      </c>
      <c r="C20" s="875">
        <v>376494.73872632388</v>
      </c>
      <c r="D20" s="875">
        <v>388830.63851042732</v>
      </c>
      <c r="E20" s="875">
        <v>419475.60533903376</v>
      </c>
      <c r="F20" s="875">
        <v>525769.74041375623</v>
      </c>
      <c r="G20" s="875">
        <v>645305.75882865069</v>
      </c>
      <c r="H20" s="875">
        <v>675611.5099696992</v>
      </c>
      <c r="I20" s="787">
        <v>630712.9478519531</v>
      </c>
      <c r="J20" s="785">
        <v>650733.75557355396</v>
      </c>
      <c r="K20" s="785">
        <v>686561.21594608354</v>
      </c>
      <c r="L20" s="785">
        <v>721439.53554967837</v>
      </c>
      <c r="M20" s="785">
        <v>703209.03815268283</v>
      </c>
      <c r="N20" s="785">
        <v>671529.42578600568</v>
      </c>
      <c r="O20" s="785">
        <v>671010.56883425172</v>
      </c>
      <c r="P20" s="785">
        <v>684451.54119134543</v>
      </c>
      <c r="Q20" s="785">
        <v>675207.52346667449</v>
      </c>
      <c r="R20" s="785">
        <v>628468.74930565211</v>
      </c>
      <c r="S20" s="785">
        <v>648158.83446068107</v>
      </c>
      <c r="T20" s="786">
        <v>675611.5099696992</v>
      </c>
      <c r="U20" s="616" t="s">
        <v>384</v>
      </c>
      <c r="V20" s="895"/>
      <c r="W20" s="895"/>
      <c r="X20" s="895"/>
      <c r="Y20" s="895"/>
      <c r="Z20" s="895"/>
      <c r="AA20" s="895"/>
      <c r="AB20" s="895"/>
      <c r="AC20" s="895"/>
      <c r="AD20" s="895"/>
      <c r="AE20" s="895"/>
      <c r="AF20" s="895"/>
      <c r="AG20" s="895"/>
      <c r="AH20" s="895"/>
      <c r="AI20" s="895"/>
      <c r="AJ20" s="895"/>
      <c r="AK20" s="895"/>
      <c r="AL20" s="895"/>
      <c r="AM20" s="363"/>
      <c r="AN20" s="363"/>
    </row>
    <row r="21" spans="1:40" s="360" customFormat="1" ht="24.95" customHeight="1" x14ac:dyDescent="0.2">
      <c r="A21" s="1568"/>
      <c r="B21" s="617" t="s">
        <v>953</v>
      </c>
      <c r="C21" s="879">
        <v>501.02873224999996</v>
      </c>
      <c r="D21" s="879">
        <v>512.15679512359998</v>
      </c>
      <c r="E21" s="879">
        <v>504.69421199999999</v>
      </c>
      <c r="F21" s="879">
        <v>2.7438000000000001E-4</v>
      </c>
      <c r="G21" s="879">
        <v>4.0000000000000001E-3</v>
      </c>
      <c r="H21" s="879">
        <v>2E-3</v>
      </c>
      <c r="I21" s="784">
        <v>5.0000000000000001E-3</v>
      </c>
      <c r="J21" s="782">
        <v>6.0000000000000001E-3</v>
      </c>
      <c r="K21" s="782">
        <v>0</v>
      </c>
      <c r="L21" s="782">
        <v>1E-3</v>
      </c>
      <c r="M21" s="782">
        <v>2E-3</v>
      </c>
      <c r="N21" s="782">
        <v>2E-3</v>
      </c>
      <c r="O21" s="782">
        <v>3.0000000000000001E-3</v>
      </c>
      <c r="P21" s="782">
        <v>3.0000000000000001E-3</v>
      </c>
      <c r="Q21" s="782">
        <v>4.0000000000000001E-3</v>
      </c>
      <c r="R21" s="782">
        <v>4.0000000000000001E-3</v>
      </c>
      <c r="S21" s="782">
        <v>1E-3</v>
      </c>
      <c r="T21" s="783">
        <v>2E-3</v>
      </c>
      <c r="U21" s="618" t="s">
        <v>943</v>
      </c>
      <c r="V21" s="895"/>
      <c r="W21" s="895"/>
      <c r="X21" s="895"/>
      <c r="Y21" s="895"/>
      <c r="Z21" s="895"/>
      <c r="AA21" s="895"/>
      <c r="AB21" s="895"/>
      <c r="AC21" s="895"/>
      <c r="AD21" s="895"/>
      <c r="AE21" s="895"/>
      <c r="AF21" s="895"/>
      <c r="AG21" s="895"/>
      <c r="AH21" s="895"/>
      <c r="AI21" s="895"/>
      <c r="AJ21" s="895"/>
      <c r="AK21" s="895"/>
      <c r="AL21" s="895"/>
      <c r="AM21" s="363"/>
      <c r="AN21" s="363"/>
    </row>
    <row r="22" spans="1:40" s="365" customFormat="1" ht="24.95" customHeight="1" x14ac:dyDescent="0.2">
      <c r="A22" s="1568"/>
      <c r="B22" s="904" t="s">
        <v>950</v>
      </c>
      <c r="C22" s="879">
        <v>499.62559699999997</v>
      </c>
      <c r="D22" s="879">
        <v>502.12600400000002</v>
      </c>
      <c r="E22" s="879">
        <v>504.69421199999999</v>
      </c>
      <c r="F22" s="879">
        <v>0</v>
      </c>
      <c r="G22" s="879">
        <v>0</v>
      </c>
      <c r="H22" s="879">
        <v>0</v>
      </c>
      <c r="I22" s="784">
        <v>0</v>
      </c>
      <c r="J22" s="782">
        <v>0</v>
      </c>
      <c r="K22" s="782">
        <v>0</v>
      </c>
      <c r="L22" s="782">
        <v>0</v>
      </c>
      <c r="M22" s="782">
        <v>0</v>
      </c>
      <c r="N22" s="782">
        <v>0</v>
      </c>
      <c r="O22" s="782">
        <v>0</v>
      </c>
      <c r="P22" s="782">
        <v>0</v>
      </c>
      <c r="Q22" s="782">
        <v>0</v>
      </c>
      <c r="R22" s="782">
        <v>0</v>
      </c>
      <c r="S22" s="782">
        <v>0</v>
      </c>
      <c r="T22" s="783">
        <v>0</v>
      </c>
      <c r="U22" s="907" t="s">
        <v>1303</v>
      </c>
      <c r="V22" s="895"/>
      <c r="W22" s="895"/>
      <c r="X22" s="895"/>
      <c r="Y22" s="895"/>
      <c r="Z22" s="895"/>
      <c r="AA22" s="895"/>
      <c r="AB22" s="895"/>
      <c r="AC22" s="895"/>
      <c r="AD22" s="895"/>
      <c r="AE22" s="895"/>
      <c r="AF22" s="895"/>
      <c r="AG22" s="895"/>
      <c r="AH22" s="895"/>
      <c r="AI22" s="895"/>
      <c r="AJ22" s="895"/>
      <c r="AK22" s="895"/>
      <c r="AL22" s="895"/>
      <c r="AM22" s="363"/>
      <c r="AN22" s="363"/>
    </row>
    <row r="23" spans="1:40" s="365" customFormat="1" ht="24.95" customHeight="1" x14ac:dyDescent="0.2">
      <c r="A23" s="1568"/>
      <c r="B23" s="904" t="s">
        <v>931</v>
      </c>
      <c r="C23" s="879">
        <v>1.4031352500000001</v>
      </c>
      <c r="D23" s="879">
        <v>10.0307911236</v>
      </c>
      <c r="E23" s="879">
        <v>0</v>
      </c>
      <c r="F23" s="879">
        <v>2.7438000000000001E-4</v>
      </c>
      <c r="G23" s="879">
        <v>4.0000000000000001E-3</v>
      </c>
      <c r="H23" s="879">
        <v>2E-3</v>
      </c>
      <c r="I23" s="784">
        <v>5.0000000000000001E-3</v>
      </c>
      <c r="J23" s="782">
        <v>6.0000000000000001E-3</v>
      </c>
      <c r="K23" s="782">
        <v>0</v>
      </c>
      <c r="L23" s="782">
        <v>1E-3</v>
      </c>
      <c r="M23" s="782">
        <v>2E-3</v>
      </c>
      <c r="N23" s="782">
        <v>2E-3</v>
      </c>
      <c r="O23" s="782">
        <v>3.0000000000000001E-3</v>
      </c>
      <c r="P23" s="782">
        <v>3.0000000000000001E-3</v>
      </c>
      <c r="Q23" s="782">
        <v>4.0000000000000001E-3</v>
      </c>
      <c r="R23" s="782">
        <v>4.0000000000000001E-3</v>
      </c>
      <c r="S23" s="782">
        <v>1E-3</v>
      </c>
      <c r="T23" s="783">
        <v>2E-3</v>
      </c>
      <c r="U23" s="907" t="s">
        <v>1304</v>
      </c>
      <c r="V23" s="895"/>
      <c r="W23" s="895"/>
      <c r="X23" s="895"/>
      <c r="Y23" s="895"/>
      <c r="Z23" s="895"/>
      <c r="AA23" s="895"/>
      <c r="AB23" s="895"/>
      <c r="AC23" s="895"/>
      <c r="AD23" s="895"/>
      <c r="AE23" s="895"/>
      <c r="AF23" s="895"/>
      <c r="AG23" s="895"/>
      <c r="AH23" s="895"/>
      <c r="AI23" s="895"/>
      <c r="AJ23" s="895"/>
      <c r="AK23" s="895"/>
      <c r="AL23" s="895"/>
      <c r="AM23" s="363"/>
      <c r="AN23" s="363"/>
    </row>
    <row r="24" spans="1:40" s="365" customFormat="1" ht="24.95" customHeight="1" x14ac:dyDescent="0.2">
      <c r="A24" s="1568"/>
      <c r="B24" s="617" t="s">
        <v>932</v>
      </c>
      <c r="C24" s="879">
        <v>251900.30741574347</v>
      </c>
      <c r="D24" s="879">
        <v>223473.53778398701</v>
      </c>
      <c r="E24" s="879">
        <v>231625.82754513717</v>
      </c>
      <c r="F24" s="879">
        <v>263555.64072067221</v>
      </c>
      <c r="G24" s="879">
        <v>375769.01741653541</v>
      </c>
      <c r="H24" s="879">
        <v>374740.33670812577</v>
      </c>
      <c r="I24" s="784">
        <v>371224.37767494115</v>
      </c>
      <c r="J24" s="782">
        <v>371399.8710860188</v>
      </c>
      <c r="K24" s="782">
        <v>388048.9840507246</v>
      </c>
      <c r="L24" s="782">
        <v>388944.52138290904</v>
      </c>
      <c r="M24" s="782">
        <v>397074.11362720653</v>
      </c>
      <c r="N24" s="782">
        <v>388513.4174018217</v>
      </c>
      <c r="O24" s="782">
        <v>401730.00415554876</v>
      </c>
      <c r="P24" s="782">
        <v>407855.99114730314</v>
      </c>
      <c r="Q24" s="782">
        <v>399652.84918454208</v>
      </c>
      <c r="R24" s="782">
        <v>365371.38335735729</v>
      </c>
      <c r="S24" s="782">
        <v>355508.21358826064</v>
      </c>
      <c r="T24" s="783">
        <v>374740.33670812577</v>
      </c>
      <c r="U24" s="618" t="s">
        <v>944</v>
      </c>
      <c r="V24" s="895"/>
      <c r="W24" s="895"/>
      <c r="X24" s="895"/>
      <c r="Y24" s="895"/>
      <c r="Z24" s="895"/>
      <c r="AA24" s="895"/>
      <c r="AB24" s="895"/>
      <c r="AC24" s="895"/>
      <c r="AD24" s="895"/>
      <c r="AE24" s="895"/>
      <c r="AF24" s="895"/>
      <c r="AG24" s="895"/>
      <c r="AH24" s="895"/>
      <c r="AI24" s="895"/>
      <c r="AJ24" s="895"/>
      <c r="AK24" s="895"/>
      <c r="AL24" s="895"/>
      <c r="AM24" s="363"/>
      <c r="AN24" s="363"/>
    </row>
    <row r="25" spans="1:40" s="365" customFormat="1" ht="24.95" customHeight="1" x14ac:dyDescent="0.2">
      <c r="A25" s="1568"/>
      <c r="B25" s="617" t="s">
        <v>933</v>
      </c>
      <c r="C25" s="879">
        <v>1613.7635113474003</v>
      </c>
      <c r="D25" s="879">
        <v>1783.7622580912</v>
      </c>
      <c r="E25" s="879">
        <v>1744.8617413897</v>
      </c>
      <c r="F25" s="879">
        <v>2072.9047003200003</v>
      </c>
      <c r="G25" s="879">
        <v>2509.1594040211999</v>
      </c>
      <c r="H25" s="879">
        <v>3042.2083322799999</v>
      </c>
      <c r="I25" s="784">
        <v>2575.0838535900002</v>
      </c>
      <c r="J25" s="782">
        <v>2611.70963489</v>
      </c>
      <c r="K25" s="782">
        <v>2644.5928588000002</v>
      </c>
      <c r="L25" s="782">
        <v>2716.5300668299997</v>
      </c>
      <c r="M25" s="782">
        <v>2711.9012152</v>
      </c>
      <c r="N25" s="782">
        <v>2685.7511656300003</v>
      </c>
      <c r="O25" s="782">
        <v>2784.0200617800001</v>
      </c>
      <c r="P25" s="782">
        <v>2868.1208584199999</v>
      </c>
      <c r="Q25" s="782">
        <v>2913.7909751200004</v>
      </c>
      <c r="R25" s="782">
        <v>2944.2730213700002</v>
      </c>
      <c r="S25" s="782">
        <v>3059.4217155300003</v>
      </c>
      <c r="T25" s="783">
        <v>3042.2083322799999</v>
      </c>
      <c r="U25" s="618" t="s">
        <v>945</v>
      </c>
      <c r="V25" s="895"/>
      <c r="W25" s="895"/>
      <c r="X25" s="895"/>
      <c r="Y25" s="895"/>
      <c r="Z25" s="895"/>
      <c r="AA25" s="895"/>
      <c r="AB25" s="895"/>
      <c r="AC25" s="895"/>
      <c r="AD25" s="895"/>
      <c r="AE25" s="895"/>
      <c r="AF25" s="895"/>
      <c r="AG25" s="895"/>
      <c r="AH25" s="895"/>
      <c r="AI25" s="895"/>
      <c r="AJ25" s="895"/>
      <c r="AK25" s="895"/>
      <c r="AL25" s="895"/>
      <c r="AM25" s="363"/>
      <c r="AN25" s="363"/>
    </row>
    <row r="26" spans="1:40" s="365" customFormat="1" ht="24.95" customHeight="1" x14ac:dyDescent="0.2">
      <c r="A26" s="1568"/>
      <c r="B26" s="454" t="s">
        <v>940</v>
      </c>
      <c r="C26" s="875">
        <v>95705.41371855</v>
      </c>
      <c r="D26" s="875">
        <v>150899.57155771099</v>
      </c>
      <c r="E26" s="875">
        <v>162033.333922736</v>
      </c>
      <c r="F26" s="875">
        <v>221568.63793079002</v>
      </c>
      <c r="G26" s="875">
        <v>233280.66294496099</v>
      </c>
      <c r="H26" s="875">
        <v>306285.29725126305</v>
      </c>
      <c r="I26" s="787">
        <v>232244.81487207796</v>
      </c>
      <c r="J26" s="785">
        <v>254338.28470438329</v>
      </c>
      <c r="K26" s="785">
        <v>286888.43817256612</v>
      </c>
      <c r="L26" s="785">
        <v>309698.823561778</v>
      </c>
      <c r="M26" s="785">
        <v>289883.00026199303</v>
      </c>
      <c r="N26" s="785">
        <v>278691.39674976002</v>
      </c>
      <c r="O26" s="785">
        <v>275120.71483485796</v>
      </c>
      <c r="P26" s="785">
        <v>286587.95524808799</v>
      </c>
      <c r="Q26" s="785">
        <v>285145.04495285603</v>
      </c>
      <c r="R26" s="785">
        <v>279815.13456779998</v>
      </c>
      <c r="S26" s="785">
        <v>288370.81993777299</v>
      </c>
      <c r="T26" s="786">
        <v>306285.29725126305</v>
      </c>
      <c r="U26" s="616" t="s">
        <v>946</v>
      </c>
      <c r="V26" s="895"/>
      <c r="W26" s="895"/>
      <c r="X26" s="895"/>
      <c r="Y26" s="895"/>
      <c r="Z26" s="895"/>
      <c r="AA26" s="895"/>
      <c r="AB26" s="895"/>
      <c r="AC26" s="895"/>
      <c r="AD26" s="895"/>
      <c r="AE26" s="895"/>
      <c r="AF26" s="895"/>
      <c r="AG26" s="895"/>
      <c r="AH26" s="895"/>
      <c r="AI26" s="895"/>
      <c r="AJ26" s="895"/>
      <c r="AK26" s="895"/>
      <c r="AL26" s="895"/>
      <c r="AM26" s="363"/>
      <c r="AN26" s="363"/>
    </row>
    <row r="27" spans="1:40" s="365" customFormat="1" ht="24.95" customHeight="1" x14ac:dyDescent="0.2">
      <c r="A27" s="1568"/>
      <c r="B27" s="990" t="s">
        <v>788</v>
      </c>
      <c r="C27" s="879">
        <v>15309.225834270001</v>
      </c>
      <c r="D27" s="879">
        <v>7539.7392514100002</v>
      </c>
      <c r="E27" s="879">
        <v>7264.8685752399997</v>
      </c>
      <c r="F27" s="879">
        <v>6441.8547688899989</v>
      </c>
      <c r="G27" s="879">
        <v>9083.2584834199988</v>
      </c>
      <c r="H27" s="879">
        <v>15443.285547539999</v>
      </c>
      <c r="I27" s="784">
        <v>13180.744924130002</v>
      </c>
      <c r="J27" s="782">
        <v>12673.277545270001</v>
      </c>
      <c r="K27" s="782">
        <v>11435.613677809999</v>
      </c>
      <c r="L27" s="782">
        <v>12241.214760749999</v>
      </c>
      <c r="M27" s="782">
        <v>11712.64040978</v>
      </c>
      <c r="N27" s="782">
        <v>14879.95049659</v>
      </c>
      <c r="O27" s="782">
        <v>25602.108305229998</v>
      </c>
      <c r="P27" s="782">
        <v>18248.544825770001</v>
      </c>
      <c r="Q27" s="782">
        <v>20179.615555229997</v>
      </c>
      <c r="R27" s="782">
        <v>21461.530948</v>
      </c>
      <c r="S27" s="782">
        <v>22599.97968968</v>
      </c>
      <c r="T27" s="783">
        <v>15443.285547539999</v>
      </c>
      <c r="U27" s="907" t="s">
        <v>1054</v>
      </c>
      <c r="V27" s="895"/>
      <c r="W27" s="895"/>
      <c r="X27" s="895"/>
      <c r="Y27" s="895"/>
      <c r="Z27" s="895"/>
      <c r="AA27" s="895"/>
      <c r="AB27" s="895"/>
      <c r="AC27" s="895"/>
      <c r="AD27" s="895"/>
      <c r="AE27" s="895"/>
      <c r="AF27" s="895"/>
      <c r="AG27" s="895"/>
      <c r="AH27" s="895"/>
      <c r="AI27" s="895"/>
      <c r="AJ27" s="895"/>
      <c r="AK27" s="895"/>
      <c r="AL27" s="895"/>
      <c r="AM27" s="363"/>
      <c r="AN27" s="363"/>
    </row>
    <row r="28" spans="1:40" s="365" customFormat="1" ht="24.95" customHeight="1" x14ac:dyDescent="0.2">
      <c r="A28" s="1568"/>
      <c r="B28" s="990" t="s">
        <v>174</v>
      </c>
      <c r="C28" s="879">
        <v>80396.187884279992</v>
      </c>
      <c r="D28" s="879">
        <v>143359.83230630099</v>
      </c>
      <c r="E28" s="879">
        <v>154768.46534749598</v>
      </c>
      <c r="F28" s="879">
        <v>215126.78316190001</v>
      </c>
      <c r="G28" s="879">
        <v>224197.40446154098</v>
      </c>
      <c r="H28" s="879">
        <v>290842.01170372299</v>
      </c>
      <c r="I28" s="784">
        <v>219064.06994794798</v>
      </c>
      <c r="J28" s="782">
        <v>241665.0071591133</v>
      </c>
      <c r="K28" s="782">
        <v>275452.82449475606</v>
      </c>
      <c r="L28" s="782">
        <v>297457.60880102799</v>
      </c>
      <c r="M28" s="782">
        <v>278170.35985221306</v>
      </c>
      <c r="N28" s="782">
        <v>263811.44625317003</v>
      </c>
      <c r="O28" s="782">
        <v>249518.60652962798</v>
      </c>
      <c r="P28" s="782">
        <v>268339.41042231803</v>
      </c>
      <c r="Q28" s="782">
        <v>264965.42939762602</v>
      </c>
      <c r="R28" s="782">
        <v>258353.60361980001</v>
      </c>
      <c r="S28" s="782">
        <v>265770.84024809301</v>
      </c>
      <c r="T28" s="783">
        <v>290842.01170372299</v>
      </c>
      <c r="U28" s="618" t="s">
        <v>947</v>
      </c>
      <c r="V28" s="895"/>
      <c r="W28" s="895"/>
      <c r="X28" s="895"/>
      <c r="Y28" s="895"/>
      <c r="Z28" s="895"/>
      <c r="AA28" s="895"/>
      <c r="AB28" s="895"/>
      <c r="AC28" s="895"/>
      <c r="AD28" s="895"/>
      <c r="AE28" s="895"/>
      <c r="AF28" s="895"/>
      <c r="AG28" s="895"/>
      <c r="AH28" s="895"/>
      <c r="AI28" s="895"/>
      <c r="AJ28" s="895"/>
      <c r="AK28" s="895"/>
      <c r="AL28" s="895"/>
      <c r="AM28" s="363"/>
      <c r="AN28" s="363"/>
    </row>
    <row r="29" spans="1:40" s="365" customFormat="1" ht="24.95" customHeight="1" x14ac:dyDescent="0.2">
      <c r="A29" s="1568"/>
      <c r="B29" s="904" t="s">
        <v>922</v>
      </c>
      <c r="C29" s="879">
        <v>59579.04853059</v>
      </c>
      <c r="D29" s="879">
        <v>77964.405718929993</v>
      </c>
      <c r="E29" s="879">
        <v>106831.88958136499</v>
      </c>
      <c r="F29" s="879">
        <v>150109.87484234001</v>
      </c>
      <c r="G29" s="879">
        <v>110771.45601392</v>
      </c>
      <c r="H29" s="879">
        <v>162501.44961764</v>
      </c>
      <c r="I29" s="784">
        <v>116272.562937953</v>
      </c>
      <c r="J29" s="782">
        <v>132983.33053913328</v>
      </c>
      <c r="K29" s="782">
        <v>146512.01617512706</v>
      </c>
      <c r="L29" s="782">
        <v>152215.71619552001</v>
      </c>
      <c r="M29" s="782">
        <v>142764.82415945001</v>
      </c>
      <c r="N29" s="782">
        <v>145261.44532458999</v>
      </c>
      <c r="O29" s="782">
        <v>130780.07442573001</v>
      </c>
      <c r="P29" s="782">
        <v>140437.89334752</v>
      </c>
      <c r="Q29" s="782">
        <v>137066.51535566003</v>
      </c>
      <c r="R29" s="782">
        <v>134506.93314336002</v>
      </c>
      <c r="S29" s="782">
        <v>148081.81172291003</v>
      </c>
      <c r="T29" s="783">
        <v>162501.44961764</v>
      </c>
      <c r="U29" s="907" t="s">
        <v>172</v>
      </c>
      <c r="V29" s="895"/>
      <c r="W29" s="895"/>
      <c r="X29" s="895"/>
      <c r="Y29" s="895"/>
      <c r="Z29" s="895"/>
      <c r="AA29" s="895"/>
      <c r="AB29" s="895"/>
      <c r="AC29" s="895"/>
      <c r="AD29" s="895"/>
      <c r="AE29" s="895"/>
      <c r="AF29" s="895"/>
      <c r="AG29" s="895"/>
      <c r="AH29" s="895"/>
      <c r="AI29" s="895"/>
      <c r="AJ29" s="895"/>
      <c r="AK29" s="895"/>
      <c r="AL29" s="895"/>
      <c r="AM29" s="363"/>
      <c r="AN29" s="363"/>
    </row>
    <row r="30" spans="1:40" s="365" customFormat="1" ht="24.95" customHeight="1" x14ac:dyDescent="0.2">
      <c r="A30" s="1568"/>
      <c r="B30" s="904" t="s">
        <v>883</v>
      </c>
      <c r="C30" s="879">
        <v>20817.13935369</v>
      </c>
      <c r="D30" s="879">
        <v>65395.426587370996</v>
      </c>
      <c r="E30" s="879">
        <v>47936.575766130998</v>
      </c>
      <c r="F30" s="879">
        <v>65016.908319560003</v>
      </c>
      <c r="G30" s="879">
        <v>113425.94844762099</v>
      </c>
      <c r="H30" s="879">
        <v>128340.56208608299</v>
      </c>
      <c r="I30" s="784">
        <v>102791.507009995</v>
      </c>
      <c r="J30" s="782">
        <v>108681.67661997999</v>
      </c>
      <c r="K30" s="782">
        <v>128940.80831962904</v>
      </c>
      <c r="L30" s="782">
        <v>145241.89260550801</v>
      </c>
      <c r="M30" s="782">
        <v>135405.53569276302</v>
      </c>
      <c r="N30" s="782">
        <v>118550.00092858</v>
      </c>
      <c r="O30" s="782">
        <v>118738.53210389799</v>
      </c>
      <c r="P30" s="782">
        <v>127901.517074798</v>
      </c>
      <c r="Q30" s="782">
        <v>127898.914041966</v>
      </c>
      <c r="R30" s="782">
        <v>123846.67047643999</v>
      </c>
      <c r="S30" s="782">
        <v>117689.02852518299</v>
      </c>
      <c r="T30" s="783">
        <v>128340.56208608299</v>
      </c>
      <c r="U30" s="907" t="s">
        <v>796</v>
      </c>
      <c r="V30" s="895"/>
      <c r="W30" s="895"/>
      <c r="X30" s="895"/>
      <c r="Y30" s="895"/>
      <c r="Z30" s="895"/>
      <c r="AA30" s="895"/>
      <c r="AB30" s="895"/>
      <c r="AC30" s="895"/>
      <c r="AD30" s="895"/>
      <c r="AE30" s="895"/>
      <c r="AF30" s="895"/>
      <c r="AG30" s="895"/>
      <c r="AH30" s="895"/>
      <c r="AI30" s="895"/>
      <c r="AJ30" s="895"/>
      <c r="AK30" s="895"/>
      <c r="AL30" s="895"/>
      <c r="AM30" s="363"/>
      <c r="AN30" s="363"/>
    </row>
    <row r="31" spans="1:40" s="360" customFormat="1" ht="24.95" customHeight="1" x14ac:dyDescent="0.2">
      <c r="A31" s="1568"/>
      <c r="B31" s="454" t="s">
        <v>603</v>
      </c>
      <c r="C31" s="875">
        <v>26774.225348432999</v>
      </c>
      <c r="D31" s="875">
        <v>12161.610115514493</v>
      </c>
      <c r="E31" s="875">
        <v>23566.887917770891</v>
      </c>
      <c r="F31" s="875">
        <v>38572.556787593996</v>
      </c>
      <c r="G31" s="875">
        <v>33746.915063133063</v>
      </c>
      <c r="H31" s="875">
        <v>-8456.3343219696617</v>
      </c>
      <c r="I31" s="787">
        <v>24668.666451343972</v>
      </c>
      <c r="J31" s="785">
        <v>22383.884148261968</v>
      </c>
      <c r="K31" s="785">
        <v>8979.200863992879</v>
      </c>
      <c r="L31" s="785">
        <v>20079.65953816145</v>
      </c>
      <c r="M31" s="785">
        <v>13540.021048283292</v>
      </c>
      <c r="N31" s="785">
        <v>1638.8584687939938</v>
      </c>
      <c r="O31" s="785">
        <v>-8624.1732179349492</v>
      </c>
      <c r="P31" s="785">
        <v>-12860.529062465779</v>
      </c>
      <c r="Q31" s="785">
        <v>-12504.165645843601</v>
      </c>
      <c r="R31" s="785">
        <v>-19662.045640875262</v>
      </c>
      <c r="S31" s="785">
        <v>1220.378219117486</v>
      </c>
      <c r="T31" s="786">
        <v>-8456.3343219696617</v>
      </c>
      <c r="U31" s="616" t="s">
        <v>178</v>
      </c>
      <c r="V31" s="895"/>
      <c r="W31" s="895"/>
      <c r="X31" s="895"/>
      <c r="Y31" s="895"/>
      <c r="Z31" s="895"/>
      <c r="AA31" s="895"/>
      <c r="AB31" s="895"/>
      <c r="AC31" s="895"/>
      <c r="AD31" s="895"/>
      <c r="AE31" s="895"/>
      <c r="AF31" s="895"/>
      <c r="AG31" s="895"/>
      <c r="AH31" s="895"/>
      <c r="AI31" s="895"/>
      <c r="AJ31" s="895"/>
      <c r="AK31" s="895"/>
      <c r="AL31" s="895"/>
      <c r="AM31" s="363"/>
      <c r="AN31" s="363"/>
    </row>
    <row r="32" spans="1:40" s="981" customFormat="1" ht="13.5" customHeight="1" x14ac:dyDescent="0.2">
      <c r="A32" s="1568"/>
      <c r="B32" s="991"/>
      <c r="C32" s="865"/>
      <c r="D32" s="865"/>
      <c r="E32" s="865"/>
      <c r="F32" s="865"/>
      <c r="G32" s="865"/>
      <c r="H32" s="865"/>
      <c r="I32" s="976"/>
      <c r="J32" s="977"/>
      <c r="K32" s="977"/>
      <c r="L32" s="977"/>
      <c r="M32" s="977"/>
      <c r="N32" s="977"/>
      <c r="O32" s="977"/>
      <c r="P32" s="977"/>
      <c r="Q32" s="977"/>
      <c r="R32" s="977"/>
      <c r="S32" s="977"/>
      <c r="T32" s="979"/>
      <c r="U32" s="993"/>
      <c r="V32" s="895"/>
      <c r="W32" s="895"/>
      <c r="X32" s="895"/>
      <c r="Y32" s="895"/>
      <c r="Z32" s="895"/>
      <c r="AA32" s="895"/>
      <c r="AB32" s="895"/>
      <c r="AC32" s="895"/>
      <c r="AD32" s="895"/>
      <c r="AE32" s="895"/>
      <c r="AF32" s="895"/>
      <c r="AG32" s="895"/>
      <c r="AH32" s="895"/>
      <c r="AI32" s="895"/>
      <c r="AJ32" s="895"/>
      <c r="AK32" s="895"/>
      <c r="AL32" s="895"/>
      <c r="AM32" s="363"/>
      <c r="AN32" s="363"/>
    </row>
    <row r="33" spans="1:40" s="360" customFormat="1" ht="24.95" customHeight="1" x14ac:dyDescent="0.2">
      <c r="A33" s="1568"/>
      <c r="B33" s="902"/>
      <c r="C33" s="882"/>
      <c r="D33" s="882"/>
      <c r="E33" s="882"/>
      <c r="F33" s="882"/>
      <c r="G33" s="882"/>
      <c r="H33" s="882"/>
      <c r="I33" s="1529"/>
      <c r="J33" s="1527"/>
      <c r="K33" s="1527"/>
      <c r="L33" s="1527"/>
      <c r="M33" s="1527"/>
      <c r="N33" s="1527"/>
      <c r="O33" s="1527"/>
      <c r="P33" s="1527"/>
      <c r="Q33" s="1527"/>
      <c r="R33" s="1527"/>
      <c r="S33" s="1527"/>
      <c r="T33" s="1528"/>
      <c r="U33" s="905"/>
      <c r="V33" s="895"/>
      <c r="W33" s="895"/>
      <c r="X33" s="895"/>
      <c r="Y33" s="895"/>
      <c r="Z33" s="895"/>
      <c r="AA33" s="895"/>
      <c r="AB33" s="895"/>
      <c r="AC33" s="895"/>
      <c r="AD33" s="895"/>
      <c r="AE33" s="895"/>
      <c r="AF33" s="895"/>
      <c r="AG33" s="895"/>
      <c r="AH33" s="895"/>
      <c r="AI33" s="895"/>
      <c r="AJ33" s="895"/>
      <c r="AK33" s="895"/>
      <c r="AL33" s="895"/>
      <c r="AM33" s="363"/>
      <c r="AN33" s="363"/>
    </row>
    <row r="34" spans="1:40" s="360" customFormat="1" ht="24.95" customHeight="1" x14ac:dyDescent="0.2">
      <c r="A34" s="1568"/>
      <c r="B34" s="454" t="s">
        <v>881</v>
      </c>
      <c r="C34" s="875">
        <v>545560.85871672747</v>
      </c>
      <c r="D34" s="875">
        <v>596129.87135826936</v>
      </c>
      <c r="E34" s="875">
        <v>796119.54722519359</v>
      </c>
      <c r="F34" s="875">
        <v>956330.99159310549</v>
      </c>
      <c r="G34" s="875">
        <v>1291732.4340498229</v>
      </c>
      <c r="H34" s="875">
        <v>1720009.9821191821</v>
      </c>
      <c r="I34" s="787">
        <v>1276756.3807663543</v>
      </c>
      <c r="J34" s="785">
        <v>1383880.4524325372</v>
      </c>
      <c r="K34" s="785">
        <v>1550241.4620480426</v>
      </c>
      <c r="L34" s="785">
        <v>1658990.1014965612</v>
      </c>
      <c r="M34" s="785">
        <v>1697522.5739812152</v>
      </c>
      <c r="N34" s="785">
        <v>1616420.3676172856</v>
      </c>
      <c r="O34" s="785">
        <v>1659810.7816819269</v>
      </c>
      <c r="P34" s="785">
        <v>1724354.7992051146</v>
      </c>
      <c r="Q34" s="785">
        <v>1724813.6880205665</v>
      </c>
      <c r="R34" s="785">
        <v>1671036.4823732977</v>
      </c>
      <c r="S34" s="785">
        <v>1683204.981236076</v>
      </c>
      <c r="T34" s="786">
        <v>1720009.9821191821</v>
      </c>
      <c r="U34" s="616" t="s">
        <v>385</v>
      </c>
      <c r="V34" s="895"/>
      <c r="W34" s="895"/>
      <c r="X34" s="895"/>
      <c r="Y34" s="895"/>
      <c r="Z34" s="895"/>
      <c r="AA34" s="895"/>
      <c r="AB34" s="895"/>
      <c r="AC34" s="895"/>
      <c r="AD34" s="895"/>
      <c r="AE34" s="895"/>
      <c r="AF34" s="895"/>
      <c r="AG34" s="895"/>
      <c r="AH34" s="895"/>
      <c r="AI34" s="895"/>
      <c r="AJ34" s="895"/>
      <c r="AK34" s="895"/>
      <c r="AL34" s="895"/>
      <c r="AM34" s="363"/>
      <c r="AN34" s="363"/>
    </row>
    <row r="35" spans="1:40" s="360" customFormat="1" ht="24.95" customHeight="1" x14ac:dyDescent="0.2">
      <c r="A35" s="1568"/>
      <c r="B35" s="903"/>
      <c r="C35" s="883"/>
      <c r="D35" s="883"/>
      <c r="E35" s="883"/>
      <c r="F35" s="883"/>
      <c r="G35" s="883"/>
      <c r="H35" s="883"/>
      <c r="I35" s="884"/>
      <c r="J35" s="885"/>
      <c r="K35" s="885"/>
      <c r="L35" s="885"/>
      <c r="M35" s="885"/>
      <c r="N35" s="885"/>
      <c r="O35" s="885"/>
      <c r="P35" s="885"/>
      <c r="Q35" s="885"/>
      <c r="R35" s="885"/>
      <c r="S35" s="885"/>
      <c r="T35" s="886"/>
      <c r="U35" s="906"/>
      <c r="V35" s="895"/>
      <c r="W35" s="895"/>
      <c r="X35" s="895"/>
      <c r="Y35" s="895"/>
      <c r="Z35" s="895"/>
      <c r="AA35" s="895"/>
      <c r="AB35" s="895"/>
      <c r="AC35" s="895"/>
      <c r="AD35" s="895"/>
      <c r="AE35" s="895"/>
      <c r="AF35" s="895"/>
      <c r="AG35" s="895"/>
      <c r="AH35" s="895"/>
      <c r="AI35" s="895"/>
      <c r="AJ35" s="895"/>
      <c r="AK35" s="895"/>
      <c r="AL35" s="895"/>
      <c r="AM35" s="363"/>
      <c r="AN35" s="363"/>
    </row>
    <row r="36" spans="1:40" s="360" customFormat="1" ht="13.5" customHeight="1" x14ac:dyDescent="0.2">
      <c r="A36" s="1568"/>
      <c r="B36" s="454"/>
      <c r="C36" s="875"/>
      <c r="D36" s="875"/>
      <c r="E36" s="875"/>
      <c r="F36" s="875"/>
      <c r="G36" s="875"/>
      <c r="H36" s="875"/>
      <c r="I36" s="787"/>
      <c r="J36" s="785"/>
      <c r="K36" s="785"/>
      <c r="L36" s="785"/>
      <c r="M36" s="785"/>
      <c r="N36" s="785"/>
      <c r="O36" s="785"/>
      <c r="P36" s="785"/>
      <c r="Q36" s="785"/>
      <c r="R36" s="785"/>
      <c r="S36" s="785"/>
      <c r="T36" s="786"/>
      <c r="U36" s="616"/>
      <c r="V36" s="895"/>
      <c r="W36" s="895"/>
      <c r="X36" s="895"/>
      <c r="Y36" s="895"/>
      <c r="Z36" s="895"/>
      <c r="AA36" s="895"/>
      <c r="AB36" s="895"/>
      <c r="AC36" s="895"/>
      <c r="AD36" s="895"/>
      <c r="AE36" s="895"/>
      <c r="AF36" s="895"/>
      <c r="AG36" s="895"/>
      <c r="AH36" s="895"/>
      <c r="AI36" s="895"/>
      <c r="AJ36" s="895"/>
      <c r="AK36" s="895"/>
      <c r="AL36" s="895"/>
      <c r="AM36" s="363"/>
      <c r="AN36" s="363"/>
    </row>
    <row r="37" spans="1:40" s="360" customFormat="1" ht="24.95" customHeight="1" x14ac:dyDescent="0.2">
      <c r="A37" s="1568"/>
      <c r="B37" s="455" t="s">
        <v>882</v>
      </c>
      <c r="C37" s="875"/>
      <c r="D37" s="875"/>
      <c r="E37" s="875"/>
      <c r="F37" s="875"/>
      <c r="G37" s="875"/>
      <c r="H37" s="875"/>
      <c r="I37" s="787"/>
      <c r="J37" s="785"/>
      <c r="K37" s="785"/>
      <c r="L37" s="785"/>
      <c r="M37" s="785"/>
      <c r="N37" s="785"/>
      <c r="O37" s="785"/>
      <c r="P37" s="785"/>
      <c r="Q37" s="785"/>
      <c r="R37" s="785"/>
      <c r="S37" s="785"/>
      <c r="T37" s="786"/>
      <c r="U37" s="379" t="s">
        <v>386</v>
      </c>
      <c r="V37" s="895"/>
      <c r="W37" s="895"/>
      <c r="X37" s="895"/>
      <c r="Y37" s="895"/>
      <c r="Z37" s="895"/>
      <c r="AA37" s="895"/>
      <c r="AB37" s="895"/>
      <c r="AC37" s="895"/>
      <c r="AD37" s="895"/>
      <c r="AE37" s="895"/>
      <c r="AF37" s="895"/>
      <c r="AG37" s="895"/>
      <c r="AH37" s="895"/>
      <c r="AI37" s="895"/>
      <c r="AJ37" s="895"/>
      <c r="AK37" s="895"/>
      <c r="AL37" s="895"/>
      <c r="AM37" s="363"/>
      <c r="AN37" s="363"/>
    </row>
    <row r="38" spans="1:40" s="981" customFormat="1" ht="13.5" customHeight="1" x14ac:dyDescent="0.2">
      <c r="A38" s="1568"/>
      <c r="B38" s="991"/>
      <c r="C38" s="865"/>
      <c r="D38" s="865"/>
      <c r="E38" s="865"/>
      <c r="F38" s="865"/>
      <c r="G38" s="865"/>
      <c r="H38" s="865"/>
      <c r="I38" s="976"/>
      <c r="J38" s="977"/>
      <c r="K38" s="977"/>
      <c r="L38" s="977"/>
      <c r="M38" s="977"/>
      <c r="N38" s="977"/>
      <c r="O38" s="977"/>
      <c r="P38" s="977"/>
      <c r="Q38" s="977"/>
      <c r="R38" s="977"/>
      <c r="S38" s="977"/>
      <c r="T38" s="979"/>
      <c r="U38" s="993"/>
      <c r="V38" s="895"/>
      <c r="W38" s="895"/>
      <c r="X38" s="895"/>
      <c r="Y38" s="895"/>
      <c r="Z38" s="895"/>
      <c r="AA38" s="895"/>
      <c r="AB38" s="895"/>
      <c r="AC38" s="895"/>
      <c r="AD38" s="895"/>
      <c r="AE38" s="895"/>
      <c r="AF38" s="895"/>
      <c r="AG38" s="895"/>
      <c r="AH38" s="895"/>
      <c r="AI38" s="895"/>
      <c r="AJ38" s="895"/>
      <c r="AK38" s="895"/>
      <c r="AL38" s="895"/>
      <c r="AM38" s="363"/>
      <c r="AN38" s="363"/>
    </row>
    <row r="39" spans="1:40" s="360" customFormat="1" ht="24.95" customHeight="1" x14ac:dyDescent="0.2">
      <c r="A39" s="1568"/>
      <c r="B39" s="454" t="s">
        <v>857</v>
      </c>
      <c r="C39" s="875">
        <v>72758.86375206415</v>
      </c>
      <c r="D39" s="875">
        <v>67614.92905297823</v>
      </c>
      <c r="E39" s="875">
        <v>89557.37744474996</v>
      </c>
      <c r="F39" s="875">
        <v>130710.72325676125</v>
      </c>
      <c r="G39" s="875">
        <v>122358.14244074411</v>
      </c>
      <c r="H39" s="875">
        <v>164173.03839129803</v>
      </c>
      <c r="I39" s="787">
        <v>123871.12611188402</v>
      </c>
      <c r="J39" s="785">
        <v>130167.53970411394</v>
      </c>
      <c r="K39" s="785">
        <v>132536.26718633398</v>
      </c>
      <c r="L39" s="785">
        <v>134020.4678630241</v>
      </c>
      <c r="M39" s="785">
        <v>137313.17373312399</v>
      </c>
      <c r="N39" s="785">
        <v>131130.98902873398</v>
      </c>
      <c r="O39" s="785">
        <v>137364.80398604457</v>
      </c>
      <c r="P39" s="785">
        <v>141898.419594354</v>
      </c>
      <c r="Q39" s="785">
        <v>152302.50563040425</v>
      </c>
      <c r="R39" s="785">
        <v>150775.0205052541</v>
      </c>
      <c r="S39" s="785">
        <v>157528.58943345802</v>
      </c>
      <c r="T39" s="786">
        <v>164173.03839129803</v>
      </c>
      <c r="U39" s="616" t="s">
        <v>789</v>
      </c>
      <c r="V39" s="895"/>
      <c r="W39" s="895"/>
      <c r="X39" s="895"/>
      <c r="Y39" s="895"/>
      <c r="Z39" s="895"/>
      <c r="AA39" s="895"/>
      <c r="AB39" s="895"/>
      <c r="AC39" s="895"/>
      <c r="AD39" s="895"/>
      <c r="AE39" s="895"/>
      <c r="AF39" s="895"/>
      <c r="AG39" s="895"/>
      <c r="AH39" s="895"/>
      <c r="AI39" s="895"/>
      <c r="AJ39" s="895"/>
      <c r="AK39" s="895"/>
      <c r="AL39" s="895"/>
      <c r="AM39" s="363"/>
      <c r="AN39" s="363"/>
    </row>
    <row r="40" spans="1:40" s="360" customFormat="1" ht="24.95" customHeight="1" x14ac:dyDescent="0.2">
      <c r="A40" s="1568"/>
      <c r="B40" s="617" t="s">
        <v>935</v>
      </c>
      <c r="C40" s="879">
        <v>4.1153999999999996E-2</v>
      </c>
      <c r="D40" s="879">
        <v>6.0304058500000002</v>
      </c>
      <c r="E40" s="879">
        <v>6.5859437700000001</v>
      </c>
      <c r="F40" s="879">
        <v>5.1629365000000007</v>
      </c>
      <c r="G40" s="879">
        <v>7.1697666600000014</v>
      </c>
      <c r="H40" s="879">
        <v>1.9003849499999999</v>
      </c>
      <c r="I40" s="784">
        <v>8.6723516600000004</v>
      </c>
      <c r="J40" s="782">
        <v>4.1148933700000008</v>
      </c>
      <c r="K40" s="782">
        <v>4.1145433700000007</v>
      </c>
      <c r="L40" s="782">
        <v>4.5512315900000004</v>
      </c>
      <c r="M40" s="782">
        <v>4.5508815899999995</v>
      </c>
      <c r="N40" s="782">
        <v>4.5505315900000003</v>
      </c>
      <c r="O40" s="782">
        <v>2.4634455399999999</v>
      </c>
      <c r="P40" s="782">
        <v>2.8861445400000001</v>
      </c>
      <c r="Q40" s="782">
        <v>2.8858945400000002</v>
      </c>
      <c r="R40" s="782">
        <v>3.00243495</v>
      </c>
      <c r="S40" s="782">
        <v>1.9006349499999999</v>
      </c>
      <c r="T40" s="783">
        <v>1.9003849499999999</v>
      </c>
      <c r="U40" s="618" t="s">
        <v>938</v>
      </c>
      <c r="V40" s="895"/>
      <c r="W40" s="895"/>
      <c r="X40" s="895"/>
      <c r="Y40" s="895"/>
      <c r="Z40" s="895"/>
      <c r="AA40" s="895"/>
      <c r="AB40" s="895"/>
      <c r="AC40" s="895"/>
      <c r="AD40" s="895"/>
      <c r="AE40" s="895"/>
      <c r="AF40" s="895"/>
      <c r="AG40" s="895"/>
      <c r="AH40" s="895"/>
      <c r="AI40" s="895"/>
      <c r="AJ40" s="895"/>
      <c r="AK40" s="895"/>
      <c r="AL40" s="895"/>
      <c r="AM40" s="363"/>
      <c r="AN40" s="363"/>
    </row>
    <row r="41" spans="1:40" s="365" customFormat="1" ht="24.95" customHeight="1" x14ac:dyDescent="0.2">
      <c r="A41" s="1568"/>
      <c r="B41" s="617" t="s">
        <v>954</v>
      </c>
      <c r="C41" s="879">
        <v>529.10478436000005</v>
      </c>
      <c r="D41" s="879">
        <v>2234.4126752799998</v>
      </c>
      <c r="E41" s="879">
        <v>6065.1069232199998</v>
      </c>
      <c r="F41" s="879">
        <v>2050.8913568899998</v>
      </c>
      <c r="G41" s="879">
        <v>16191.287446540004</v>
      </c>
      <c r="H41" s="879">
        <v>20569.778435340002</v>
      </c>
      <c r="I41" s="784">
        <v>15722.475589320005</v>
      </c>
      <c r="J41" s="782">
        <v>16205.57476195</v>
      </c>
      <c r="K41" s="782">
        <v>15351.86080147</v>
      </c>
      <c r="L41" s="782">
        <v>15001.708823490002</v>
      </c>
      <c r="M41" s="782">
        <v>17324.704670030002</v>
      </c>
      <c r="N41" s="782">
        <v>17877.01162895</v>
      </c>
      <c r="O41" s="782">
        <v>16976.881393670003</v>
      </c>
      <c r="P41" s="782">
        <v>17841.57376232</v>
      </c>
      <c r="Q41" s="782">
        <v>17361.66240266</v>
      </c>
      <c r="R41" s="782">
        <v>18021.391787480003</v>
      </c>
      <c r="S41" s="782">
        <v>19600.046043319999</v>
      </c>
      <c r="T41" s="783">
        <v>20569.778435340002</v>
      </c>
      <c r="U41" s="618" t="s">
        <v>1273</v>
      </c>
      <c r="V41" s="895"/>
      <c r="W41" s="895"/>
      <c r="X41" s="895"/>
      <c r="Y41" s="895"/>
      <c r="Z41" s="895"/>
      <c r="AA41" s="895"/>
      <c r="AB41" s="895"/>
      <c r="AC41" s="895"/>
      <c r="AD41" s="895"/>
      <c r="AE41" s="895"/>
      <c r="AF41" s="895"/>
      <c r="AG41" s="895"/>
      <c r="AH41" s="895"/>
      <c r="AI41" s="895"/>
      <c r="AJ41" s="895"/>
      <c r="AK41" s="895"/>
      <c r="AL41" s="895"/>
      <c r="AM41" s="363"/>
      <c r="AN41" s="363"/>
    </row>
    <row r="42" spans="1:40" s="365" customFormat="1" ht="24.95" customHeight="1" x14ac:dyDescent="0.2">
      <c r="A42" s="1568"/>
      <c r="B42" s="617" t="s">
        <v>1475</v>
      </c>
      <c r="C42" s="879">
        <v>71274.462678574157</v>
      </c>
      <c r="D42" s="879">
        <v>63996.799839218234</v>
      </c>
      <c r="E42" s="879">
        <v>82033.222576889952</v>
      </c>
      <c r="F42" s="879">
        <v>127266.28710622125</v>
      </c>
      <c r="G42" s="879">
        <v>104470.04655873412</v>
      </c>
      <c r="H42" s="879">
        <v>141143.95825662802</v>
      </c>
      <c r="I42" s="784">
        <v>106472.65082495402</v>
      </c>
      <c r="J42" s="782">
        <v>111855.81413800395</v>
      </c>
      <c r="K42" s="782">
        <v>115189.37806363398</v>
      </c>
      <c r="L42" s="782">
        <v>116921.07345857409</v>
      </c>
      <c r="M42" s="782">
        <v>118107.38426562399</v>
      </c>
      <c r="N42" s="782">
        <v>110589.86222642398</v>
      </c>
      <c r="O42" s="782">
        <v>118295.82122660457</v>
      </c>
      <c r="P42" s="782">
        <v>121179.970036974</v>
      </c>
      <c r="Q42" s="782">
        <v>132507.90059253425</v>
      </c>
      <c r="R42" s="782">
        <v>130440.5101255241</v>
      </c>
      <c r="S42" s="782">
        <v>135814.23539893804</v>
      </c>
      <c r="T42" s="783">
        <v>141143.95825662802</v>
      </c>
      <c r="U42" s="618" t="s">
        <v>1456</v>
      </c>
      <c r="V42" s="895"/>
      <c r="W42" s="895"/>
      <c r="X42" s="895"/>
      <c r="Y42" s="895"/>
      <c r="Z42" s="895"/>
      <c r="AA42" s="895"/>
      <c r="AB42" s="895"/>
      <c r="AC42" s="895"/>
      <c r="AD42" s="895"/>
      <c r="AE42" s="895"/>
      <c r="AF42" s="895"/>
      <c r="AG42" s="895"/>
      <c r="AH42" s="895"/>
      <c r="AI42" s="895"/>
      <c r="AJ42" s="895"/>
      <c r="AK42" s="895"/>
      <c r="AL42" s="895"/>
      <c r="AM42" s="363"/>
      <c r="AN42" s="363"/>
    </row>
    <row r="43" spans="1:40" s="365" customFormat="1" ht="24.95" customHeight="1" x14ac:dyDescent="0.2">
      <c r="A43" s="1568"/>
      <c r="B43" s="617" t="s">
        <v>936</v>
      </c>
      <c r="C43" s="879">
        <v>955.2551351300001</v>
      </c>
      <c r="D43" s="879">
        <v>1377.6861326300004</v>
      </c>
      <c r="E43" s="879">
        <v>1452.4620008699999</v>
      </c>
      <c r="F43" s="879">
        <v>1388.3818571500001</v>
      </c>
      <c r="G43" s="879">
        <v>1689.6386688099999</v>
      </c>
      <c r="H43" s="879">
        <v>2457.4013143799998</v>
      </c>
      <c r="I43" s="784">
        <v>1667.3273459499999</v>
      </c>
      <c r="J43" s="782">
        <v>2102.0359107899999</v>
      </c>
      <c r="K43" s="782">
        <v>1990.9137778599998</v>
      </c>
      <c r="L43" s="782">
        <v>2093.1343493700001</v>
      </c>
      <c r="M43" s="782">
        <v>1876.5339158799998</v>
      </c>
      <c r="N43" s="782">
        <v>2659.56464177</v>
      </c>
      <c r="O43" s="782">
        <v>2089.6379202299995</v>
      </c>
      <c r="P43" s="782">
        <v>2873.9896505199999</v>
      </c>
      <c r="Q43" s="782">
        <v>2430.0567406699997</v>
      </c>
      <c r="R43" s="782">
        <v>2310.1161572999999</v>
      </c>
      <c r="S43" s="782">
        <v>2112.4073562499998</v>
      </c>
      <c r="T43" s="783">
        <v>2457.4013143799998</v>
      </c>
      <c r="U43" s="618" t="s">
        <v>1229</v>
      </c>
      <c r="V43" s="895"/>
      <c r="W43" s="895"/>
      <c r="X43" s="895"/>
      <c r="Y43" s="895"/>
      <c r="Z43" s="895"/>
      <c r="AA43" s="895"/>
      <c r="AB43" s="895"/>
      <c r="AC43" s="895"/>
      <c r="AD43" s="895"/>
      <c r="AE43" s="895"/>
      <c r="AF43" s="895"/>
      <c r="AG43" s="895"/>
      <c r="AH43" s="895"/>
      <c r="AI43" s="895"/>
      <c r="AJ43" s="895"/>
      <c r="AK43" s="895"/>
      <c r="AL43" s="895"/>
      <c r="AM43" s="363"/>
      <c r="AN43" s="363"/>
    </row>
    <row r="44" spans="1:40" s="981" customFormat="1" ht="12" customHeight="1" x14ac:dyDescent="0.2">
      <c r="A44" s="1568"/>
      <c r="B44" s="991"/>
      <c r="C44" s="865"/>
      <c r="D44" s="865"/>
      <c r="E44" s="865"/>
      <c r="F44" s="865"/>
      <c r="G44" s="865"/>
      <c r="H44" s="865"/>
      <c r="I44" s="976"/>
      <c r="J44" s="977"/>
      <c r="K44" s="977"/>
      <c r="L44" s="977"/>
      <c r="M44" s="977"/>
      <c r="N44" s="977"/>
      <c r="O44" s="977"/>
      <c r="P44" s="977"/>
      <c r="Q44" s="977"/>
      <c r="R44" s="977"/>
      <c r="S44" s="977"/>
      <c r="T44" s="979"/>
      <c r="U44" s="993"/>
      <c r="V44" s="895"/>
      <c r="W44" s="895"/>
      <c r="X44" s="895"/>
      <c r="Y44" s="895"/>
      <c r="Z44" s="895"/>
      <c r="AA44" s="895"/>
      <c r="AB44" s="895"/>
      <c r="AC44" s="895"/>
      <c r="AD44" s="895"/>
      <c r="AE44" s="895"/>
      <c r="AF44" s="895"/>
      <c r="AG44" s="895"/>
      <c r="AH44" s="895"/>
      <c r="AI44" s="895"/>
      <c r="AJ44" s="895"/>
      <c r="AK44" s="895"/>
      <c r="AL44" s="895"/>
      <c r="AM44" s="363"/>
      <c r="AN44" s="363"/>
    </row>
    <row r="45" spans="1:40" s="360" customFormat="1" ht="28.5" customHeight="1" x14ac:dyDescent="0.2">
      <c r="A45" s="1568"/>
      <c r="B45" s="454" t="s">
        <v>956</v>
      </c>
      <c r="C45" s="875">
        <v>22444.748711745968</v>
      </c>
      <c r="D45" s="875">
        <v>19782.249511871996</v>
      </c>
      <c r="E45" s="875">
        <v>23533.116719432626</v>
      </c>
      <c r="F45" s="875">
        <v>34114.267934714975</v>
      </c>
      <c r="G45" s="875">
        <v>29342.643422339017</v>
      </c>
      <c r="H45" s="875">
        <v>32152.465431248987</v>
      </c>
      <c r="I45" s="787">
        <v>29742.030825899026</v>
      </c>
      <c r="J45" s="785">
        <v>28770.23242331903</v>
      </c>
      <c r="K45" s="785">
        <v>27574.099968769035</v>
      </c>
      <c r="L45" s="785">
        <v>28038.677921659029</v>
      </c>
      <c r="M45" s="785">
        <v>27545.553074709031</v>
      </c>
      <c r="N45" s="785">
        <v>27672.441167658995</v>
      </c>
      <c r="O45" s="785">
        <v>27998.174890058988</v>
      </c>
      <c r="P45" s="785">
        <v>27405.242915169023</v>
      </c>
      <c r="Q45" s="785">
        <v>27801.459188778997</v>
      </c>
      <c r="R45" s="785">
        <v>30090.277276838991</v>
      </c>
      <c r="S45" s="785">
        <v>30499.448750438998</v>
      </c>
      <c r="T45" s="786">
        <v>32152.465431248987</v>
      </c>
      <c r="U45" s="616" t="s">
        <v>827</v>
      </c>
      <c r="V45" s="895"/>
      <c r="W45" s="895"/>
      <c r="X45" s="895"/>
      <c r="Y45" s="895"/>
      <c r="Z45" s="895"/>
      <c r="AA45" s="895"/>
      <c r="AB45" s="895"/>
      <c r="AC45" s="895"/>
      <c r="AD45" s="895"/>
      <c r="AE45" s="895"/>
      <c r="AF45" s="895"/>
      <c r="AG45" s="895"/>
      <c r="AH45" s="895"/>
      <c r="AI45" s="895"/>
      <c r="AJ45" s="895"/>
      <c r="AK45" s="895"/>
      <c r="AL45" s="895"/>
      <c r="AM45" s="363"/>
      <c r="AN45" s="363"/>
    </row>
    <row r="46" spans="1:40" s="981" customFormat="1" ht="13.5" customHeight="1" x14ac:dyDescent="0.2">
      <c r="A46" s="1568"/>
      <c r="B46" s="991"/>
      <c r="C46" s="865"/>
      <c r="D46" s="865"/>
      <c r="E46" s="865"/>
      <c r="F46" s="865"/>
      <c r="G46" s="865"/>
      <c r="H46" s="865"/>
      <c r="I46" s="976"/>
      <c r="J46" s="977"/>
      <c r="K46" s="977"/>
      <c r="L46" s="977"/>
      <c r="M46" s="977"/>
      <c r="N46" s="977"/>
      <c r="O46" s="977"/>
      <c r="P46" s="977"/>
      <c r="Q46" s="977"/>
      <c r="R46" s="977"/>
      <c r="S46" s="977"/>
      <c r="T46" s="979"/>
      <c r="U46" s="993"/>
      <c r="V46" s="895"/>
      <c r="W46" s="895"/>
      <c r="X46" s="895"/>
      <c r="Y46" s="895"/>
      <c r="Z46" s="895"/>
      <c r="AA46" s="895"/>
      <c r="AB46" s="895"/>
      <c r="AC46" s="895"/>
      <c r="AD46" s="895"/>
      <c r="AE46" s="895"/>
      <c r="AF46" s="895"/>
      <c r="AG46" s="895"/>
      <c r="AH46" s="895"/>
      <c r="AI46" s="895"/>
      <c r="AJ46" s="895"/>
      <c r="AK46" s="895"/>
      <c r="AL46" s="895"/>
      <c r="AM46" s="363"/>
      <c r="AN46" s="363"/>
    </row>
    <row r="47" spans="1:40" s="360" customFormat="1" ht="24.95" customHeight="1" x14ac:dyDescent="0.2">
      <c r="A47" s="1568"/>
      <c r="B47" s="454" t="s">
        <v>13</v>
      </c>
      <c r="C47" s="875">
        <v>147348.33392004599</v>
      </c>
      <c r="D47" s="875">
        <v>131728.94879504602</v>
      </c>
      <c r="E47" s="875">
        <v>129884.78874444599</v>
      </c>
      <c r="F47" s="875">
        <v>121443.88868171308</v>
      </c>
      <c r="G47" s="875">
        <v>116330.19659556373</v>
      </c>
      <c r="H47" s="875">
        <v>120174.82495992701</v>
      </c>
      <c r="I47" s="787">
        <v>113026.36414202183</v>
      </c>
      <c r="J47" s="785">
        <v>107844.42168773754</v>
      </c>
      <c r="K47" s="785">
        <v>104031.89181953276</v>
      </c>
      <c r="L47" s="785">
        <v>103459.79436948139</v>
      </c>
      <c r="M47" s="785">
        <v>98855.073216136589</v>
      </c>
      <c r="N47" s="785">
        <v>95464.878468153183</v>
      </c>
      <c r="O47" s="785">
        <v>95940.046577833826</v>
      </c>
      <c r="P47" s="785">
        <v>99172.882512183423</v>
      </c>
      <c r="Q47" s="785">
        <v>102830.95076108573</v>
      </c>
      <c r="R47" s="785">
        <v>106095.60352525607</v>
      </c>
      <c r="S47" s="785">
        <v>112073.7114121546</v>
      </c>
      <c r="T47" s="786">
        <v>120174.82495992701</v>
      </c>
      <c r="U47" s="616" t="s">
        <v>826</v>
      </c>
      <c r="V47" s="895"/>
      <c r="W47" s="895"/>
      <c r="X47" s="895"/>
      <c r="Y47" s="895"/>
      <c r="Z47" s="895"/>
      <c r="AA47" s="895"/>
      <c r="AB47" s="895"/>
      <c r="AC47" s="895"/>
      <c r="AD47" s="895"/>
      <c r="AE47" s="895"/>
      <c r="AF47" s="895"/>
      <c r="AG47" s="895"/>
      <c r="AH47" s="895"/>
      <c r="AI47" s="895"/>
      <c r="AJ47" s="895"/>
      <c r="AK47" s="895"/>
      <c r="AL47" s="895"/>
      <c r="AM47" s="363"/>
      <c r="AN47" s="363"/>
    </row>
    <row r="48" spans="1:40" s="360" customFormat="1" ht="24.95" customHeight="1" x14ac:dyDescent="0.2">
      <c r="A48" s="1568"/>
      <c r="B48" s="617" t="s">
        <v>935</v>
      </c>
      <c r="C48" s="879">
        <v>0</v>
      </c>
      <c r="D48" s="879">
        <v>92.1</v>
      </c>
      <c r="E48" s="879">
        <v>92.1</v>
      </c>
      <c r="F48" s="879">
        <v>29.1</v>
      </c>
      <c r="G48" s="879">
        <v>29.1</v>
      </c>
      <c r="H48" s="879">
        <v>8.1</v>
      </c>
      <c r="I48" s="784">
        <v>29.1</v>
      </c>
      <c r="J48" s="782">
        <v>29.1</v>
      </c>
      <c r="K48" s="782">
        <v>29.1</v>
      </c>
      <c r="L48" s="782">
        <v>29.1</v>
      </c>
      <c r="M48" s="782">
        <v>29.1</v>
      </c>
      <c r="N48" s="782">
        <v>29.1</v>
      </c>
      <c r="O48" s="782">
        <v>29.1</v>
      </c>
      <c r="P48" s="782">
        <v>8.1</v>
      </c>
      <c r="Q48" s="782">
        <v>8.1</v>
      </c>
      <c r="R48" s="782">
        <v>8.1</v>
      </c>
      <c r="S48" s="782">
        <v>8.1</v>
      </c>
      <c r="T48" s="783">
        <v>8.1</v>
      </c>
      <c r="U48" s="618" t="s">
        <v>938</v>
      </c>
      <c r="V48" s="895"/>
      <c r="W48" s="895"/>
      <c r="X48" s="895"/>
      <c r="Y48" s="895"/>
      <c r="Z48" s="895"/>
      <c r="AA48" s="895"/>
      <c r="AB48" s="895"/>
      <c r="AC48" s="895"/>
      <c r="AD48" s="895"/>
      <c r="AE48" s="895"/>
      <c r="AF48" s="895"/>
      <c r="AG48" s="895"/>
      <c r="AH48" s="895"/>
      <c r="AI48" s="895"/>
      <c r="AJ48" s="895"/>
      <c r="AK48" s="895"/>
      <c r="AL48" s="895"/>
      <c r="AM48" s="363"/>
      <c r="AN48" s="363"/>
    </row>
    <row r="49" spans="1:40" s="360" customFormat="1" ht="24.95" customHeight="1" x14ac:dyDescent="0.2">
      <c r="A49" s="1568"/>
      <c r="B49" s="617" t="s">
        <v>954</v>
      </c>
      <c r="C49" s="879">
        <v>22.429174419999999</v>
      </c>
      <c r="D49" s="879">
        <v>502.63873173000002</v>
      </c>
      <c r="E49" s="879">
        <v>896.31498977000001</v>
      </c>
      <c r="F49" s="879">
        <v>562.61401561000002</v>
      </c>
      <c r="G49" s="879">
        <v>647.54046114000005</v>
      </c>
      <c r="H49" s="879">
        <v>9569.4137873399995</v>
      </c>
      <c r="I49" s="784">
        <v>734.76392180000005</v>
      </c>
      <c r="J49" s="782">
        <v>650.35777288000008</v>
      </c>
      <c r="K49" s="782">
        <v>1650.79671125</v>
      </c>
      <c r="L49" s="782">
        <v>2640.9799746099998</v>
      </c>
      <c r="M49" s="782">
        <v>2542.7464616100001</v>
      </c>
      <c r="N49" s="782">
        <v>2542.9225341900001</v>
      </c>
      <c r="O49" s="782">
        <v>2544.2376950500002</v>
      </c>
      <c r="P49" s="782">
        <v>2544.9579316700001</v>
      </c>
      <c r="Q49" s="782">
        <v>3552.8323851100004</v>
      </c>
      <c r="R49" s="782">
        <v>3652.9018257600001</v>
      </c>
      <c r="S49" s="782">
        <v>4180.3577091200004</v>
      </c>
      <c r="T49" s="783">
        <v>9569.4137873399995</v>
      </c>
      <c r="U49" s="618" t="s">
        <v>1273</v>
      </c>
      <c r="V49" s="895"/>
      <c r="W49" s="895"/>
      <c r="X49" s="895"/>
      <c r="Y49" s="895"/>
      <c r="Z49" s="895"/>
      <c r="AA49" s="895"/>
      <c r="AB49" s="895"/>
      <c r="AC49" s="895"/>
      <c r="AD49" s="895"/>
      <c r="AE49" s="895"/>
      <c r="AF49" s="895"/>
      <c r="AG49" s="895"/>
      <c r="AH49" s="895"/>
      <c r="AI49" s="895"/>
      <c r="AJ49" s="895"/>
      <c r="AK49" s="895"/>
      <c r="AL49" s="895"/>
      <c r="AM49" s="363"/>
      <c r="AN49" s="363"/>
    </row>
    <row r="50" spans="1:40" s="360" customFormat="1" ht="24.95" customHeight="1" x14ac:dyDescent="0.2">
      <c r="A50" s="1568"/>
      <c r="B50" s="617" t="s">
        <v>955</v>
      </c>
      <c r="C50" s="879">
        <v>128647.99437316599</v>
      </c>
      <c r="D50" s="879">
        <v>112834.18970919725</v>
      </c>
      <c r="E50" s="879">
        <v>110734.55230139616</v>
      </c>
      <c r="F50" s="879">
        <v>101573.01048830016</v>
      </c>
      <c r="G50" s="879">
        <v>97023.166041155448</v>
      </c>
      <c r="H50" s="879">
        <v>92991.339690664841</v>
      </c>
      <c r="I50" s="784">
        <v>93668.58107600006</v>
      </c>
      <c r="J50" s="782">
        <v>88358.889103374066</v>
      </c>
      <c r="K50" s="782">
        <v>83867.076250449652</v>
      </c>
      <c r="L50" s="782">
        <v>82498.355385934163</v>
      </c>
      <c r="M50" s="782">
        <v>78470.192122376364</v>
      </c>
      <c r="N50" s="782">
        <v>76067.646357272344</v>
      </c>
      <c r="O50" s="782">
        <v>76893.8860450309</v>
      </c>
      <c r="P50" s="782">
        <v>80557.315348526958</v>
      </c>
      <c r="Q50" s="782">
        <v>83101.04765563659</v>
      </c>
      <c r="R50" s="782">
        <v>85580.396399950536</v>
      </c>
      <c r="S50" s="782">
        <v>90529.805999690085</v>
      </c>
      <c r="T50" s="783">
        <v>92991.339690664841</v>
      </c>
      <c r="U50" s="618" t="s">
        <v>939</v>
      </c>
      <c r="V50" s="895"/>
      <c r="W50" s="895"/>
      <c r="X50" s="895"/>
      <c r="Y50" s="895"/>
      <c r="Z50" s="895"/>
      <c r="AA50" s="895"/>
      <c r="AB50" s="895"/>
      <c r="AC50" s="895"/>
      <c r="AD50" s="895"/>
      <c r="AE50" s="895"/>
      <c r="AF50" s="895"/>
      <c r="AG50" s="895"/>
      <c r="AH50" s="895"/>
      <c r="AI50" s="895"/>
      <c r="AJ50" s="895"/>
      <c r="AK50" s="895"/>
      <c r="AL50" s="895"/>
      <c r="AM50" s="363"/>
      <c r="AN50" s="363"/>
    </row>
    <row r="51" spans="1:40" s="360" customFormat="1" ht="24.95" customHeight="1" x14ac:dyDescent="0.2">
      <c r="A51" s="1568"/>
      <c r="B51" s="617" t="s">
        <v>936</v>
      </c>
      <c r="C51" s="879">
        <v>18677.910372459999</v>
      </c>
      <c r="D51" s="879">
        <v>18300.020354118751</v>
      </c>
      <c r="E51" s="879">
        <v>18161.821453279834</v>
      </c>
      <c r="F51" s="879">
        <v>19279.164177802919</v>
      </c>
      <c r="G51" s="879">
        <v>18630.390093268288</v>
      </c>
      <c r="H51" s="879">
        <v>17605.971481922159</v>
      </c>
      <c r="I51" s="784">
        <v>18593.919144221767</v>
      </c>
      <c r="J51" s="782">
        <v>18806.074811483475</v>
      </c>
      <c r="K51" s="782">
        <v>18484.918857833094</v>
      </c>
      <c r="L51" s="782">
        <v>18291.35900893723</v>
      </c>
      <c r="M51" s="782">
        <v>17813.034632150222</v>
      </c>
      <c r="N51" s="782">
        <v>16825.209576690835</v>
      </c>
      <c r="O51" s="782">
        <v>16472.822837752934</v>
      </c>
      <c r="P51" s="782">
        <v>16062.509231986482</v>
      </c>
      <c r="Q51" s="782">
        <v>16168.970720339132</v>
      </c>
      <c r="R51" s="782">
        <v>16854.205299545538</v>
      </c>
      <c r="S51" s="782">
        <v>17355.447703344518</v>
      </c>
      <c r="T51" s="783">
        <v>17605.971481922159</v>
      </c>
      <c r="U51" s="618" t="s">
        <v>1229</v>
      </c>
      <c r="V51" s="895"/>
      <c r="W51" s="895"/>
      <c r="X51" s="895"/>
      <c r="Y51" s="895"/>
      <c r="Z51" s="895"/>
      <c r="AA51" s="895"/>
      <c r="AB51" s="895"/>
      <c r="AC51" s="895"/>
      <c r="AD51" s="895"/>
      <c r="AE51" s="895"/>
      <c r="AF51" s="895"/>
      <c r="AG51" s="895"/>
      <c r="AH51" s="895"/>
      <c r="AI51" s="895"/>
      <c r="AJ51" s="895"/>
      <c r="AK51" s="895"/>
      <c r="AL51" s="895"/>
      <c r="AM51" s="363"/>
      <c r="AN51" s="363"/>
    </row>
    <row r="52" spans="1:40" s="981" customFormat="1" ht="12" customHeight="1" x14ac:dyDescent="0.2">
      <c r="A52" s="1568"/>
      <c r="B52" s="991"/>
      <c r="C52" s="865"/>
      <c r="D52" s="865"/>
      <c r="E52" s="865"/>
      <c r="F52" s="865"/>
      <c r="G52" s="865"/>
      <c r="H52" s="865"/>
      <c r="I52" s="976"/>
      <c r="J52" s="977"/>
      <c r="K52" s="977"/>
      <c r="L52" s="977"/>
      <c r="M52" s="977"/>
      <c r="N52" s="977"/>
      <c r="O52" s="977"/>
      <c r="P52" s="977"/>
      <c r="Q52" s="977"/>
      <c r="R52" s="977"/>
      <c r="S52" s="977"/>
      <c r="T52" s="979"/>
      <c r="U52" s="993"/>
      <c r="V52" s="895"/>
      <c r="W52" s="895"/>
      <c r="X52" s="895"/>
      <c r="Y52" s="895"/>
      <c r="Z52" s="895"/>
      <c r="AA52" s="895"/>
      <c r="AB52" s="895"/>
      <c r="AC52" s="895"/>
      <c r="AD52" s="895"/>
      <c r="AE52" s="895"/>
      <c r="AF52" s="895"/>
      <c r="AG52" s="895"/>
      <c r="AH52" s="895"/>
      <c r="AI52" s="895"/>
      <c r="AJ52" s="895"/>
      <c r="AK52" s="895"/>
      <c r="AL52" s="895"/>
      <c r="AM52" s="363"/>
      <c r="AN52" s="363"/>
    </row>
    <row r="53" spans="1:40" s="360" customFormat="1" ht="24.95" customHeight="1" x14ac:dyDescent="0.2">
      <c r="A53" s="1568"/>
      <c r="B53" s="454" t="s">
        <v>712</v>
      </c>
      <c r="C53" s="875">
        <v>132179.08977417691</v>
      </c>
      <c r="D53" s="875">
        <v>153619.02561149377</v>
      </c>
      <c r="E53" s="875">
        <v>226065.33020164896</v>
      </c>
      <c r="F53" s="875">
        <v>249020.05554202147</v>
      </c>
      <c r="G53" s="875">
        <v>368458.84867495293</v>
      </c>
      <c r="H53" s="875">
        <v>498464.60965402296</v>
      </c>
      <c r="I53" s="787">
        <v>366042.50123305875</v>
      </c>
      <c r="J53" s="785">
        <v>405315.67664240813</v>
      </c>
      <c r="K53" s="785">
        <v>470555.15768479567</v>
      </c>
      <c r="L53" s="785">
        <v>513415.79746849753</v>
      </c>
      <c r="M53" s="785">
        <v>528577.22420401894</v>
      </c>
      <c r="N53" s="785">
        <v>478320.75192269566</v>
      </c>
      <c r="O53" s="785">
        <v>489682.13232472283</v>
      </c>
      <c r="P53" s="785">
        <v>513276.52913422982</v>
      </c>
      <c r="Q53" s="785">
        <v>518294.28185362415</v>
      </c>
      <c r="R53" s="785">
        <v>515912.25385830813</v>
      </c>
      <c r="S53" s="785">
        <v>509291.38733426953</v>
      </c>
      <c r="T53" s="786">
        <v>498464.60965402296</v>
      </c>
      <c r="U53" s="616" t="s">
        <v>790</v>
      </c>
      <c r="V53" s="895"/>
      <c r="W53" s="895"/>
      <c r="X53" s="895"/>
      <c r="Y53" s="895"/>
      <c r="Z53" s="895"/>
      <c r="AA53" s="895"/>
      <c r="AB53" s="895"/>
      <c r="AC53" s="895"/>
      <c r="AD53" s="895"/>
      <c r="AE53" s="895"/>
      <c r="AF53" s="895"/>
      <c r="AG53" s="895"/>
      <c r="AH53" s="895"/>
      <c r="AI53" s="895"/>
      <c r="AJ53" s="895"/>
      <c r="AK53" s="895"/>
      <c r="AL53" s="895"/>
      <c r="AM53" s="363"/>
      <c r="AN53" s="363"/>
    </row>
    <row r="54" spans="1:40" s="870" customFormat="1" ht="24.95" customHeight="1" x14ac:dyDescent="0.2">
      <c r="A54" s="1568"/>
      <c r="B54" s="617" t="s">
        <v>935</v>
      </c>
      <c r="C54" s="879">
        <v>0</v>
      </c>
      <c r="D54" s="879">
        <v>10.01582732</v>
      </c>
      <c r="E54" s="879">
        <v>0.65480017999999995</v>
      </c>
      <c r="F54" s="879">
        <v>0.78972693999999999</v>
      </c>
      <c r="G54" s="879">
        <v>1.2021436899999998</v>
      </c>
      <c r="H54" s="879">
        <v>1.76166589</v>
      </c>
      <c r="I54" s="784">
        <v>1.1875680799999999</v>
      </c>
      <c r="J54" s="782">
        <v>1.3416176200000001</v>
      </c>
      <c r="K54" s="782">
        <v>1.6332569699999997</v>
      </c>
      <c r="L54" s="782">
        <v>1.7560093300000001</v>
      </c>
      <c r="M54" s="782">
        <v>1.8365377299999999</v>
      </c>
      <c r="N54" s="782">
        <v>1.6909473400000001</v>
      </c>
      <c r="O54" s="782">
        <v>1.77571718</v>
      </c>
      <c r="P54" s="782">
        <v>1.8842263700000002</v>
      </c>
      <c r="Q54" s="782">
        <v>1.8900987899999999</v>
      </c>
      <c r="R54" s="782">
        <v>1.8515074399999998</v>
      </c>
      <c r="S54" s="782">
        <v>1.790638</v>
      </c>
      <c r="T54" s="783">
        <v>1.76166589</v>
      </c>
      <c r="U54" s="618" t="s">
        <v>938</v>
      </c>
      <c r="V54" s="895"/>
      <c r="W54" s="895"/>
      <c r="X54" s="895"/>
      <c r="Y54" s="895"/>
      <c r="Z54" s="895"/>
      <c r="AA54" s="895"/>
      <c r="AB54" s="895"/>
      <c r="AC54" s="895"/>
      <c r="AD54" s="895"/>
      <c r="AE54" s="895"/>
      <c r="AF54" s="895"/>
      <c r="AG54" s="895"/>
      <c r="AH54" s="895"/>
      <c r="AI54" s="895"/>
      <c r="AJ54" s="895"/>
      <c r="AK54" s="895"/>
      <c r="AL54" s="895"/>
      <c r="AM54" s="363"/>
      <c r="AN54" s="363"/>
    </row>
    <row r="55" spans="1:40" s="360" customFormat="1" ht="24.95" customHeight="1" x14ac:dyDescent="0.2">
      <c r="A55" s="1568"/>
      <c r="B55" s="617" t="s">
        <v>954</v>
      </c>
      <c r="C55" s="879">
        <v>97.449536858100004</v>
      </c>
      <c r="D55" s="879">
        <v>1706.7168217592002</v>
      </c>
      <c r="E55" s="879">
        <v>1634.2420907337</v>
      </c>
      <c r="F55" s="879">
        <v>2091.0561000172002</v>
      </c>
      <c r="G55" s="879">
        <v>890.50864762879996</v>
      </c>
      <c r="H55" s="879">
        <v>396.67852551689998</v>
      </c>
      <c r="I55" s="784">
        <v>911.74469215479985</v>
      </c>
      <c r="J55" s="782">
        <v>1156.3068646136001</v>
      </c>
      <c r="K55" s="782">
        <v>1434.6715483170001</v>
      </c>
      <c r="L55" s="782">
        <v>1410.2228595881998</v>
      </c>
      <c r="M55" s="782">
        <v>1415.7991546735</v>
      </c>
      <c r="N55" s="782">
        <v>1580.2775972566001</v>
      </c>
      <c r="O55" s="782">
        <v>1627.3559524972</v>
      </c>
      <c r="P55" s="782">
        <v>374.51898899560013</v>
      </c>
      <c r="Q55" s="782">
        <v>543.21615798779999</v>
      </c>
      <c r="R55" s="782">
        <v>729.11916053770005</v>
      </c>
      <c r="S55" s="782">
        <v>299.3094798951999</v>
      </c>
      <c r="T55" s="783">
        <v>396.67852551689998</v>
      </c>
      <c r="U55" s="618" t="s">
        <v>1273</v>
      </c>
      <c r="V55" s="895"/>
      <c r="W55" s="895"/>
      <c r="X55" s="895"/>
      <c r="Y55" s="895"/>
      <c r="Z55" s="895"/>
      <c r="AA55" s="895"/>
      <c r="AB55" s="895"/>
      <c r="AC55" s="895"/>
      <c r="AD55" s="895"/>
      <c r="AE55" s="895"/>
      <c r="AF55" s="895"/>
      <c r="AG55" s="895"/>
      <c r="AH55" s="895"/>
      <c r="AI55" s="895"/>
      <c r="AJ55" s="895"/>
      <c r="AK55" s="895"/>
      <c r="AL55" s="895"/>
      <c r="AM55" s="363"/>
      <c r="AN55" s="363"/>
    </row>
    <row r="56" spans="1:40" s="360" customFormat="1" ht="24.95" customHeight="1" x14ac:dyDescent="0.2">
      <c r="A56" s="1568"/>
      <c r="B56" s="617" t="s">
        <v>955</v>
      </c>
      <c r="C56" s="879">
        <v>129616.43466189665</v>
      </c>
      <c r="D56" s="879">
        <v>148093.41041289811</v>
      </c>
      <c r="E56" s="879">
        <v>218678.32135893856</v>
      </c>
      <c r="F56" s="879">
        <v>237711.41113861711</v>
      </c>
      <c r="G56" s="879">
        <v>358526.84950489667</v>
      </c>
      <c r="H56" s="879">
        <v>482595.84847653226</v>
      </c>
      <c r="I56" s="784">
        <v>355507.62553783145</v>
      </c>
      <c r="J56" s="782">
        <v>393855.93529269134</v>
      </c>
      <c r="K56" s="782">
        <v>456253.27414471458</v>
      </c>
      <c r="L56" s="782">
        <v>500107.34577600763</v>
      </c>
      <c r="M56" s="782">
        <v>511465.37798356597</v>
      </c>
      <c r="N56" s="782">
        <v>462316.01584718568</v>
      </c>
      <c r="O56" s="782">
        <v>475004.53697185207</v>
      </c>
      <c r="P56" s="782">
        <v>499196.36285178905</v>
      </c>
      <c r="Q56" s="782">
        <v>504575.96356521314</v>
      </c>
      <c r="R56" s="782">
        <v>499759.00411551184</v>
      </c>
      <c r="S56" s="782">
        <v>493836.92005392688</v>
      </c>
      <c r="T56" s="783">
        <v>482595.84847653226</v>
      </c>
      <c r="U56" s="618" t="s">
        <v>939</v>
      </c>
      <c r="V56" s="895"/>
      <c r="W56" s="895"/>
      <c r="X56" s="895"/>
      <c r="Y56" s="895"/>
      <c r="Z56" s="895"/>
      <c r="AA56" s="895"/>
      <c r="AB56" s="895"/>
      <c r="AC56" s="895"/>
      <c r="AD56" s="895"/>
      <c r="AE56" s="895"/>
      <c r="AF56" s="895"/>
      <c r="AG56" s="895"/>
      <c r="AH56" s="895"/>
      <c r="AI56" s="895"/>
      <c r="AJ56" s="895"/>
      <c r="AK56" s="895"/>
      <c r="AL56" s="895"/>
      <c r="AM56" s="363"/>
      <c r="AN56" s="363"/>
    </row>
    <row r="57" spans="1:40" s="360" customFormat="1" ht="24.95" customHeight="1" x14ac:dyDescent="0.2">
      <c r="A57" s="1568"/>
      <c r="B57" s="617" t="s">
        <v>936</v>
      </c>
      <c r="C57" s="879">
        <v>2465.2055754221501</v>
      </c>
      <c r="D57" s="879">
        <v>3808.8825495164656</v>
      </c>
      <c r="E57" s="879">
        <v>5752.1119517967263</v>
      </c>
      <c r="F57" s="879">
        <v>9216.7985764471487</v>
      </c>
      <c r="G57" s="879">
        <v>9040.2883787374976</v>
      </c>
      <c r="H57" s="879">
        <v>15470.320986083814</v>
      </c>
      <c r="I57" s="784">
        <v>9621.9434349924995</v>
      </c>
      <c r="J57" s="782">
        <v>10302.092867483199</v>
      </c>
      <c r="K57" s="782">
        <v>12865.5787347941</v>
      </c>
      <c r="L57" s="782">
        <v>11896.472823571699</v>
      </c>
      <c r="M57" s="782">
        <v>15694.2105280495</v>
      </c>
      <c r="N57" s="782">
        <v>14422.767530913299</v>
      </c>
      <c r="O57" s="782">
        <v>13048.4636831936</v>
      </c>
      <c r="P57" s="782">
        <v>13703.763067075201</v>
      </c>
      <c r="Q57" s="782">
        <v>13173.212031633229</v>
      </c>
      <c r="R57" s="782">
        <v>15422.279074818593</v>
      </c>
      <c r="S57" s="782">
        <v>15153.367162447468</v>
      </c>
      <c r="T57" s="783">
        <v>15470.320986083814</v>
      </c>
      <c r="U57" s="618" t="s">
        <v>1229</v>
      </c>
      <c r="V57" s="895"/>
      <c r="W57" s="895"/>
      <c r="X57" s="895"/>
      <c r="Y57" s="895"/>
      <c r="Z57" s="895"/>
      <c r="AA57" s="895"/>
      <c r="AB57" s="895"/>
      <c r="AC57" s="895"/>
      <c r="AD57" s="895"/>
      <c r="AE57" s="895"/>
      <c r="AF57" s="895"/>
      <c r="AG57" s="895"/>
      <c r="AH57" s="895"/>
      <c r="AI57" s="895"/>
      <c r="AJ57" s="895"/>
      <c r="AK57" s="895"/>
      <c r="AL57" s="895"/>
      <c r="AM57" s="363"/>
      <c r="AN57" s="363"/>
    </row>
    <row r="58" spans="1:40" s="360" customFormat="1" ht="12" customHeight="1" x14ac:dyDescent="0.2">
      <c r="A58" s="1568"/>
      <c r="B58" s="454"/>
      <c r="C58" s="865"/>
      <c r="D58" s="865"/>
      <c r="E58" s="865"/>
      <c r="F58" s="865"/>
      <c r="G58" s="865"/>
      <c r="H58" s="865"/>
      <c r="I58" s="976"/>
      <c r="J58" s="977"/>
      <c r="K58" s="977"/>
      <c r="L58" s="977"/>
      <c r="M58" s="977"/>
      <c r="N58" s="977"/>
      <c r="O58" s="977"/>
      <c r="P58" s="977"/>
      <c r="Q58" s="977"/>
      <c r="R58" s="977"/>
      <c r="S58" s="977"/>
      <c r="T58" s="979"/>
      <c r="U58" s="616"/>
      <c r="V58" s="895"/>
      <c r="W58" s="895"/>
      <c r="X58" s="895"/>
      <c r="Y58" s="895"/>
      <c r="Z58" s="895"/>
      <c r="AA58" s="895"/>
      <c r="AB58" s="895"/>
      <c r="AC58" s="895"/>
      <c r="AD58" s="895"/>
      <c r="AE58" s="895"/>
      <c r="AF58" s="895"/>
      <c r="AG58" s="895"/>
      <c r="AH58" s="895"/>
      <c r="AI58" s="895"/>
      <c r="AJ58" s="895"/>
      <c r="AK58" s="895"/>
      <c r="AL58" s="895"/>
      <c r="AM58" s="363"/>
      <c r="AN58" s="363"/>
    </row>
    <row r="59" spans="1:40" s="360" customFormat="1" ht="24.6" customHeight="1" x14ac:dyDescent="0.2">
      <c r="A59" s="1568"/>
      <c r="B59" s="454" t="s">
        <v>937</v>
      </c>
      <c r="C59" s="875">
        <v>0</v>
      </c>
      <c r="D59" s="875">
        <v>0</v>
      </c>
      <c r="E59" s="875">
        <v>0</v>
      </c>
      <c r="F59" s="875">
        <v>0</v>
      </c>
      <c r="G59" s="875">
        <v>0</v>
      </c>
      <c r="H59" s="875">
        <v>0</v>
      </c>
      <c r="I59" s="787">
        <v>0</v>
      </c>
      <c r="J59" s="785">
        <v>0</v>
      </c>
      <c r="K59" s="785">
        <v>0</v>
      </c>
      <c r="L59" s="785">
        <v>0</v>
      </c>
      <c r="M59" s="785">
        <v>0</v>
      </c>
      <c r="N59" s="785">
        <v>0</v>
      </c>
      <c r="O59" s="785">
        <v>0</v>
      </c>
      <c r="P59" s="785">
        <v>0</v>
      </c>
      <c r="Q59" s="785">
        <v>0</v>
      </c>
      <c r="R59" s="785">
        <v>0</v>
      </c>
      <c r="S59" s="785">
        <v>0</v>
      </c>
      <c r="T59" s="786">
        <v>0</v>
      </c>
      <c r="U59" s="616" t="s">
        <v>948</v>
      </c>
      <c r="V59" s="895"/>
      <c r="W59" s="895"/>
      <c r="X59" s="895"/>
      <c r="Y59" s="895"/>
      <c r="Z59" s="895"/>
      <c r="AA59" s="895"/>
      <c r="AB59" s="895"/>
      <c r="AC59" s="895"/>
      <c r="AD59" s="895"/>
      <c r="AE59" s="895"/>
      <c r="AF59" s="895"/>
      <c r="AG59" s="895"/>
      <c r="AH59" s="895"/>
      <c r="AI59" s="895"/>
      <c r="AJ59" s="895"/>
      <c r="AK59" s="895"/>
      <c r="AL59" s="895"/>
      <c r="AM59" s="363"/>
      <c r="AN59" s="363"/>
    </row>
    <row r="60" spans="1:40" s="360" customFormat="1" ht="12" customHeight="1" x14ac:dyDescent="0.2">
      <c r="A60" s="1568"/>
      <c r="B60" s="454"/>
      <c r="C60" s="879"/>
      <c r="D60" s="879"/>
      <c r="E60" s="879"/>
      <c r="F60" s="879"/>
      <c r="G60" s="879"/>
      <c r="H60" s="879"/>
      <c r="I60" s="784"/>
      <c r="J60" s="782"/>
      <c r="K60" s="782"/>
      <c r="L60" s="782"/>
      <c r="M60" s="782"/>
      <c r="N60" s="782"/>
      <c r="O60" s="782"/>
      <c r="P60" s="782"/>
      <c r="Q60" s="782"/>
      <c r="R60" s="782"/>
      <c r="S60" s="782"/>
      <c r="T60" s="783"/>
      <c r="U60" s="616"/>
      <c r="V60" s="895"/>
      <c r="W60" s="895"/>
      <c r="X60" s="895"/>
      <c r="Y60" s="895"/>
      <c r="Z60" s="895"/>
      <c r="AA60" s="895"/>
      <c r="AB60" s="895"/>
      <c r="AC60" s="895"/>
      <c r="AD60" s="895"/>
      <c r="AE60" s="895"/>
      <c r="AF60" s="895"/>
      <c r="AG60" s="895"/>
      <c r="AH60" s="895"/>
      <c r="AI60" s="895"/>
      <c r="AJ60" s="895"/>
      <c r="AK60" s="895"/>
      <c r="AL60" s="895"/>
      <c r="AM60" s="363"/>
      <c r="AN60" s="363"/>
    </row>
    <row r="61" spans="1:40" s="360" customFormat="1" ht="24.95" customHeight="1" x14ac:dyDescent="0.2">
      <c r="A61" s="1568"/>
      <c r="B61" s="454" t="s">
        <v>849</v>
      </c>
      <c r="C61" s="875">
        <v>16144.5806956583</v>
      </c>
      <c r="D61" s="875">
        <v>15047.067311832199</v>
      </c>
      <c r="E61" s="875">
        <v>16531.1005720988</v>
      </c>
      <c r="F61" s="875">
        <v>26188.449266266602</v>
      </c>
      <c r="G61" s="875">
        <v>31617.503694781608</v>
      </c>
      <c r="H61" s="875">
        <v>33544.552558045798</v>
      </c>
      <c r="I61" s="787">
        <v>31166.003412521593</v>
      </c>
      <c r="J61" s="785">
        <v>35709.192209492401</v>
      </c>
      <c r="K61" s="785">
        <v>41663.818119207994</v>
      </c>
      <c r="L61" s="785">
        <v>43205.197083978797</v>
      </c>
      <c r="M61" s="785">
        <v>39448.870643984599</v>
      </c>
      <c r="N61" s="785">
        <v>40544.681860625009</v>
      </c>
      <c r="O61" s="785">
        <v>33782.564174416999</v>
      </c>
      <c r="P61" s="785">
        <v>31495.212073092</v>
      </c>
      <c r="Q61" s="785">
        <v>34261.587763108997</v>
      </c>
      <c r="R61" s="785">
        <v>34954.834711642601</v>
      </c>
      <c r="S61" s="785">
        <v>34373.008724328203</v>
      </c>
      <c r="T61" s="786">
        <v>33544.552558045798</v>
      </c>
      <c r="U61" s="616" t="s">
        <v>313</v>
      </c>
      <c r="V61" s="895"/>
      <c r="W61" s="895"/>
      <c r="X61" s="895"/>
      <c r="Y61" s="895"/>
      <c r="Z61" s="895"/>
      <c r="AA61" s="895"/>
      <c r="AB61" s="895"/>
      <c r="AC61" s="895"/>
      <c r="AD61" s="895"/>
      <c r="AE61" s="895"/>
      <c r="AF61" s="895"/>
      <c r="AG61" s="895"/>
      <c r="AH61" s="895"/>
      <c r="AI61" s="895"/>
      <c r="AJ61" s="895"/>
      <c r="AK61" s="895"/>
      <c r="AL61" s="895"/>
      <c r="AM61" s="363"/>
      <c r="AN61" s="363"/>
    </row>
    <row r="62" spans="1:40" s="360" customFormat="1" ht="12" customHeight="1" x14ac:dyDescent="0.2">
      <c r="A62" s="1568"/>
      <c r="B62" s="454"/>
      <c r="C62" s="875"/>
      <c r="D62" s="875"/>
      <c r="E62" s="875"/>
      <c r="F62" s="875"/>
      <c r="G62" s="875"/>
      <c r="H62" s="875"/>
      <c r="I62" s="787"/>
      <c r="J62" s="785"/>
      <c r="K62" s="785"/>
      <c r="L62" s="785"/>
      <c r="M62" s="785"/>
      <c r="N62" s="785"/>
      <c r="O62" s="785"/>
      <c r="P62" s="785"/>
      <c r="Q62" s="785"/>
      <c r="R62" s="785"/>
      <c r="S62" s="785"/>
      <c r="T62" s="786"/>
      <c r="U62" s="616"/>
      <c r="V62" s="895"/>
      <c r="W62" s="895"/>
      <c r="X62" s="895"/>
      <c r="Y62" s="895"/>
      <c r="Z62" s="895"/>
      <c r="AA62" s="895"/>
      <c r="AB62" s="895"/>
      <c r="AC62" s="895"/>
      <c r="AD62" s="895"/>
      <c r="AE62" s="895"/>
      <c r="AF62" s="895"/>
      <c r="AG62" s="895"/>
      <c r="AH62" s="895"/>
      <c r="AI62" s="895"/>
      <c r="AJ62" s="895"/>
      <c r="AK62" s="895"/>
      <c r="AL62" s="895"/>
      <c r="AM62" s="363"/>
      <c r="AN62" s="363"/>
    </row>
    <row r="63" spans="1:40" s="360" customFormat="1" ht="24.95" customHeight="1" x14ac:dyDescent="0.2">
      <c r="A63" s="1568"/>
      <c r="B63" s="454" t="s">
        <v>713</v>
      </c>
      <c r="C63" s="875">
        <v>18310.778274728553</v>
      </c>
      <c r="D63" s="875">
        <v>14849.841531259</v>
      </c>
      <c r="E63" s="875">
        <v>14752.09886758</v>
      </c>
      <c r="F63" s="875">
        <v>35136.477280960811</v>
      </c>
      <c r="G63" s="875">
        <v>89633.816764956879</v>
      </c>
      <c r="H63" s="875">
        <v>73513.776704704098</v>
      </c>
      <c r="I63" s="787">
        <v>92885.112657610822</v>
      </c>
      <c r="J63" s="785">
        <v>102012.62555737128</v>
      </c>
      <c r="K63" s="785">
        <v>109548.3747668266</v>
      </c>
      <c r="L63" s="785">
        <v>115654.96481661929</v>
      </c>
      <c r="M63" s="785">
        <v>111544.47900282816</v>
      </c>
      <c r="N63" s="785">
        <v>107019.04736214111</v>
      </c>
      <c r="O63" s="785">
        <v>103988.01875011361</v>
      </c>
      <c r="P63" s="785">
        <v>129692.56890880033</v>
      </c>
      <c r="Q63" s="785">
        <v>96718.712314961303</v>
      </c>
      <c r="R63" s="785">
        <v>75639.574874508849</v>
      </c>
      <c r="S63" s="785">
        <v>60917.979377824304</v>
      </c>
      <c r="T63" s="786">
        <v>73513.776704704098</v>
      </c>
      <c r="U63" s="616" t="s">
        <v>314</v>
      </c>
      <c r="V63" s="895"/>
      <c r="W63" s="895"/>
      <c r="X63" s="895"/>
      <c r="Y63" s="895"/>
      <c r="Z63" s="895"/>
      <c r="AA63" s="895"/>
      <c r="AB63" s="895"/>
      <c r="AC63" s="895"/>
      <c r="AD63" s="895"/>
      <c r="AE63" s="895"/>
      <c r="AF63" s="895"/>
      <c r="AG63" s="895"/>
      <c r="AH63" s="895"/>
      <c r="AI63" s="895"/>
      <c r="AJ63" s="895"/>
      <c r="AK63" s="895"/>
      <c r="AL63" s="895"/>
      <c r="AM63" s="363"/>
      <c r="AN63" s="363"/>
    </row>
    <row r="64" spans="1:40" s="981" customFormat="1" ht="12" customHeight="1" x14ac:dyDescent="0.2">
      <c r="A64" s="1568"/>
      <c r="B64" s="991"/>
      <c r="C64" s="875"/>
      <c r="D64" s="875"/>
      <c r="E64" s="875"/>
      <c r="F64" s="875"/>
      <c r="G64" s="875"/>
      <c r="H64" s="875"/>
      <c r="I64" s="787"/>
      <c r="J64" s="785"/>
      <c r="K64" s="785"/>
      <c r="L64" s="785"/>
      <c r="M64" s="785"/>
      <c r="N64" s="785"/>
      <c r="O64" s="785"/>
      <c r="P64" s="785"/>
      <c r="Q64" s="785"/>
      <c r="R64" s="785"/>
      <c r="S64" s="785"/>
      <c r="T64" s="786"/>
      <c r="U64" s="993"/>
      <c r="V64" s="895"/>
      <c r="W64" s="895"/>
      <c r="X64" s="895"/>
      <c r="Y64" s="895"/>
      <c r="Z64" s="895"/>
      <c r="AA64" s="895"/>
      <c r="AB64" s="895"/>
      <c r="AC64" s="895"/>
      <c r="AD64" s="895"/>
      <c r="AE64" s="895"/>
      <c r="AF64" s="895"/>
      <c r="AG64" s="895"/>
      <c r="AH64" s="895"/>
      <c r="AI64" s="895"/>
      <c r="AJ64" s="895"/>
      <c r="AK64" s="895"/>
      <c r="AL64" s="895"/>
      <c r="AM64" s="363"/>
      <c r="AN64" s="363"/>
    </row>
    <row r="65" spans="1:40" s="360" customFormat="1" ht="24.95" customHeight="1" x14ac:dyDescent="0.2">
      <c r="A65" s="1568"/>
      <c r="B65" s="454" t="s">
        <v>884</v>
      </c>
      <c r="C65" s="875">
        <v>18327.477802559668</v>
      </c>
      <c r="D65" s="875">
        <v>17518.201793198001</v>
      </c>
      <c r="E65" s="875">
        <v>39777.532709635379</v>
      </c>
      <c r="F65" s="875">
        <v>41843.758301630136</v>
      </c>
      <c r="G65" s="875">
        <v>93328.931605783</v>
      </c>
      <c r="H65" s="875">
        <v>118544.09930837597</v>
      </c>
      <c r="I65" s="787">
        <v>76919.520439872591</v>
      </c>
      <c r="J65" s="785">
        <v>83718.69371586178</v>
      </c>
      <c r="K65" s="785">
        <v>99960.598482918678</v>
      </c>
      <c r="L65" s="785">
        <v>105932.72130334479</v>
      </c>
      <c r="M65" s="785">
        <v>111327.46457431183</v>
      </c>
      <c r="N65" s="785">
        <v>107056.1094195711</v>
      </c>
      <c r="O65" s="785">
        <v>113385.39085120865</v>
      </c>
      <c r="P65" s="785">
        <v>115490.14290627713</v>
      </c>
      <c r="Q65" s="785">
        <v>118745.63245478322</v>
      </c>
      <c r="R65" s="785">
        <v>115785.75117614582</v>
      </c>
      <c r="S65" s="785">
        <v>114161.8424899276</v>
      </c>
      <c r="T65" s="786">
        <v>118544.09930837597</v>
      </c>
      <c r="U65" s="616" t="s">
        <v>5</v>
      </c>
      <c r="V65" s="895"/>
      <c r="W65" s="895"/>
      <c r="X65" s="895"/>
      <c r="Y65" s="895"/>
      <c r="Z65" s="895"/>
      <c r="AA65" s="895"/>
      <c r="AB65" s="895"/>
      <c r="AC65" s="895"/>
      <c r="AD65" s="895"/>
      <c r="AE65" s="895"/>
      <c r="AF65" s="895"/>
      <c r="AG65" s="895"/>
      <c r="AH65" s="895"/>
      <c r="AI65" s="895"/>
      <c r="AJ65" s="895"/>
      <c r="AK65" s="895"/>
      <c r="AL65" s="895"/>
      <c r="AM65" s="363"/>
      <c r="AN65" s="363"/>
    </row>
    <row r="66" spans="1:40" s="981" customFormat="1" ht="12" customHeight="1" x14ac:dyDescent="0.2">
      <c r="A66" s="1568"/>
      <c r="B66" s="991"/>
      <c r="C66" s="875"/>
      <c r="D66" s="875"/>
      <c r="E66" s="875"/>
      <c r="F66" s="875"/>
      <c r="G66" s="875"/>
      <c r="H66" s="875"/>
      <c r="I66" s="787"/>
      <c r="J66" s="785"/>
      <c r="K66" s="785"/>
      <c r="L66" s="785"/>
      <c r="M66" s="785"/>
      <c r="N66" s="785"/>
      <c r="O66" s="785"/>
      <c r="P66" s="785"/>
      <c r="Q66" s="785"/>
      <c r="R66" s="785"/>
      <c r="S66" s="785"/>
      <c r="T66" s="786"/>
      <c r="U66" s="993"/>
      <c r="V66" s="895"/>
      <c r="W66" s="895"/>
      <c r="X66" s="895"/>
      <c r="Y66" s="895"/>
      <c r="Z66" s="895"/>
      <c r="AA66" s="895"/>
      <c r="AB66" s="895"/>
      <c r="AC66" s="895"/>
      <c r="AD66" s="895"/>
      <c r="AE66" s="895"/>
      <c r="AF66" s="895"/>
      <c r="AG66" s="895"/>
      <c r="AH66" s="895"/>
      <c r="AI66" s="895"/>
      <c r="AJ66" s="895"/>
      <c r="AK66" s="895"/>
      <c r="AL66" s="895"/>
      <c r="AM66" s="363"/>
      <c r="AN66" s="363"/>
    </row>
    <row r="67" spans="1:40" s="360" customFormat="1" ht="24.95" customHeight="1" x14ac:dyDescent="0.2">
      <c r="A67" s="1568"/>
      <c r="B67" s="454" t="s">
        <v>714</v>
      </c>
      <c r="C67" s="875">
        <v>11329.114981221999</v>
      </c>
      <c r="D67" s="875">
        <v>42068.928246980009</v>
      </c>
      <c r="E67" s="875">
        <v>46769.263801370005</v>
      </c>
      <c r="F67" s="875">
        <v>61511.782134709996</v>
      </c>
      <c r="G67" s="875">
        <v>47800.185704470001</v>
      </c>
      <c r="H67" s="875">
        <v>99284.703823929987</v>
      </c>
      <c r="I67" s="787">
        <v>47963.580352335004</v>
      </c>
      <c r="J67" s="785">
        <v>56233.506878510001</v>
      </c>
      <c r="K67" s="785">
        <v>67510.126299655007</v>
      </c>
      <c r="L67" s="785">
        <v>84995.796634340004</v>
      </c>
      <c r="M67" s="785">
        <v>81611.496619215002</v>
      </c>
      <c r="N67" s="785">
        <v>98963.360031130025</v>
      </c>
      <c r="O67" s="785">
        <v>112814.04121012999</v>
      </c>
      <c r="P67" s="785">
        <v>88529.370145990019</v>
      </c>
      <c r="Q67" s="785">
        <v>94247.856927190005</v>
      </c>
      <c r="R67" s="785">
        <v>62537.167903245005</v>
      </c>
      <c r="S67" s="785">
        <v>83992.538371360002</v>
      </c>
      <c r="T67" s="786">
        <v>99284.703823929987</v>
      </c>
      <c r="U67" s="616" t="s">
        <v>949</v>
      </c>
      <c r="V67" s="895"/>
      <c r="W67" s="895"/>
      <c r="X67" s="895"/>
      <c r="Y67" s="895"/>
      <c r="Z67" s="895"/>
      <c r="AA67" s="895"/>
      <c r="AB67" s="895"/>
      <c r="AC67" s="895"/>
      <c r="AD67" s="895"/>
      <c r="AE67" s="895"/>
      <c r="AF67" s="895"/>
      <c r="AG67" s="895"/>
      <c r="AH67" s="895"/>
      <c r="AI67" s="895"/>
      <c r="AJ67" s="895"/>
      <c r="AK67" s="895"/>
      <c r="AL67" s="895"/>
      <c r="AM67" s="363"/>
      <c r="AN67" s="363"/>
    </row>
    <row r="68" spans="1:40" s="981" customFormat="1" ht="12" customHeight="1" x14ac:dyDescent="0.2">
      <c r="A68" s="1568"/>
      <c r="B68" s="991"/>
      <c r="C68" s="875"/>
      <c r="D68" s="875"/>
      <c r="E68" s="875"/>
      <c r="F68" s="875"/>
      <c r="G68" s="875"/>
      <c r="H68" s="875"/>
      <c r="I68" s="787"/>
      <c r="J68" s="785"/>
      <c r="K68" s="785"/>
      <c r="L68" s="785"/>
      <c r="M68" s="785"/>
      <c r="N68" s="785"/>
      <c r="O68" s="785"/>
      <c r="P68" s="785"/>
      <c r="Q68" s="785"/>
      <c r="R68" s="785"/>
      <c r="S68" s="785"/>
      <c r="T68" s="786"/>
      <c r="U68" s="993"/>
      <c r="V68" s="895"/>
      <c r="W68" s="895"/>
      <c r="X68" s="895"/>
      <c r="Y68" s="895"/>
      <c r="Z68" s="895"/>
      <c r="AA68" s="895"/>
      <c r="AB68" s="895"/>
      <c r="AC68" s="895"/>
      <c r="AD68" s="895"/>
      <c r="AE68" s="895"/>
      <c r="AF68" s="895"/>
      <c r="AG68" s="895"/>
      <c r="AH68" s="895"/>
      <c r="AI68" s="895"/>
      <c r="AJ68" s="895"/>
      <c r="AK68" s="895"/>
      <c r="AL68" s="895"/>
      <c r="AM68" s="363"/>
      <c r="AN68" s="363"/>
    </row>
    <row r="69" spans="1:40" s="360" customFormat="1" ht="24.95" customHeight="1" x14ac:dyDescent="0.2">
      <c r="A69" s="1568"/>
      <c r="B69" s="454" t="s">
        <v>1200</v>
      </c>
      <c r="C69" s="875">
        <v>86530.91682944198</v>
      </c>
      <c r="D69" s="875">
        <v>93195.300418789033</v>
      </c>
      <c r="E69" s="875">
        <v>109386.76062086271</v>
      </c>
      <c r="F69" s="875">
        <v>133795.32268238062</v>
      </c>
      <c r="G69" s="875">
        <v>221439.08497060515</v>
      </c>
      <c r="H69" s="875">
        <v>352502.70199288276</v>
      </c>
      <c r="I69" s="787">
        <v>219472.54047007958</v>
      </c>
      <c r="J69" s="785">
        <v>248168.61699010289</v>
      </c>
      <c r="K69" s="785">
        <v>290163.14491458138</v>
      </c>
      <c r="L69" s="785">
        <v>307436.95083863899</v>
      </c>
      <c r="M69" s="785">
        <v>334206.5584171759</v>
      </c>
      <c r="N69" s="785">
        <v>312024.40570995159</v>
      </c>
      <c r="O69" s="785">
        <v>325764.89734923211</v>
      </c>
      <c r="P69" s="785">
        <v>346835.40914500336</v>
      </c>
      <c r="Q69" s="785">
        <v>344878.53193334711</v>
      </c>
      <c r="R69" s="785">
        <v>346591.56328723178</v>
      </c>
      <c r="S69" s="785">
        <v>347731.49368858361</v>
      </c>
      <c r="T69" s="786">
        <v>352502.70199288276</v>
      </c>
      <c r="U69" s="616" t="s">
        <v>1201</v>
      </c>
      <c r="V69" s="895"/>
      <c r="W69" s="895"/>
      <c r="X69" s="895"/>
      <c r="Y69" s="895"/>
      <c r="Z69" s="895"/>
      <c r="AA69" s="895"/>
      <c r="AB69" s="895"/>
      <c r="AC69" s="895"/>
      <c r="AD69" s="895"/>
      <c r="AE69" s="895"/>
      <c r="AF69" s="895"/>
      <c r="AG69" s="895"/>
      <c r="AH69" s="895"/>
      <c r="AI69" s="895"/>
      <c r="AJ69" s="895"/>
      <c r="AK69" s="895"/>
      <c r="AL69" s="895"/>
      <c r="AM69" s="363"/>
      <c r="AN69" s="363"/>
    </row>
    <row r="70" spans="1:40" s="981" customFormat="1" ht="12" customHeight="1" x14ac:dyDescent="0.2">
      <c r="A70" s="1568"/>
      <c r="B70" s="991"/>
      <c r="C70" s="875"/>
      <c r="D70" s="875"/>
      <c r="E70" s="875"/>
      <c r="F70" s="875"/>
      <c r="G70" s="875"/>
      <c r="H70" s="875"/>
      <c r="I70" s="787"/>
      <c r="J70" s="785"/>
      <c r="K70" s="785"/>
      <c r="L70" s="785"/>
      <c r="M70" s="785"/>
      <c r="N70" s="785"/>
      <c r="O70" s="785"/>
      <c r="P70" s="785"/>
      <c r="Q70" s="785"/>
      <c r="R70" s="785"/>
      <c r="S70" s="785"/>
      <c r="T70" s="786"/>
      <c r="U70" s="993"/>
      <c r="V70" s="895"/>
      <c r="W70" s="895"/>
      <c r="X70" s="895"/>
      <c r="Y70" s="895"/>
      <c r="Z70" s="895"/>
      <c r="AA70" s="895"/>
      <c r="AB70" s="895"/>
      <c r="AC70" s="895"/>
      <c r="AD70" s="895"/>
      <c r="AE70" s="895"/>
      <c r="AF70" s="895"/>
      <c r="AG70" s="895"/>
      <c r="AH70" s="895"/>
      <c r="AI70" s="895"/>
      <c r="AJ70" s="895"/>
      <c r="AK70" s="895"/>
      <c r="AL70" s="895"/>
      <c r="AM70" s="363"/>
      <c r="AN70" s="363"/>
    </row>
    <row r="71" spans="1:40" s="360" customFormat="1" ht="24.95" customHeight="1" x14ac:dyDescent="0.2">
      <c r="A71" s="1568"/>
      <c r="B71" s="454" t="s">
        <v>885</v>
      </c>
      <c r="C71" s="875">
        <v>20186.952117159326</v>
      </c>
      <c r="D71" s="875">
        <v>40705.38046417899</v>
      </c>
      <c r="E71" s="875">
        <v>99862.176543159905</v>
      </c>
      <c r="F71" s="875">
        <v>122566.2622117463</v>
      </c>
      <c r="G71" s="875">
        <v>171423.08060313482</v>
      </c>
      <c r="H71" s="875">
        <v>227655.21025057574</v>
      </c>
      <c r="I71" s="787">
        <v>175667.59861030415</v>
      </c>
      <c r="J71" s="785">
        <v>185939.94573337823</v>
      </c>
      <c r="K71" s="785">
        <v>206697.98450674841</v>
      </c>
      <c r="L71" s="785">
        <v>222829.73493256763</v>
      </c>
      <c r="M71" s="785">
        <v>227092.6813700583</v>
      </c>
      <c r="N71" s="785">
        <v>218223.70271209494</v>
      </c>
      <c r="O71" s="785">
        <v>219090.71212101236</v>
      </c>
      <c r="P71" s="785">
        <v>230559.02268852221</v>
      </c>
      <c r="Q71" s="785">
        <v>234732.17024505648</v>
      </c>
      <c r="R71" s="785">
        <v>232654.43654832698</v>
      </c>
      <c r="S71" s="785">
        <v>232634.98192665784</v>
      </c>
      <c r="T71" s="786">
        <v>227655.21025057574</v>
      </c>
      <c r="U71" s="616" t="s">
        <v>6</v>
      </c>
      <c r="V71" s="895"/>
      <c r="W71" s="895"/>
      <c r="X71" s="895"/>
      <c r="Y71" s="895"/>
      <c r="Z71" s="895"/>
      <c r="AA71" s="895"/>
      <c r="AB71" s="895"/>
      <c r="AC71" s="895"/>
      <c r="AD71" s="895"/>
      <c r="AE71" s="895"/>
      <c r="AF71" s="895"/>
      <c r="AG71" s="895"/>
      <c r="AH71" s="895"/>
      <c r="AI71" s="895"/>
      <c r="AJ71" s="895"/>
      <c r="AK71" s="895"/>
      <c r="AL71" s="895"/>
      <c r="AM71" s="363"/>
      <c r="AN71" s="363"/>
    </row>
    <row r="72" spans="1:40" s="360" customFormat="1" ht="24.95" customHeight="1" thickBot="1" x14ac:dyDescent="0.25">
      <c r="B72" s="637"/>
      <c r="C72" s="982"/>
      <c r="D72" s="982"/>
      <c r="E72" s="982"/>
      <c r="F72" s="987"/>
      <c r="G72" s="987"/>
      <c r="H72" s="987"/>
      <c r="I72" s="983"/>
      <c r="J72" s="984"/>
      <c r="K72" s="984"/>
      <c r="L72" s="984"/>
      <c r="M72" s="984"/>
      <c r="N72" s="984"/>
      <c r="O72" s="984"/>
      <c r="P72" s="984"/>
      <c r="Q72" s="984"/>
      <c r="R72" s="984"/>
      <c r="S72" s="984"/>
      <c r="T72" s="985"/>
      <c r="U72" s="953"/>
      <c r="W72" s="363"/>
      <c r="X72" s="363"/>
      <c r="AB72" s="895"/>
      <c r="AC72" s="895"/>
      <c r="AD72" s="895"/>
      <c r="AE72" s="895"/>
      <c r="AF72" s="895"/>
    </row>
    <row r="73" spans="1:40" s="989" customFormat="1" ht="9" customHeight="1" thickTop="1" x14ac:dyDescent="0.2">
      <c r="B73" s="45"/>
      <c r="C73" s="988"/>
      <c r="D73" s="988"/>
      <c r="E73" s="988"/>
      <c r="F73" s="988"/>
      <c r="G73" s="988"/>
      <c r="H73" s="988"/>
      <c r="I73" s="988"/>
      <c r="J73" s="988"/>
      <c r="K73" s="988"/>
      <c r="L73" s="988"/>
      <c r="M73" s="988"/>
      <c r="N73" s="988"/>
      <c r="O73" s="988"/>
      <c r="P73" s="988"/>
      <c r="Q73" s="988"/>
      <c r="R73" s="988"/>
      <c r="S73" s="988"/>
      <c r="T73" s="988"/>
      <c r="U73" s="45"/>
      <c r="W73" s="157"/>
      <c r="X73" s="157"/>
    </row>
    <row r="74" spans="1:40" s="334" customFormat="1" ht="18.95" customHeight="1" x14ac:dyDescent="0.5">
      <c r="B74" s="334" t="s">
        <v>1749</v>
      </c>
      <c r="C74" s="418"/>
      <c r="D74" s="418"/>
      <c r="E74" s="418"/>
      <c r="F74" s="418"/>
      <c r="G74" s="418"/>
      <c r="H74" s="418"/>
      <c r="I74" s="418"/>
      <c r="J74" s="418"/>
      <c r="K74" s="418"/>
      <c r="L74" s="418"/>
      <c r="M74" s="418"/>
      <c r="N74" s="418"/>
      <c r="O74" s="418"/>
      <c r="P74" s="418"/>
      <c r="Q74" s="418"/>
      <c r="R74" s="418"/>
      <c r="S74" s="418"/>
      <c r="T74" s="418"/>
      <c r="U74" s="480" t="s">
        <v>1751</v>
      </c>
    </row>
    <row r="75" spans="1:40" s="334" customFormat="1" ht="18.95" customHeight="1" x14ac:dyDescent="0.5">
      <c r="B75" s="357" t="s">
        <v>1750</v>
      </c>
      <c r="C75" s="418"/>
      <c r="D75" s="418"/>
      <c r="E75" s="418"/>
      <c r="F75" s="418"/>
      <c r="G75" s="418"/>
      <c r="H75" s="418"/>
      <c r="I75" s="418"/>
      <c r="J75" s="418"/>
      <c r="K75" s="418"/>
      <c r="L75" s="418"/>
      <c r="M75" s="418"/>
      <c r="N75" s="418"/>
      <c r="O75" s="418"/>
      <c r="P75" s="418"/>
      <c r="Q75" s="418"/>
      <c r="R75" s="418"/>
      <c r="S75" s="418"/>
      <c r="T75" s="418"/>
      <c r="U75" s="480" t="s">
        <v>1440</v>
      </c>
    </row>
    <row r="76" spans="1:40" s="334" customFormat="1" ht="18.95" customHeight="1" x14ac:dyDescent="0.5">
      <c r="B76" s="419" t="s">
        <v>1461</v>
      </c>
      <c r="C76" s="418"/>
      <c r="D76" s="418"/>
      <c r="E76" s="418"/>
      <c r="F76" s="418"/>
      <c r="G76" s="418"/>
      <c r="H76" s="418"/>
      <c r="I76" s="418"/>
      <c r="J76" s="418"/>
      <c r="K76" s="418"/>
      <c r="L76" s="418"/>
      <c r="M76" s="418"/>
      <c r="N76" s="418"/>
      <c r="O76" s="418"/>
      <c r="P76" s="418"/>
      <c r="Q76" s="418"/>
      <c r="R76" s="418"/>
      <c r="S76" s="418"/>
      <c r="T76" s="418"/>
      <c r="U76" s="480" t="s">
        <v>1538</v>
      </c>
    </row>
    <row r="77" spans="1:40" s="334" customFormat="1" ht="18.95" customHeight="1" x14ac:dyDescent="0.5">
      <c r="B77" s="357" t="s">
        <v>1537</v>
      </c>
      <c r="C77" s="418"/>
      <c r="D77" s="418"/>
      <c r="E77" s="418"/>
      <c r="F77" s="418"/>
      <c r="G77" s="418"/>
      <c r="H77" s="418"/>
      <c r="I77" s="418"/>
      <c r="J77" s="418"/>
      <c r="K77" s="418"/>
      <c r="L77" s="418"/>
      <c r="M77" s="418"/>
      <c r="N77" s="418"/>
      <c r="O77" s="418"/>
      <c r="P77" s="418"/>
      <c r="Q77" s="418"/>
      <c r="R77" s="418"/>
      <c r="S77" s="418"/>
      <c r="T77" s="418"/>
      <c r="U77" s="480" t="s">
        <v>1539</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706"/>
      <c r="D79" s="1706"/>
      <c r="E79" s="1706"/>
      <c r="F79" s="1706"/>
      <c r="G79" s="1706"/>
      <c r="H79" s="1706"/>
      <c r="I79" s="1706"/>
      <c r="J79" s="1706"/>
      <c r="K79" s="1706"/>
      <c r="L79" s="1706"/>
      <c r="M79" s="1706"/>
      <c r="N79" s="1706"/>
      <c r="O79" s="1706"/>
      <c r="P79" s="1706"/>
      <c r="Q79" s="1706"/>
      <c r="R79" s="1706"/>
      <c r="S79" s="1706"/>
      <c r="T79" s="1706"/>
    </row>
    <row r="80" spans="1:40" x14ac:dyDescent="0.5">
      <c r="C80" s="1706"/>
      <c r="D80" s="1706"/>
      <c r="E80" s="1706"/>
      <c r="F80" s="1706"/>
      <c r="G80" s="1706"/>
      <c r="H80" s="1706"/>
      <c r="I80" s="1706"/>
      <c r="J80" s="1706"/>
      <c r="K80" s="1706"/>
      <c r="L80" s="1706"/>
      <c r="M80" s="1706"/>
      <c r="N80" s="1706"/>
      <c r="O80" s="1706"/>
      <c r="P80" s="1706"/>
      <c r="Q80" s="1706"/>
      <c r="R80" s="1706"/>
      <c r="S80" s="1706"/>
      <c r="T80" s="1706"/>
    </row>
    <row r="81" spans="3:20" x14ac:dyDescent="0.5">
      <c r="C81" s="103"/>
      <c r="D81" s="103"/>
      <c r="E81" s="103"/>
      <c r="F81" s="103"/>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4"/>
  <sheetViews>
    <sheetView rightToLeft="1" view="pageBreakPreview" zoomScale="50" zoomScaleNormal="50" zoomScaleSheetLayoutView="50" workbookViewId="0"/>
  </sheetViews>
  <sheetFormatPr defaultColWidth="6" defaultRowHeight="21.75" x14ac:dyDescent="0.5"/>
  <cols>
    <col min="1" max="1" width="4" style="276" customWidth="1"/>
    <col min="2" max="2" width="74" style="274" customWidth="1"/>
    <col min="3" max="20" width="15.85546875" style="276" customWidth="1"/>
    <col min="21" max="21" width="67.28515625" style="274" customWidth="1"/>
    <col min="22" max="24" width="6" style="276"/>
    <col min="25" max="25" width="13.28515625" style="276" bestFit="1" customWidth="1"/>
    <col min="26" max="28" width="6" style="276"/>
    <col min="29" max="29" width="6.42578125" style="276" bestFit="1" customWidth="1"/>
    <col min="30" max="30" width="12.140625" style="276" bestFit="1" customWidth="1"/>
    <col min="31" max="32" width="6.42578125" style="276" bestFit="1" customWidth="1"/>
    <col min="33" max="33" width="8.140625" style="276" bestFit="1" customWidth="1"/>
    <col min="34" max="35" width="13.28515625" style="276" bestFit="1" customWidth="1"/>
    <col min="36" max="36" width="13.85546875" style="276" customWidth="1"/>
    <col min="37" max="16384" width="6" style="276"/>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30" customFormat="1" ht="36.75" x14ac:dyDescent="0.85">
      <c r="B4" s="1789" t="s">
        <v>1816</v>
      </c>
      <c r="C4" s="1789"/>
      <c r="D4" s="1789"/>
      <c r="E4" s="1789"/>
      <c r="F4" s="1789"/>
      <c r="G4" s="1789"/>
      <c r="H4" s="1789"/>
      <c r="I4" s="1789"/>
      <c r="J4" s="1789"/>
      <c r="K4" s="1789"/>
      <c r="L4" s="1753" t="s">
        <v>1955</v>
      </c>
      <c r="M4" s="1753"/>
      <c r="N4" s="1753"/>
      <c r="O4" s="1753"/>
      <c r="P4" s="1753"/>
      <c r="Q4" s="1753"/>
      <c r="R4" s="1753"/>
      <c r="S4" s="1753"/>
      <c r="T4" s="1753"/>
      <c r="U4" s="1753"/>
      <c r="V4" s="468"/>
      <c r="W4" s="468"/>
    </row>
    <row r="5" spans="1:36"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c r="U5" s="272"/>
    </row>
    <row r="6" spans="1:36" s="271" customFormat="1" ht="17.100000000000001" customHeight="1" x14ac:dyDescent="0.65">
      <c r="B6" s="272"/>
      <c r="C6" s="272"/>
      <c r="D6" s="272"/>
      <c r="E6" s="272"/>
      <c r="F6" s="272"/>
      <c r="G6" s="272"/>
      <c r="H6" s="272"/>
      <c r="I6" s="273"/>
      <c r="J6" s="273"/>
      <c r="K6" s="273"/>
      <c r="L6" s="273"/>
      <c r="M6" s="273"/>
      <c r="N6" s="273"/>
      <c r="O6" s="273"/>
      <c r="P6" s="273"/>
      <c r="Q6" s="273"/>
      <c r="R6" s="273"/>
      <c r="S6" s="273"/>
      <c r="T6" s="273"/>
      <c r="U6" s="272"/>
    </row>
    <row r="7" spans="1:36" s="478" customFormat="1" ht="22.5" x14ac:dyDescent="0.5">
      <c r="B7" s="477" t="s">
        <v>1748</v>
      </c>
      <c r="U7" s="479" t="s">
        <v>1752</v>
      </c>
    </row>
    <row r="8" spans="1:36" s="271" customFormat="1" ht="9.75" customHeight="1" thickBot="1" x14ac:dyDescent="0.7">
      <c r="B8" s="272"/>
      <c r="C8" s="272"/>
      <c r="D8" s="272"/>
      <c r="E8" s="272"/>
      <c r="F8" s="272"/>
      <c r="G8" s="272"/>
      <c r="H8" s="272"/>
      <c r="I8" s="272"/>
      <c r="J8" s="272"/>
      <c r="K8" s="272"/>
      <c r="L8" s="272"/>
      <c r="M8" s="272"/>
      <c r="N8" s="272"/>
      <c r="O8" s="272"/>
      <c r="P8" s="272"/>
      <c r="Q8" s="272"/>
      <c r="R8" s="272"/>
      <c r="S8" s="272"/>
      <c r="T8" s="272"/>
      <c r="U8" s="272"/>
    </row>
    <row r="9" spans="1:36" s="456" customFormat="1" ht="25.5" customHeight="1" thickTop="1" x14ac:dyDescent="0.7">
      <c r="A9" s="457"/>
      <c r="B9" s="1786" t="s">
        <v>887</v>
      </c>
      <c r="C9" s="1761">
        <v>2011</v>
      </c>
      <c r="D9" s="1761">
        <v>2012</v>
      </c>
      <c r="E9" s="1761">
        <v>2013</v>
      </c>
      <c r="F9" s="1761">
        <v>2014</v>
      </c>
      <c r="G9" s="1761">
        <v>2015</v>
      </c>
      <c r="H9" s="1761">
        <v>2016</v>
      </c>
      <c r="I9" s="1782">
        <v>2016</v>
      </c>
      <c r="J9" s="1783"/>
      <c r="K9" s="1783"/>
      <c r="L9" s="1780">
        <v>2016</v>
      </c>
      <c r="M9" s="1780"/>
      <c r="N9" s="1780"/>
      <c r="O9" s="1780"/>
      <c r="P9" s="1780"/>
      <c r="Q9" s="1780"/>
      <c r="R9" s="1780"/>
      <c r="S9" s="1780"/>
      <c r="T9" s="1781"/>
      <c r="U9" s="1755" t="s">
        <v>886</v>
      </c>
      <c r="V9" s="495"/>
    </row>
    <row r="10" spans="1:36" s="457" customFormat="1" ht="30.75" x14ac:dyDescent="0.7">
      <c r="B10" s="1787"/>
      <c r="C10" s="1762"/>
      <c r="D10" s="1762"/>
      <c r="E10" s="1762"/>
      <c r="F10" s="1762"/>
      <c r="G10" s="1762"/>
      <c r="H10" s="1762"/>
      <c r="I10" s="367" t="s">
        <v>374</v>
      </c>
      <c r="J10" s="368" t="s">
        <v>375</v>
      </c>
      <c r="K10" s="368" t="s">
        <v>376</v>
      </c>
      <c r="L10" s="368" t="s">
        <v>377</v>
      </c>
      <c r="M10" s="368" t="s">
        <v>378</v>
      </c>
      <c r="N10" s="368" t="s">
        <v>367</v>
      </c>
      <c r="O10" s="368" t="s">
        <v>368</v>
      </c>
      <c r="P10" s="368" t="s">
        <v>369</v>
      </c>
      <c r="Q10" s="368" t="s">
        <v>370</v>
      </c>
      <c r="R10" s="368" t="s">
        <v>371</v>
      </c>
      <c r="S10" s="368" t="s">
        <v>372</v>
      </c>
      <c r="T10" s="369" t="s">
        <v>1472</v>
      </c>
      <c r="U10" s="1784"/>
    </row>
    <row r="11" spans="1:36" s="458" customFormat="1" ht="21.75" customHeight="1" x14ac:dyDescent="0.7">
      <c r="A11" s="457"/>
      <c r="B11" s="1788"/>
      <c r="C11" s="1763"/>
      <c r="D11" s="1763"/>
      <c r="E11" s="1763"/>
      <c r="F11" s="1763"/>
      <c r="G11" s="1763"/>
      <c r="H11" s="1763"/>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5"/>
    </row>
    <row r="12" spans="1:36" s="429" customFormat="1" ht="9" customHeight="1" x14ac:dyDescent="0.7">
      <c r="B12" s="424"/>
      <c r="C12" s="425"/>
      <c r="D12" s="425"/>
      <c r="E12" s="425"/>
      <c r="F12" s="425"/>
      <c r="G12" s="425"/>
      <c r="H12" s="425"/>
      <c r="I12" s="427"/>
      <c r="J12" s="428"/>
      <c r="K12" s="428"/>
      <c r="L12" s="428"/>
      <c r="M12" s="428"/>
      <c r="N12" s="428"/>
      <c r="O12" s="428"/>
      <c r="P12" s="428"/>
      <c r="Q12" s="428"/>
      <c r="R12" s="428"/>
      <c r="S12" s="428"/>
      <c r="T12" s="496"/>
      <c r="U12" s="497"/>
    </row>
    <row r="13" spans="1:36" s="981" customFormat="1" ht="30.75" x14ac:dyDescent="0.2">
      <c r="A13" s="1007"/>
      <c r="B13" s="455" t="s">
        <v>7</v>
      </c>
      <c r="C13" s="1013"/>
      <c r="D13" s="1013"/>
      <c r="E13" s="1013"/>
      <c r="F13" s="1013"/>
      <c r="G13" s="1013"/>
      <c r="H13" s="1013"/>
      <c r="I13" s="1014"/>
      <c r="J13" s="1015"/>
      <c r="K13" s="1015"/>
      <c r="L13" s="1015"/>
      <c r="M13" s="1015"/>
      <c r="N13" s="1015"/>
      <c r="O13" s="1015"/>
      <c r="P13" s="1015"/>
      <c r="Q13" s="1015"/>
      <c r="R13" s="1015"/>
      <c r="S13" s="1015"/>
      <c r="T13" s="1016"/>
      <c r="U13" s="379" t="s">
        <v>379</v>
      </c>
    </row>
    <row r="14" spans="1:36" s="981" customFormat="1" ht="7.5" customHeight="1" x14ac:dyDescent="0.2">
      <c r="B14" s="454"/>
      <c r="C14" s="426"/>
      <c r="D14" s="426"/>
      <c r="E14" s="426"/>
      <c r="F14" s="426"/>
      <c r="G14" s="426"/>
      <c r="H14" s="426"/>
      <c r="I14" s="1017"/>
      <c r="J14" s="1018"/>
      <c r="K14" s="1018"/>
      <c r="L14" s="1018"/>
      <c r="M14" s="1018"/>
      <c r="N14" s="1018"/>
      <c r="O14" s="1018"/>
      <c r="P14" s="1018"/>
      <c r="Q14" s="1018"/>
      <c r="R14" s="1018"/>
      <c r="S14" s="1018"/>
      <c r="T14" s="1019"/>
      <c r="U14" s="616"/>
      <c r="Y14" s="1020"/>
      <c r="Z14" s="1020"/>
      <c r="AA14" s="1020"/>
      <c r="AB14" s="1020"/>
      <c r="AC14" s="1020"/>
      <c r="AD14" s="1020"/>
      <c r="AE14" s="1020"/>
      <c r="AF14" s="1020"/>
      <c r="AG14" s="1020"/>
      <c r="AH14" s="1020"/>
      <c r="AI14" s="1020"/>
      <c r="AJ14" s="1020"/>
    </row>
    <row r="15" spans="1:36" s="981" customFormat="1" ht="30.75" x14ac:dyDescent="0.2">
      <c r="A15" s="1007"/>
      <c r="B15" s="454" t="s">
        <v>8</v>
      </c>
      <c r="C15" s="875">
        <v>133117.2713647311</v>
      </c>
      <c r="D15" s="875">
        <v>130477.89669634702</v>
      </c>
      <c r="E15" s="875">
        <v>249577.00735017401</v>
      </c>
      <c r="F15" s="875">
        <v>295059.75308882201</v>
      </c>
      <c r="G15" s="875">
        <v>474250.89125071623</v>
      </c>
      <c r="H15" s="875">
        <v>687038.30847340904</v>
      </c>
      <c r="I15" s="787">
        <v>460864.16032157087</v>
      </c>
      <c r="J15" s="785">
        <v>508977.26726457523</v>
      </c>
      <c r="K15" s="785">
        <v>599083.57444221852</v>
      </c>
      <c r="L15" s="785">
        <v>649660.79049646959</v>
      </c>
      <c r="M15" s="785">
        <v>687278.16831440025</v>
      </c>
      <c r="N15" s="785">
        <v>637291.68991686206</v>
      </c>
      <c r="O15" s="785">
        <v>659830.28067814361</v>
      </c>
      <c r="P15" s="785">
        <v>690010.82789275865</v>
      </c>
      <c r="Q15" s="785">
        <v>692610.65040918579</v>
      </c>
      <c r="R15" s="785">
        <v>689569.46150941844</v>
      </c>
      <c r="S15" s="785">
        <v>684527.27698014793</v>
      </c>
      <c r="T15" s="786">
        <v>687038.30847340904</v>
      </c>
      <c r="U15" s="616" t="s">
        <v>380</v>
      </c>
      <c r="V15" s="1006"/>
      <c r="W15" s="1006"/>
      <c r="X15" s="1006"/>
      <c r="Y15" s="1020"/>
      <c r="Z15" s="1020"/>
      <c r="AA15" s="1020"/>
      <c r="AB15" s="1020"/>
      <c r="AC15" s="1020"/>
      <c r="AD15" s="1020"/>
      <c r="AE15" s="1020"/>
      <c r="AF15" s="1020"/>
      <c r="AG15" s="1020"/>
      <c r="AH15" s="1020"/>
      <c r="AI15" s="1020"/>
      <c r="AJ15" s="1020"/>
    </row>
    <row r="16" spans="1:36" s="1007" customFormat="1" ht="24.75" customHeight="1" x14ac:dyDescent="0.2">
      <c r="B16" s="617" t="s">
        <v>173</v>
      </c>
      <c r="C16" s="879">
        <v>8457.3969465690006</v>
      </c>
      <c r="D16" s="879">
        <v>5610.4335960790013</v>
      </c>
      <c r="E16" s="879">
        <v>9568.9586288300015</v>
      </c>
      <c r="F16" s="879">
        <v>11607.371453369999</v>
      </c>
      <c r="G16" s="879">
        <v>18344.423103129997</v>
      </c>
      <c r="H16" s="879">
        <v>26766.089193079999</v>
      </c>
      <c r="I16" s="784">
        <v>20217.56606261</v>
      </c>
      <c r="J16" s="782">
        <v>21597.551449219998</v>
      </c>
      <c r="K16" s="782">
        <v>24565.138396899998</v>
      </c>
      <c r="L16" s="782">
        <v>27241.927095370003</v>
      </c>
      <c r="M16" s="782">
        <v>27966.637913479994</v>
      </c>
      <c r="N16" s="782">
        <v>26982.440245290007</v>
      </c>
      <c r="O16" s="782">
        <v>25725.195653740004</v>
      </c>
      <c r="P16" s="782">
        <v>26821.407699329997</v>
      </c>
      <c r="Q16" s="782">
        <v>25931.808695699998</v>
      </c>
      <c r="R16" s="782">
        <v>24789.835758680001</v>
      </c>
      <c r="S16" s="782">
        <v>24187.792444970004</v>
      </c>
      <c r="T16" s="783">
        <v>26766.089193079999</v>
      </c>
      <c r="U16" s="618" t="s">
        <v>1189</v>
      </c>
      <c r="V16" s="1006"/>
      <c r="W16" s="1006"/>
      <c r="X16" s="1006"/>
      <c r="Y16" s="1020"/>
      <c r="Z16" s="1020"/>
      <c r="AA16" s="1020"/>
      <c r="AB16" s="1020"/>
      <c r="AC16" s="1020"/>
      <c r="AD16" s="1020"/>
      <c r="AE16" s="1020"/>
      <c r="AF16" s="1020"/>
      <c r="AG16" s="1020"/>
      <c r="AH16" s="1020"/>
      <c r="AI16" s="1020"/>
      <c r="AJ16" s="1020"/>
    </row>
    <row r="17" spans="2:36" s="1007" customFormat="1" ht="24.75" customHeight="1" x14ac:dyDescent="0.2">
      <c r="B17" s="617" t="s">
        <v>1436</v>
      </c>
      <c r="C17" s="879">
        <v>87595.443809282093</v>
      </c>
      <c r="D17" s="879">
        <v>93214.709665340008</v>
      </c>
      <c r="E17" s="879">
        <v>184539.124997573</v>
      </c>
      <c r="F17" s="879">
        <v>228499.795188124</v>
      </c>
      <c r="G17" s="879">
        <v>381359.65444685268</v>
      </c>
      <c r="H17" s="879">
        <v>599514.98348490719</v>
      </c>
      <c r="I17" s="784">
        <v>373830.2038757446</v>
      </c>
      <c r="J17" s="782">
        <v>412315.09088903526</v>
      </c>
      <c r="K17" s="782">
        <v>499640.3339123305</v>
      </c>
      <c r="L17" s="782">
        <v>550340.4140369196</v>
      </c>
      <c r="M17" s="782">
        <v>581979.50373622018</v>
      </c>
      <c r="N17" s="782">
        <v>539347.249835497</v>
      </c>
      <c r="O17" s="782">
        <v>573175.79802255961</v>
      </c>
      <c r="P17" s="782">
        <v>591003.15392533422</v>
      </c>
      <c r="Q17" s="782">
        <v>590829.88345233072</v>
      </c>
      <c r="R17" s="782">
        <v>603372.31168712804</v>
      </c>
      <c r="S17" s="782">
        <v>598945.89821176173</v>
      </c>
      <c r="T17" s="783">
        <v>599514.98348490719</v>
      </c>
      <c r="U17" s="1002" t="s">
        <v>1365</v>
      </c>
      <c r="V17" s="1006"/>
      <c r="W17" s="1006"/>
      <c r="X17" s="1006"/>
      <c r="Y17" s="1020"/>
      <c r="Z17" s="1020"/>
      <c r="AA17" s="1020"/>
      <c r="AB17" s="1020"/>
      <c r="AC17" s="1020"/>
      <c r="AD17" s="1020"/>
      <c r="AE17" s="1020"/>
      <c r="AF17" s="1020"/>
      <c r="AG17" s="1020"/>
      <c r="AH17" s="1020"/>
      <c r="AI17" s="1020"/>
      <c r="AJ17" s="1020"/>
    </row>
    <row r="18" spans="2:36" s="1007" customFormat="1" ht="24.75" customHeight="1" x14ac:dyDescent="0.2">
      <c r="B18" s="617" t="s">
        <v>156</v>
      </c>
      <c r="C18" s="879">
        <v>37064.430608880008</v>
      </c>
      <c r="D18" s="879">
        <v>31652.753434928003</v>
      </c>
      <c r="E18" s="879">
        <v>55468.923723771004</v>
      </c>
      <c r="F18" s="879">
        <v>54952.586447328002</v>
      </c>
      <c r="G18" s="879">
        <v>74546.813700733517</v>
      </c>
      <c r="H18" s="879">
        <v>60757.235795421897</v>
      </c>
      <c r="I18" s="784">
        <v>66816.390383216247</v>
      </c>
      <c r="J18" s="782">
        <v>75064.624926319986</v>
      </c>
      <c r="K18" s="782">
        <v>74878.102132987988</v>
      </c>
      <c r="L18" s="782">
        <v>72078.449364179993</v>
      </c>
      <c r="M18" s="782">
        <v>77332.026664699995</v>
      </c>
      <c r="N18" s="782">
        <v>70961.999836074989</v>
      </c>
      <c r="O18" s="782">
        <v>60929.287001843993</v>
      </c>
      <c r="P18" s="782">
        <v>72186.26626809439</v>
      </c>
      <c r="Q18" s="782">
        <v>75848.958261154999</v>
      </c>
      <c r="R18" s="782">
        <v>61407.3140636104</v>
      </c>
      <c r="S18" s="782">
        <v>61393.586323416195</v>
      </c>
      <c r="T18" s="783">
        <v>60757.235795421897</v>
      </c>
      <c r="U18" s="618" t="s">
        <v>1190</v>
      </c>
      <c r="V18" s="1006"/>
      <c r="W18" s="1006"/>
      <c r="X18" s="1006"/>
      <c r="Y18" s="1020"/>
      <c r="Z18" s="1020"/>
      <c r="AA18" s="1020"/>
      <c r="AB18" s="1020"/>
      <c r="AC18" s="1020"/>
      <c r="AD18" s="1020"/>
      <c r="AE18" s="1020"/>
      <c r="AF18" s="1020"/>
      <c r="AG18" s="1020"/>
      <c r="AH18" s="1020"/>
      <c r="AI18" s="1020"/>
      <c r="AJ18" s="1020"/>
    </row>
    <row r="19" spans="2:36" s="981" customFormat="1" ht="5.25" customHeight="1" x14ac:dyDescent="0.2">
      <c r="B19" s="454"/>
      <c r="C19" s="879"/>
      <c r="D19" s="879"/>
      <c r="E19" s="879"/>
      <c r="F19" s="879"/>
      <c r="G19" s="879"/>
      <c r="H19" s="879"/>
      <c r="I19" s="784"/>
      <c r="J19" s="782"/>
      <c r="K19" s="782"/>
      <c r="L19" s="782"/>
      <c r="M19" s="782"/>
      <c r="N19" s="782"/>
      <c r="O19" s="782"/>
      <c r="P19" s="782"/>
      <c r="Q19" s="782"/>
      <c r="R19" s="782"/>
      <c r="S19" s="782"/>
      <c r="T19" s="783"/>
      <c r="U19" s="616"/>
      <c r="V19" s="1006"/>
      <c r="W19" s="1006"/>
      <c r="X19" s="1006"/>
      <c r="Y19" s="1020"/>
      <c r="Z19" s="1020"/>
      <c r="AA19" s="1020"/>
      <c r="AB19" s="1020"/>
      <c r="AC19" s="1020"/>
      <c r="AD19" s="1020"/>
      <c r="AE19" s="1020"/>
      <c r="AF19" s="1020"/>
      <c r="AG19" s="1020"/>
      <c r="AH19" s="1020"/>
      <c r="AI19" s="1020"/>
      <c r="AJ19" s="1020"/>
    </row>
    <row r="20" spans="2:36" s="981" customFormat="1" ht="24.95" customHeight="1" x14ac:dyDescent="0.2">
      <c r="B20" s="454" t="s">
        <v>9</v>
      </c>
      <c r="C20" s="875">
        <v>322210.93735964253</v>
      </c>
      <c r="D20" s="875">
        <v>322541.39227160282</v>
      </c>
      <c r="E20" s="875">
        <v>359278.2831534635</v>
      </c>
      <c r="F20" s="875">
        <v>423950.0783944194</v>
      </c>
      <c r="G20" s="875">
        <v>458004.9508842451</v>
      </c>
      <c r="H20" s="875">
        <v>524179.26445596275</v>
      </c>
      <c r="I20" s="787">
        <v>458584.3223125349</v>
      </c>
      <c r="J20" s="785">
        <v>484979.52565964102</v>
      </c>
      <c r="K20" s="785">
        <v>518124.93540552526</v>
      </c>
      <c r="L20" s="785">
        <v>526441.70198575605</v>
      </c>
      <c r="M20" s="785">
        <v>529963.16738147032</v>
      </c>
      <c r="N20" s="785">
        <v>499608.55360858666</v>
      </c>
      <c r="O20" s="785">
        <v>508420.73589307535</v>
      </c>
      <c r="P20" s="785">
        <v>526277.81763736845</v>
      </c>
      <c r="Q20" s="785">
        <v>531655.26840027981</v>
      </c>
      <c r="R20" s="785">
        <v>523345.4541322923</v>
      </c>
      <c r="S20" s="785">
        <v>522180.82476505946</v>
      </c>
      <c r="T20" s="786">
        <v>524179.26445596275</v>
      </c>
      <c r="U20" s="616" t="s">
        <v>384</v>
      </c>
      <c r="V20" s="1006"/>
      <c r="W20" s="1006"/>
      <c r="X20" s="1006"/>
      <c r="Y20" s="1020"/>
      <c r="Z20" s="1020"/>
      <c r="AA20" s="1020"/>
      <c r="AB20" s="1020"/>
      <c r="AC20" s="1020"/>
      <c r="AD20" s="1020"/>
      <c r="AE20" s="1020"/>
      <c r="AF20" s="1020"/>
      <c r="AG20" s="1020"/>
      <c r="AH20" s="1020"/>
      <c r="AI20" s="1020"/>
      <c r="AJ20" s="1020"/>
    </row>
    <row r="21" spans="2:36" s="1007" customFormat="1" ht="24.95" customHeight="1" x14ac:dyDescent="0.2">
      <c r="B21" s="617" t="s">
        <v>953</v>
      </c>
      <c r="C21" s="879">
        <v>501.02873224999996</v>
      </c>
      <c r="D21" s="879">
        <v>512.15679512359998</v>
      </c>
      <c r="E21" s="879">
        <v>504.69421199999999</v>
      </c>
      <c r="F21" s="879">
        <v>2.7438000000000001E-4</v>
      </c>
      <c r="G21" s="879">
        <v>4.0000000000000001E-3</v>
      </c>
      <c r="H21" s="879">
        <v>2E-3</v>
      </c>
      <c r="I21" s="784">
        <v>5.0000000000000001E-3</v>
      </c>
      <c r="J21" s="782">
        <v>6.0000000000000001E-3</v>
      </c>
      <c r="K21" s="782">
        <v>0</v>
      </c>
      <c r="L21" s="782">
        <v>1E-3</v>
      </c>
      <c r="M21" s="782">
        <v>2E-3</v>
      </c>
      <c r="N21" s="782">
        <v>2E-3</v>
      </c>
      <c r="O21" s="782">
        <v>3.0000000000000001E-3</v>
      </c>
      <c r="P21" s="782">
        <v>3.0000000000000001E-3</v>
      </c>
      <c r="Q21" s="782">
        <v>4.0000000000000001E-3</v>
      </c>
      <c r="R21" s="782">
        <v>4.0000000000000001E-3</v>
      </c>
      <c r="S21" s="782">
        <v>1E-3</v>
      </c>
      <c r="T21" s="783">
        <v>2E-3</v>
      </c>
      <c r="U21" s="618" t="s">
        <v>943</v>
      </c>
      <c r="V21" s="1006"/>
      <c r="W21" s="1006"/>
      <c r="X21" s="1006"/>
      <c r="Y21" s="1020"/>
      <c r="Z21" s="1020"/>
      <c r="AA21" s="1020"/>
      <c r="AB21" s="1020"/>
      <c r="AC21" s="1020"/>
      <c r="AD21" s="1020"/>
      <c r="AE21" s="1020"/>
      <c r="AF21" s="1020"/>
      <c r="AG21" s="1020"/>
      <c r="AH21" s="1020"/>
      <c r="AI21" s="1020"/>
      <c r="AJ21" s="1020"/>
    </row>
    <row r="22" spans="2:36" s="1007" customFormat="1" ht="24.95" customHeight="1" x14ac:dyDescent="0.2">
      <c r="B22" s="904" t="s">
        <v>1462</v>
      </c>
      <c r="C22" s="879">
        <v>499.62559699999997</v>
      </c>
      <c r="D22" s="879">
        <v>502.12600400000002</v>
      </c>
      <c r="E22" s="879">
        <v>504.69421199999999</v>
      </c>
      <c r="F22" s="879">
        <v>0</v>
      </c>
      <c r="G22" s="879">
        <v>0</v>
      </c>
      <c r="H22" s="879">
        <v>0</v>
      </c>
      <c r="I22" s="784">
        <v>0</v>
      </c>
      <c r="J22" s="782">
        <v>0</v>
      </c>
      <c r="K22" s="782">
        <v>0</v>
      </c>
      <c r="L22" s="782">
        <v>0</v>
      </c>
      <c r="M22" s="782">
        <v>0</v>
      </c>
      <c r="N22" s="782">
        <v>0</v>
      </c>
      <c r="O22" s="782">
        <v>0</v>
      </c>
      <c r="P22" s="782">
        <v>0</v>
      </c>
      <c r="Q22" s="782">
        <v>0</v>
      </c>
      <c r="R22" s="782">
        <v>0</v>
      </c>
      <c r="S22" s="782">
        <v>0</v>
      </c>
      <c r="T22" s="783">
        <v>0</v>
      </c>
      <c r="U22" s="907" t="s">
        <v>1463</v>
      </c>
      <c r="V22" s="1006"/>
      <c r="W22" s="1006"/>
      <c r="X22" s="1006"/>
      <c r="Y22" s="1020"/>
      <c r="Z22" s="1020"/>
      <c r="AA22" s="1020"/>
      <c r="AB22" s="1020"/>
      <c r="AC22" s="1020"/>
      <c r="AD22" s="1020"/>
      <c r="AE22" s="1020"/>
      <c r="AF22" s="1020"/>
      <c r="AG22" s="1020"/>
      <c r="AH22" s="1020"/>
      <c r="AI22" s="1020"/>
      <c r="AJ22" s="1020"/>
    </row>
    <row r="23" spans="2:36" s="1007" customFormat="1" ht="24.95" customHeight="1" x14ac:dyDescent="0.2">
      <c r="B23" s="904" t="s">
        <v>931</v>
      </c>
      <c r="C23" s="879">
        <v>1.4031352500000001</v>
      </c>
      <c r="D23" s="879">
        <v>10.0307911236</v>
      </c>
      <c r="E23" s="879">
        <v>0</v>
      </c>
      <c r="F23" s="879">
        <v>2.7438000000000001E-4</v>
      </c>
      <c r="G23" s="879">
        <v>4.0000000000000001E-3</v>
      </c>
      <c r="H23" s="879">
        <v>2E-3</v>
      </c>
      <c r="I23" s="784">
        <v>5.0000000000000001E-3</v>
      </c>
      <c r="J23" s="782">
        <v>6.0000000000000001E-3</v>
      </c>
      <c r="K23" s="782">
        <v>0</v>
      </c>
      <c r="L23" s="782">
        <v>1E-3</v>
      </c>
      <c r="M23" s="782">
        <v>2E-3</v>
      </c>
      <c r="N23" s="782">
        <v>2E-3</v>
      </c>
      <c r="O23" s="782">
        <v>3.0000000000000001E-3</v>
      </c>
      <c r="P23" s="782">
        <v>3.0000000000000001E-3</v>
      </c>
      <c r="Q23" s="782">
        <v>4.0000000000000001E-3</v>
      </c>
      <c r="R23" s="782">
        <v>4.0000000000000001E-3</v>
      </c>
      <c r="S23" s="782">
        <v>1E-3</v>
      </c>
      <c r="T23" s="783">
        <v>2E-3</v>
      </c>
      <c r="U23" s="907" t="s">
        <v>1304</v>
      </c>
      <c r="V23" s="1006"/>
      <c r="W23" s="1006"/>
      <c r="X23" s="1006"/>
      <c r="Y23" s="1020"/>
      <c r="Z23" s="1020"/>
      <c r="AA23" s="1020"/>
      <c r="AB23" s="1020"/>
      <c r="AC23" s="1020"/>
      <c r="AD23" s="1020"/>
      <c r="AE23" s="1020"/>
      <c r="AF23" s="1020"/>
      <c r="AG23" s="1020"/>
      <c r="AH23" s="1020"/>
      <c r="AI23" s="1020"/>
      <c r="AJ23" s="1020"/>
    </row>
    <row r="24" spans="2:36" s="1007" customFormat="1" ht="24.95" customHeight="1" x14ac:dyDescent="0.2">
      <c r="B24" s="617" t="s">
        <v>932</v>
      </c>
      <c r="C24" s="879">
        <v>212515.64445563115</v>
      </c>
      <c r="D24" s="879">
        <v>186438.78954053702</v>
      </c>
      <c r="E24" s="879">
        <v>194183.39598881779</v>
      </c>
      <c r="F24" s="879">
        <v>212782.67527384174</v>
      </c>
      <c r="G24" s="879">
        <v>253261.26386785187</v>
      </c>
      <c r="H24" s="879">
        <v>270718.33194438828</v>
      </c>
      <c r="I24" s="784">
        <v>248189.76711551697</v>
      </c>
      <c r="J24" s="782">
        <v>251151.69638053983</v>
      </c>
      <c r="K24" s="782">
        <v>264576.22459072032</v>
      </c>
      <c r="L24" s="782">
        <v>268330.84921905072</v>
      </c>
      <c r="M24" s="782">
        <v>272864.56788937812</v>
      </c>
      <c r="N24" s="782">
        <v>256706.17438152662</v>
      </c>
      <c r="O24" s="782">
        <v>257733.54730356633</v>
      </c>
      <c r="P24" s="782">
        <v>265806.5796343002</v>
      </c>
      <c r="Q24" s="782">
        <v>267562.44316555589</v>
      </c>
      <c r="R24" s="782">
        <v>265212.46587674628</v>
      </c>
      <c r="S24" s="782">
        <v>264392.41750884312</v>
      </c>
      <c r="T24" s="783">
        <v>270718.33194438828</v>
      </c>
      <c r="U24" s="618" t="s">
        <v>944</v>
      </c>
      <c r="V24" s="1006"/>
      <c r="W24" s="1006"/>
      <c r="X24" s="1006"/>
      <c r="Y24" s="1020"/>
      <c r="Z24" s="1020"/>
      <c r="AA24" s="1020"/>
      <c r="AB24" s="1020"/>
      <c r="AC24" s="1020"/>
      <c r="AD24" s="1020"/>
      <c r="AE24" s="1020"/>
      <c r="AF24" s="1020"/>
      <c r="AG24" s="1020"/>
      <c r="AH24" s="1020"/>
      <c r="AI24" s="1020"/>
      <c r="AJ24" s="1020"/>
    </row>
    <row r="25" spans="2:36" s="1007" customFormat="1" ht="24.95" customHeight="1" x14ac:dyDescent="0.2">
      <c r="B25" s="617" t="s">
        <v>933</v>
      </c>
      <c r="C25" s="879">
        <v>1276.9422463474002</v>
      </c>
      <c r="D25" s="879">
        <v>1445.1744360912001</v>
      </c>
      <c r="E25" s="879">
        <v>1442.4974233897001</v>
      </c>
      <c r="F25" s="879">
        <v>1682.7775123200001</v>
      </c>
      <c r="G25" s="879">
        <v>1869.9792864712001</v>
      </c>
      <c r="H25" s="879">
        <v>2449.5907567899999</v>
      </c>
      <c r="I25" s="784">
        <v>1946.6016899200001</v>
      </c>
      <c r="J25" s="782">
        <v>1967.7398255099999</v>
      </c>
      <c r="K25" s="782">
        <v>2001.15079406</v>
      </c>
      <c r="L25" s="782">
        <v>2085.1503556899997</v>
      </c>
      <c r="M25" s="782">
        <v>2047.46062175</v>
      </c>
      <c r="N25" s="782">
        <v>2032.7277390400002</v>
      </c>
      <c r="O25" s="782">
        <v>2138.02667578</v>
      </c>
      <c r="P25" s="782">
        <v>2240.53625453</v>
      </c>
      <c r="Q25" s="782">
        <v>2295.0445203400004</v>
      </c>
      <c r="R25" s="782">
        <v>2335.32989722</v>
      </c>
      <c r="S25" s="782">
        <v>2445.3725405300002</v>
      </c>
      <c r="T25" s="783">
        <v>2449.5907567899999</v>
      </c>
      <c r="U25" s="618" t="s">
        <v>945</v>
      </c>
      <c r="V25" s="1006"/>
      <c r="W25" s="1006"/>
      <c r="X25" s="1006"/>
      <c r="Y25" s="1020"/>
      <c r="Z25" s="1020"/>
      <c r="AA25" s="1020"/>
      <c r="AB25" s="1020"/>
      <c r="AC25" s="1020"/>
      <c r="AD25" s="1020"/>
      <c r="AE25" s="1020"/>
      <c r="AF25" s="1020"/>
      <c r="AG25" s="1020"/>
      <c r="AH25" s="1020"/>
      <c r="AI25" s="1020"/>
      <c r="AJ25" s="1020"/>
    </row>
    <row r="26" spans="2:36" s="1007" customFormat="1" ht="24.95" customHeight="1" x14ac:dyDescent="0.2">
      <c r="B26" s="454" t="s">
        <v>940</v>
      </c>
      <c r="C26" s="875">
        <v>76666.024747481002</v>
      </c>
      <c r="D26" s="875">
        <v>118211.72833887198</v>
      </c>
      <c r="E26" s="875">
        <v>133373.10442578699</v>
      </c>
      <c r="F26" s="875">
        <v>171451.62506707103</v>
      </c>
      <c r="G26" s="875">
        <v>152519.62058737199</v>
      </c>
      <c r="H26" s="875">
        <v>196759.79700435401</v>
      </c>
      <c r="I26" s="787">
        <v>159607.58329189898</v>
      </c>
      <c r="J26" s="785">
        <v>174576.24319539429</v>
      </c>
      <c r="K26" s="785">
        <v>193652.23536211709</v>
      </c>
      <c r="L26" s="785">
        <v>191853.49082948899</v>
      </c>
      <c r="M26" s="785">
        <v>183744.94137544403</v>
      </c>
      <c r="N26" s="785">
        <v>178428.238285851</v>
      </c>
      <c r="O26" s="785">
        <v>184982.95384601899</v>
      </c>
      <c r="P26" s="785">
        <v>190394.54504966899</v>
      </c>
      <c r="Q26" s="785">
        <v>194484.864278147</v>
      </c>
      <c r="R26" s="785">
        <v>192412.161899331</v>
      </c>
      <c r="S26" s="785">
        <v>194231.374391544</v>
      </c>
      <c r="T26" s="786">
        <v>196759.79700435401</v>
      </c>
      <c r="U26" s="616" t="s">
        <v>946</v>
      </c>
      <c r="V26" s="1006"/>
      <c r="W26" s="1006"/>
      <c r="X26" s="1006"/>
      <c r="Y26" s="1020"/>
      <c r="Z26" s="1020"/>
      <c r="AA26" s="1020"/>
      <c r="AB26" s="1020"/>
      <c r="AC26" s="1020"/>
      <c r="AD26" s="1020"/>
      <c r="AE26" s="1020"/>
      <c r="AF26" s="1020"/>
      <c r="AG26" s="1020"/>
      <c r="AH26" s="1020"/>
      <c r="AI26" s="1020"/>
      <c r="AJ26" s="1020"/>
    </row>
    <row r="27" spans="2:36" s="1007" customFormat="1" ht="24.95" customHeight="1" x14ac:dyDescent="0.2">
      <c r="B27" s="990" t="s">
        <v>788</v>
      </c>
      <c r="C27" s="879">
        <v>12528.954872390001</v>
      </c>
      <c r="D27" s="879">
        <v>6350.5031216500001</v>
      </c>
      <c r="E27" s="879">
        <v>6114.7058715999992</v>
      </c>
      <c r="F27" s="879">
        <v>5399.0190564399991</v>
      </c>
      <c r="G27" s="879">
        <v>7281.315284629999</v>
      </c>
      <c r="H27" s="879">
        <v>12997.181896769998</v>
      </c>
      <c r="I27" s="784">
        <v>10471.551526740002</v>
      </c>
      <c r="J27" s="782">
        <v>10046.452849740001</v>
      </c>
      <c r="K27" s="782">
        <v>8964.6164447399988</v>
      </c>
      <c r="L27" s="782">
        <v>9624.1633627699994</v>
      </c>
      <c r="M27" s="782">
        <v>9100.9013147700007</v>
      </c>
      <c r="N27" s="782">
        <v>10735.58381977</v>
      </c>
      <c r="O27" s="782">
        <v>20115.09959677</v>
      </c>
      <c r="P27" s="782">
        <v>15030.85206277</v>
      </c>
      <c r="Q27" s="782">
        <v>16492.951057269998</v>
      </c>
      <c r="R27" s="782">
        <v>17458.316585770001</v>
      </c>
      <c r="S27" s="782">
        <v>17455.33607877</v>
      </c>
      <c r="T27" s="783">
        <v>12997.181896769998</v>
      </c>
      <c r="U27" s="618" t="s">
        <v>1054</v>
      </c>
      <c r="V27" s="1006"/>
      <c r="W27" s="1006"/>
      <c r="X27" s="1006"/>
      <c r="Y27" s="1020"/>
      <c r="Z27" s="1020"/>
      <c r="AA27" s="1020"/>
      <c r="AB27" s="1020"/>
      <c r="AC27" s="1020"/>
      <c r="AD27" s="1020"/>
      <c r="AE27" s="1020"/>
      <c r="AF27" s="1020"/>
      <c r="AG27" s="1020"/>
      <c r="AH27" s="1020"/>
      <c r="AI27" s="1020"/>
      <c r="AJ27" s="1020"/>
    </row>
    <row r="28" spans="2:36" s="1007" customFormat="1" ht="24.95" customHeight="1" x14ac:dyDescent="0.2">
      <c r="B28" s="990" t="s">
        <v>174</v>
      </c>
      <c r="C28" s="879">
        <v>64137.069875091001</v>
      </c>
      <c r="D28" s="879">
        <v>111861.22521722197</v>
      </c>
      <c r="E28" s="879">
        <v>127258.39855418699</v>
      </c>
      <c r="F28" s="879">
        <v>166052.60601063102</v>
      </c>
      <c r="G28" s="879">
        <v>145238.305302742</v>
      </c>
      <c r="H28" s="879">
        <v>183762.61510758402</v>
      </c>
      <c r="I28" s="784">
        <v>149136.03176515899</v>
      </c>
      <c r="J28" s="782">
        <v>164529.7903456543</v>
      </c>
      <c r="K28" s="782">
        <v>184687.61891737708</v>
      </c>
      <c r="L28" s="782">
        <v>182229.327466719</v>
      </c>
      <c r="M28" s="782">
        <v>174644.04006067404</v>
      </c>
      <c r="N28" s="782">
        <v>167692.654466081</v>
      </c>
      <c r="O28" s="782">
        <v>164867.85424924898</v>
      </c>
      <c r="P28" s="782">
        <v>175363.692986899</v>
      </c>
      <c r="Q28" s="782">
        <v>177991.913220877</v>
      </c>
      <c r="R28" s="782">
        <v>174953.845313561</v>
      </c>
      <c r="S28" s="782">
        <v>176776.03831277401</v>
      </c>
      <c r="T28" s="783">
        <v>183762.61510758402</v>
      </c>
      <c r="U28" s="618" t="s">
        <v>947</v>
      </c>
      <c r="V28" s="1006"/>
      <c r="W28" s="1006"/>
      <c r="X28" s="1006"/>
      <c r="Y28" s="1020"/>
      <c r="Z28" s="1020"/>
      <c r="AA28" s="1020"/>
      <c r="AB28" s="1020"/>
      <c r="AC28" s="1020"/>
      <c r="AD28" s="1020"/>
      <c r="AE28" s="1020"/>
      <c r="AF28" s="1020"/>
      <c r="AG28" s="1020"/>
      <c r="AH28" s="1020"/>
      <c r="AI28" s="1020"/>
      <c r="AJ28" s="1020"/>
    </row>
    <row r="29" spans="2:36" s="1007" customFormat="1" ht="24.95" customHeight="1" x14ac:dyDescent="0.2">
      <c r="B29" s="904" t="s">
        <v>922</v>
      </c>
      <c r="C29" s="879">
        <v>48568.140559190004</v>
      </c>
      <c r="D29" s="879">
        <v>65711.477885899993</v>
      </c>
      <c r="E29" s="879">
        <v>89612.277393244993</v>
      </c>
      <c r="F29" s="879">
        <v>119945.73388785002</v>
      </c>
      <c r="G29" s="879">
        <v>65663.398104070002</v>
      </c>
      <c r="H29" s="879">
        <v>99263.370985060013</v>
      </c>
      <c r="I29" s="784">
        <v>72466.654221012999</v>
      </c>
      <c r="J29" s="782">
        <v>81023.398429343302</v>
      </c>
      <c r="K29" s="782">
        <v>88357.917933617064</v>
      </c>
      <c r="L29" s="782">
        <v>86814.209018719994</v>
      </c>
      <c r="M29" s="782">
        <v>79371.871577130019</v>
      </c>
      <c r="N29" s="782">
        <v>78795.039180129985</v>
      </c>
      <c r="O29" s="782">
        <v>73174.760600280002</v>
      </c>
      <c r="P29" s="782">
        <v>77374.44371272999</v>
      </c>
      <c r="Q29" s="782">
        <v>81366.513386470018</v>
      </c>
      <c r="R29" s="782">
        <v>82581.40597117001</v>
      </c>
      <c r="S29" s="782">
        <v>87848.704499290019</v>
      </c>
      <c r="T29" s="783">
        <v>99263.370985060013</v>
      </c>
      <c r="U29" s="907" t="s">
        <v>172</v>
      </c>
      <c r="V29" s="1006"/>
      <c r="W29" s="1006"/>
      <c r="X29" s="1006"/>
      <c r="Y29" s="1020"/>
      <c r="Z29" s="1020"/>
      <c r="AA29" s="1020"/>
      <c r="AB29" s="1020"/>
      <c r="AC29" s="1020"/>
      <c r="AD29" s="1020"/>
      <c r="AE29" s="1020"/>
      <c r="AF29" s="1020"/>
      <c r="AG29" s="1020"/>
      <c r="AH29" s="1020"/>
      <c r="AI29" s="1020"/>
      <c r="AJ29" s="1020"/>
    </row>
    <row r="30" spans="2:36" s="1007" customFormat="1" ht="24.95" customHeight="1" x14ac:dyDescent="0.2">
      <c r="B30" s="904" t="s">
        <v>883</v>
      </c>
      <c r="C30" s="879">
        <v>15568.929315900999</v>
      </c>
      <c r="D30" s="879">
        <v>46149.747331321989</v>
      </c>
      <c r="E30" s="879">
        <v>37646.121160941999</v>
      </c>
      <c r="F30" s="879">
        <v>46106.872122781002</v>
      </c>
      <c r="G30" s="879">
        <v>79574.907198671994</v>
      </c>
      <c r="H30" s="879">
        <v>84499.244122524004</v>
      </c>
      <c r="I30" s="784">
        <v>76669.377544146002</v>
      </c>
      <c r="J30" s="782">
        <v>83506.391916310997</v>
      </c>
      <c r="K30" s="782">
        <v>96329.700983760034</v>
      </c>
      <c r="L30" s="782">
        <v>95415.118447999004</v>
      </c>
      <c r="M30" s="782">
        <v>95272.168483544025</v>
      </c>
      <c r="N30" s="782">
        <v>88897.615285951004</v>
      </c>
      <c r="O30" s="782">
        <v>91693.093648968992</v>
      </c>
      <c r="P30" s="782">
        <v>97989.249274168993</v>
      </c>
      <c r="Q30" s="782">
        <v>96625.399834406999</v>
      </c>
      <c r="R30" s="782">
        <v>92372.439342390993</v>
      </c>
      <c r="S30" s="782">
        <v>88927.333813483987</v>
      </c>
      <c r="T30" s="783">
        <v>84499.244122524004</v>
      </c>
      <c r="U30" s="907" t="s">
        <v>796</v>
      </c>
      <c r="V30" s="1006"/>
      <c r="W30" s="1006"/>
      <c r="X30" s="1006"/>
      <c r="Y30" s="1020"/>
      <c r="Z30" s="1020"/>
      <c r="AA30" s="1020"/>
      <c r="AB30" s="1020"/>
      <c r="AC30" s="1020"/>
      <c r="AD30" s="1020"/>
      <c r="AE30" s="1020"/>
      <c r="AF30" s="1020"/>
      <c r="AG30" s="1020"/>
      <c r="AH30" s="1020"/>
      <c r="AI30" s="1020"/>
      <c r="AJ30" s="1020"/>
    </row>
    <row r="31" spans="2:36" s="1007" customFormat="1" ht="24.95" customHeight="1" x14ac:dyDescent="0.2">
      <c r="B31" s="454" t="s">
        <v>157</v>
      </c>
      <c r="C31" s="875">
        <v>31251.297177933</v>
      </c>
      <c r="D31" s="875">
        <v>15933.543160979003</v>
      </c>
      <c r="E31" s="875">
        <v>29774.591103468996</v>
      </c>
      <c r="F31" s="875">
        <v>38033.000266806601</v>
      </c>
      <c r="G31" s="875">
        <v>50354.083142550066</v>
      </c>
      <c r="H31" s="875">
        <v>54251.542750430453</v>
      </c>
      <c r="I31" s="787">
        <v>48840.365215198974</v>
      </c>
      <c r="J31" s="785">
        <v>57283.840258196949</v>
      </c>
      <c r="K31" s="785">
        <v>57895.324658627869</v>
      </c>
      <c r="L31" s="785">
        <v>64172.210581526429</v>
      </c>
      <c r="M31" s="785">
        <v>71306.195494898304</v>
      </c>
      <c r="N31" s="785">
        <v>62441.411202169002</v>
      </c>
      <c r="O31" s="785">
        <v>63566.205067710027</v>
      </c>
      <c r="P31" s="785">
        <v>67836.153698869195</v>
      </c>
      <c r="Q31" s="785">
        <v>67312.912436236889</v>
      </c>
      <c r="R31" s="785">
        <v>63385.492458994937</v>
      </c>
      <c r="S31" s="785">
        <v>61111.659324142325</v>
      </c>
      <c r="T31" s="786">
        <v>54251.542750430453</v>
      </c>
      <c r="U31" s="616" t="s">
        <v>178</v>
      </c>
      <c r="V31" s="1006"/>
      <c r="W31" s="1006"/>
      <c r="X31" s="1006"/>
      <c r="Y31" s="1020"/>
      <c r="Z31" s="1020"/>
      <c r="AA31" s="1020"/>
      <c r="AB31" s="1020"/>
      <c r="AC31" s="1020"/>
      <c r="AD31" s="1020"/>
      <c r="AE31" s="1020"/>
      <c r="AF31" s="1020"/>
      <c r="AG31" s="1020"/>
      <c r="AH31" s="1020"/>
      <c r="AI31" s="1020"/>
      <c r="AJ31" s="1020"/>
    </row>
    <row r="32" spans="2:36" s="981" customFormat="1" ht="9" customHeight="1" x14ac:dyDescent="0.2">
      <c r="B32" s="991"/>
      <c r="C32" s="879"/>
      <c r="D32" s="879"/>
      <c r="E32" s="879"/>
      <c r="F32" s="879"/>
      <c r="G32" s="879"/>
      <c r="H32" s="879"/>
      <c r="I32" s="784"/>
      <c r="J32" s="782"/>
      <c r="K32" s="782"/>
      <c r="L32" s="782"/>
      <c r="M32" s="782"/>
      <c r="N32" s="782"/>
      <c r="O32" s="782"/>
      <c r="P32" s="782"/>
      <c r="Q32" s="782"/>
      <c r="R32" s="782"/>
      <c r="S32" s="782"/>
      <c r="T32" s="783"/>
      <c r="U32" s="993"/>
      <c r="V32" s="1006"/>
      <c r="W32" s="1006"/>
      <c r="X32" s="1006"/>
      <c r="Y32" s="1020"/>
      <c r="Z32" s="1020"/>
      <c r="AA32" s="1020"/>
      <c r="AB32" s="1020"/>
      <c r="AC32" s="1020"/>
      <c r="AD32" s="1020"/>
      <c r="AE32" s="1020"/>
      <c r="AF32" s="1020"/>
      <c r="AG32" s="1020"/>
      <c r="AH32" s="1020"/>
      <c r="AI32" s="1020"/>
      <c r="AJ32" s="1020"/>
    </row>
    <row r="33" spans="2:36" s="981" customFormat="1" ht="15.95" customHeight="1" x14ac:dyDescent="0.2">
      <c r="B33" s="902"/>
      <c r="C33" s="1648"/>
      <c r="D33" s="1648"/>
      <c r="E33" s="1648"/>
      <c r="F33" s="1648"/>
      <c r="G33" s="1648"/>
      <c r="H33" s="1648"/>
      <c r="I33" s="1529"/>
      <c r="J33" s="1527"/>
      <c r="K33" s="1527"/>
      <c r="L33" s="1527"/>
      <c r="M33" s="1527"/>
      <c r="N33" s="1527"/>
      <c r="O33" s="1527"/>
      <c r="P33" s="1527"/>
      <c r="Q33" s="1527"/>
      <c r="R33" s="1527"/>
      <c r="S33" s="1527"/>
      <c r="T33" s="1528"/>
      <c r="U33" s="905"/>
      <c r="V33" s="1006"/>
      <c r="W33" s="1006"/>
      <c r="X33" s="1006"/>
      <c r="Y33" s="1020"/>
      <c r="Z33" s="1020"/>
      <c r="AA33" s="1020"/>
      <c r="AB33" s="1020"/>
      <c r="AC33" s="1020"/>
      <c r="AD33" s="1020"/>
      <c r="AE33" s="1020"/>
      <c r="AF33" s="1020"/>
      <c r="AG33" s="1020"/>
      <c r="AH33" s="1020"/>
      <c r="AI33" s="1020"/>
      <c r="AJ33" s="1020"/>
    </row>
    <row r="34" spans="2:36" s="981" customFormat="1" ht="24.75" customHeight="1" x14ac:dyDescent="0.2">
      <c r="B34" s="454" t="s">
        <v>881</v>
      </c>
      <c r="C34" s="875">
        <v>455328.2087243736</v>
      </c>
      <c r="D34" s="875">
        <v>453019.2889679498</v>
      </c>
      <c r="E34" s="875">
        <v>608855.29050363752</v>
      </c>
      <c r="F34" s="875">
        <v>719009.8314832414</v>
      </c>
      <c r="G34" s="875">
        <v>932255.84213496139</v>
      </c>
      <c r="H34" s="875">
        <v>1211217.5729293718</v>
      </c>
      <c r="I34" s="787">
        <v>919448.48263410572</v>
      </c>
      <c r="J34" s="785">
        <v>993956.79292421625</v>
      </c>
      <c r="K34" s="785">
        <v>1117208.5098477439</v>
      </c>
      <c r="L34" s="785">
        <v>1176102.4924822256</v>
      </c>
      <c r="M34" s="785">
        <v>1217241.3356958707</v>
      </c>
      <c r="N34" s="785">
        <v>1136900.2435254487</v>
      </c>
      <c r="O34" s="785">
        <v>1168251.0165712191</v>
      </c>
      <c r="P34" s="785">
        <v>1216288.645530127</v>
      </c>
      <c r="Q34" s="785">
        <v>1224265.9188094656</v>
      </c>
      <c r="R34" s="785">
        <v>1212914.9156417106</v>
      </c>
      <c r="S34" s="785">
        <v>1206708.1017452073</v>
      </c>
      <c r="T34" s="786">
        <v>1211217.5729293718</v>
      </c>
      <c r="U34" s="616" t="s">
        <v>385</v>
      </c>
      <c r="V34" s="1006"/>
      <c r="W34" s="1006"/>
      <c r="X34" s="1006"/>
      <c r="Y34" s="1020"/>
      <c r="Z34" s="1020"/>
      <c r="AA34" s="1020"/>
      <c r="AB34" s="1020"/>
      <c r="AC34" s="1020"/>
      <c r="AD34" s="1020"/>
      <c r="AE34" s="1020"/>
      <c r="AF34" s="1020"/>
      <c r="AG34" s="1020"/>
      <c r="AH34" s="1020"/>
      <c r="AI34" s="1020"/>
      <c r="AJ34" s="1020"/>
    </row>
    <row r="35" spans="2:36" s="981" customFormat="1" ht="15.95" customHeight="1" x14ac:dyDescent="0.2">
      <c r="B35" s="903"/>
      <c r="C35" s="883"/>
      <c r="D35" s="883"/>
      <c r="E35" s="883"/>
      <c r="F35" s="883"/>
      <c r="G35" s="883"/>
      <c r="H35" s="883"/>
      <c r="I35" s="884"/>
      <c r="J35" s="885"/>
      <c r="K35" s="885"/>
      <c r="L35" s="885"/>
      <c r="M35" s="885"/>
      <c r="N35" s="885"/>
      <c r="O35" s="885"/>
      <c r="P35" s="885"/>
      <c r="Q35" s="885"/>
      <c r="R35" s="885"/>
      <c r="S35" s="885"/>
      <c r="T35" s="886"/>
      <c r="U35" s="906"/>
      <c r="V35" s="1006"/>
      <c r="W35" s="1006"/>
      <c r="X35" s="1006"/>
      <c r="Y35" s="1020"/>
      <c r="Z35" s="1020"/>
      <c r="AA35" s="1020"/>
      <c r="AB35" s="1020"/>
      <c r="AC35" s="1020"/>
      <c r="AD35" s="1020"/>
      <c r="AE35" s="1020"/>
      <c r="AF35" s="1020"/>
      <c r="AG35" s="1020"/>
      <c r="AH35" s="1020"/>
      <c r="AI35" s="1020"/>
      <c r="AJ35" s="1020"/>
    </row>
    <row r="36" spans="2:36" s="981" customFormat="1" ht="7.5" customHeight="1" x14ac:dyDescent="0.2">
      <c r="B36" s="454"/>
      <c r="C36" s="879"/>
      <c r="D36" s="879"/>
      <c r="E36" s="879"/>
      <c r="F36" s="879"/>
      <c r="G36" s="879"/>
      <c r="H36" s="879"/>
      <c r="I36" s="784"/>
      <c r="J36" s="782"/>
      <c r="K36" s="782"/>
      <c r="L36" s="782"/>
      <c r="M36" s="782"/>
      <c r="N36" s="782"/>
      <c r="O36" s="782"/>
      <c r="P36" s="782"/>
      <c r="Q36" s="782"/>
      <c r="R36" s="782"/>
      <c r="S36" s="782"/>
      <c r="T36" s="783"/>
      <c r="U36" s="616"/>
      <c r="V36" s="1006"/>
      <c r="W36" s="1006"/>
      <c r="X36" s="1006"/>
      <c r="Y36" s="1020"/>
      <c r="Z36" s="1020"/>
      <c r="AA36" s="1020"/>
      <c r="AB36" s="1020"/>
      <c r="AC36" s="1020"/>
      <c r="AD36" s="1020"/>
      <c r="AE36" s="1020"/>
      <c r="AF36" s="1020"/>
      <c r="AG36" s="1020"/>
      <c r="AH36" s="1020"/>
      <c r="AI36" s="1020"/>
      <c r="AJ36" s="1020"/>
    </row>
    <row r="37" spans="2:36" s="981" customFormat="1" ht="24.95" customHeight="1" x14ac:dyDescent="0.2">
      <c r="B37" s="455" t="s">
        <v>882</v>
      </c>
      <c r="C37" s="875"/>
      <c r="D37" s="875"/>
      <c r="E37" s="875"/>
      <c r="F37" s="875"/>
      <c r="G37" s="875"/>
      <c r="H37" s="875"/>
      <c r="I37" s="787"/>
      <c r="J37" s="785"/>
      <c r="K37" s="785"/>
      <c r="L37" s="785"/>
      <c r="M37" s="785"/>
      <c r="N37" s="785"/>
      <c r="O37" s="785"/>
      <c r="P37" s="785"/>
      <c r="Q37" s="785"/>
      <c r="R37" s="785"/>
      <c r="S37" s="785"/>
      <c r="T37" s="786"/>
      <c r="U37" s="379" t="s">
        <v>386</v>
      </c>
      <c r="V37" s="1006"/>
      <c r="W37" s="1006"/>
      <c r="X37" s="1006"/>
      <c r="Y37" s="1020"/>
      <c r="Z37" s="1020"/>
      <c r="AA37" s="1020"/>
      <c r="AB37" s="1020"/>
      <c r="AC37" s="1020"/>
      <c r="AD37" s="1020"/>
      <c r="AE37" s="1020"/>
      <c r="AF37" s="1020"/>
      <c r="AG37" s="1020"/>
      <c r="AH37" s="1020"/>
      <c r="AI37" s="1020"/>
      <c r="AJ37" s="1020"/>
    </row>
    <row r="38" spans="2:36" s="981" customFormat="1" ht="7.5" customHeight="1" x14ac:dyDescent="0.2">
      <c r="B38" s="991"/>
      <c r="C38" s="879"/>
      <c r="D38" s="879"/>
      <c r="E38" s="879"/>
      <c r="F38" s="879"/>
      <c r="G38" s="879"/>
      <c r="H38" s="879"/>
      <c r="I38" s="784"/>
      <c r="J38" s="782"/>
      <c r="K38" s="782"/>
      <c r="L38" s="782"/>
      <c r="M38" s="782"/>
      <c r="N38" s="782"/>
      <c r="O38" s="782"/>
      <c r="P38" s="782"/>
      <c r="Q38" s="782"/>
      <c r="R38" s="782"/>
      <c r="S38" s="782"/>
      <c r="T38" s="783"/>
      <c r="U38" s="993"/>
      <c r="V38" s="1006"/>
      <c r="W38" s="1006"/>
      <c r="X38" s="1006"/>
      <c r="Y38" s="1020"/>
      <c r="Z38" s="1020"/>
      <c r="AA38" s="1020"/>
      <c r="AB38" s="1020"/>
      <c r="AC38" s="1020"/>
      <c r="AD38" s="1020"/>
      <c r="AE38" s="1020"/>
      <c r="AF38" s="1020"/>
      <c r="AG38" s="1020"/>
      <c r="AH38" s="1020"/>
      <c r="AI38" s="1020"/>
      <c r="AJ38" s="1020"/>
    </row>
    <row r="39" spans="2:36" s="981" customFormat="1" ht="24.95" customHeight="1" x14ac:dyDescent="0.2">
      <c r="B39" s="454" t="s">
        <v>857</v>
      </c>
      <c r="C39" s="875">
        <v>63676.575951940162</v>
      </c>
      <c r="D39" s="875">
        <v>57633.965349039237</v>
      </c>
      <c r="E39" s="875">
        <v>75264.140329485992</v>
      </c>
      <c r="F39" s="875">
        <v>115031.01299361624</v>
      </c>
      <c r="G39" s="875">
        <v>84504.600825326095</v>
      </c>
      <c r="H39" s="875">
        <v>105806.66104735005</v>
      </c>
      <c r="I39" s="787">
        <v>89474.510366086019</v>
      </c>
      <c r="J39" s="785">
        <v>93215.896588025978</v>
      </c>
      <c r="K39" s="785">
        <v>93370.211452336021</v>
      </c>
      <c r="L39" s="785">
        <v>94817.92344021608</v>
      </c>
      <c r="M39" s="785">
        <v>94811.369018826037</v>
      </c>
      <c r="N39" s="785">
        <v>91681.314500926004</v>
      </c>
      <c r="O39" s="785">
        <v>93074.783716136575</v>
      </c>
      <c r="P39" s="785">
        <v>91876.725169736004</v>
      </c>
      <c r="Q39" s="785">
        <v>98568.621868966249</v>
      </c>
      <c r="R39" s="785">
        <v>97957.533048386133</v>
      </c>
      <c r="S39" s="785">
        <v>100223.43353992011</v>
      </c>
      <c r="T39" s="786">
        <v>105806.66104735005</v>
      </c>
      <c r="U39" s="616" t="s">
        <v>789</v>
      </c>
      <c r="V39" s="1006"/>
      <c r="W39" s="1006"/>
      <c r="X39" s="1006"/>
      <c r="Y39" s="1020"/>
      <c r="Z39" s="1020"/>
      <c r="AA39" s="1020"/>
      <c r="AB39" s="1020"/>
      <c r="AC39" s="1020"/>
      <c r="AD39" s="1020"/>
      <c r="AE39" s="1020"/>
      <c r="AF39" s="1020"/>
      <c r="AG39" s="1020"/>
      <c r="AH39" s="1020"/>
      <c r="AI39" s="1020"/>
      <c r="AJ39" s="1020"/>
    </row>
    <row r="40" spans="2:36" s="981" customFormat="1" ht="24.95" customHeight="1" x14ac:dyDescent="0.2">
      <c r="B40" s="617" t="s">
        <v>935</v>
      </c>
      <c r="C40" s="879">
        <v>4.1153999999999996E-2</v>
      </c>
      <c r="D40" s="879">
        <v>0.62423299999999993</v>
      </c>
      <c r="E40" s="879">
        <v>0.29571356000000004</v>
      </c>
      <c r="F40" s="879">
        <v>0.41087656000000006</v>
      </c>
      <c r="G40" s="879">
        <v>1.7933560000000005E-2</v>
      </c>
      <c r="H40" s="879">
        <v>1.7933560000000005E-2</v>
      </c>
      <c r="I40" s="784">
        <v>1.7933560000000005E-2</v>
      </c>
      <c r="J40" s="782">
        <v>1.7933560000000005E-2</v>
      </c>
      <c r="K40" s="782">
        <v>1.7933560000000005E-2</v>
      </c>
      <c r="L40" s="782">
        <v>1.7933560000000005E-2</v>
      </c>
      <c r="M40" s="782">
        <v>1.7933560000000005E-2</v>
      </c>
      <c r="N40" s="782">
        <v>1.7933560000000005E-2</v>
      </c>
      <c r="O40" s="782">
        <v>1.7933560000000005E-2</v>
      </c>
      <c r="P40" s="782">
        <v>1.7933560000000005E-2</v>
      </c>
      <c r="Q40" s="782">
        <v>1.7933560000000005E-2</v>
      </c>
      <c r="R40" s="782">
        <v>1.7933560000000005E-2</v>
      </c>
      <c r="S40" s="782">
        <v>1.7933560000000005E-2</v>
      </c>
      <c r="T40" s="783">
        <v>1.7933560000000005E-2</v>
      </c>
      <c r="U40" s="618" t="s">
        <v>1187</v>
      </c>
      <c r="V40" s="1006"/>
      <c r="W40" s="1006"/>
      <c r="X40" s="1006"/>
      <c r="Y40" s="1020"/>
      <c r="Z40" s="1020"/>
      <c r="AA40" s="1020"/>
      <c r="AB40" s="1020"/>
      <c r="AC40" s="1020"/>
      <c r="AD40" s="1020"/>
      <c r="AE40" s="1020"/>
      <c r="AF40" s="1020"/>
      <c r="AG40" s="1020"/>
      <c r="AH40" s="1020"/>
      <c r="AI40" s="1020"/>
      <c r="AJ40" s="1020"/>
    </row>
    <row r="41" spans="2:36" s="1007" customFormat="1" ht="24.95" customHeight="1" x14ac:dyDescent="0.2">
      <c r="B41" s="617" t="s">
        <v>954</v>
      </c>
      <c r="C41" s="879">
        <v>529.10478436000005</v>
      </c>
      <c r="D41" s="879">
        <v>1296.8205943400001</v>
      </c>
      <c r="E41" s="879">
        <v>4310.0693783999996</v>
      </c>
      <c r="F41" s="879">
        <v>1038.0251900999999</v>
      </c>
      <c r="G41" s="879">
        <v>928.07925239999997</v>
      </c>
      <c r="H41" s="879">
        <v>939.23852514000009</v>
      </c>
      <c r="I41" s="784">
        <v>512.06625857999995</v>
      </c>
      <c r="J41" s="782">
        <v>462.50767781999991</v>
      </c>
      <c r="K41" s="782">
        <v>579.73438627000019</v>
      </c>
      <c r="L41" s="782">
        <v>713.85838827999999</v>
      </c>
      <c r="M41" s="782">
        <v>2039.3528658200005</v>
      </c>
      <c r="N41" s="782">
        <v>1904.0003607400001</v>
      </c>
      <c r="O41" s="782">
        <v>1940.2500542000002</v>
      </c>
      <c r="P41" s="782">
        <v>2174.4419534000003</v>
      </c>
      <c r="Q41" s="782">
        <v>927.04245845000003</v>
      </c>
      <c r="R41" s="782">
        <v>1018.2876419600002</v>
      </c>
      <c r="S41" s="782">
        <v>1184.1971951199998</v>
      </c>
      <c r="T41" s="783">
        <v>939.23852514000009</v>
      </c>
      <c r="U41" s="618" t="s">
        <v>1270</v>
      </c>
      <c r="V41" s="1006"/>
      <c r="W41" s="1006"/>
      <c r="X41" s="1006"/>
      <c r="Y41" s="1020"/>
      <c r="Z41" s="1020"/>
      <c r="AA41" s="1020"/>
      <c r="AB41" s="1020"/>
      <c r="AC41" s="1020"/>
      <c r="AD41" s="1020"/>
      <c r="AE41" s="1020"/>
      <c r="AF41" s="1020"/>
      <c r="AG41" s="1020"/>
      <c r="AH41" s="1020"/>
      <c r="AI41" s="1020"/>
      <c r="AJ41" s="1020"/>
    </row>
    <row r="42" spans="2:36" s="1007" customFormat="1" ht="24.95" customHeight="1" x14ac:dyDescent="0.2">
      <c r="B42" s="617" t="s">
        <v>955</v>
      </c>
      <c r="C42" s="879">
        <v>62442.652180200159</v>
      </c>
      <c r="D42" s="879">
        <v>55180.06014717924</v>
      </c>
      <c r="E42" s="879">
        <v>70101.286174385983</v>
      </c>
      <c r="F42" s="879">
        <v>112865.46518826624</v>
      </c>
      <c r="G42" s="879">
        <v>82306.035488806097</v>
      </c>
      <c r="H42" s="879">
        <v>102930.08674583005</v>
      </c>
      <c r="I42" s="784">
        <v>87846.360959936021</v>
      </c>
      <c r="J42" s="782">
        <v>91460.529541895987</v>
      </c>
      <c r="K42" s="782">
        <v>91696.351715146011</v>
      </c>
      <c r="L42" s="782">
        <v>92751.56715346608</v>
      </c>
      <c r="M42" s="782">
        <v>91301.710621276026</v>
      </c>
      <c r="N42" s="782">
        <v>87628.260479266013</v>
      </c>
      <c r="O42" s="782">
        <v>89663.574676506571</v>
      </c>
      <c r="P42" s="782">
        <v>87445.221405516</v>
      </c>
      <c r="Q42" s="782">
        <v>95793.436045076247</v>
      </c>
      <c r="R42" s="782">
        <v>95175.15289542613</v>
      </c>
      <c r="S42" s="782">
        <v>97582.599558960108</v>
      </c>
      <c r="T42" s="783">
        <v>102930.08674583005</v>
      </c>
      <c r="U42" s="618" t="s">
        <v>1188</v>
      </c>
      <c r="V42" s="1006"/>
      <c r="W42" s="1006"/>
      <c r="X42" s="1006"/>
      <c r="Y42" s="1020"/>
      <c r="Z42" s="1020"/>
      <c r="AA42" s="1020"/>
      <c r="AB42" s="1020"/>
      <c r="AC42" s="1020"/>
      <c r="AD42" s="1020"/>
      <c r="AE42" s="1020"/>
      <c r="AF42" s="1020"/>
      <c r="AG42" s="1020"/>
      <c r="AH42" s="1020"/>
      <c r="AI42" s="1020"/>
      <c r="AJ42" s="1020"/>
    </row>
    <row r="43" spans="2:36" s="1007" customFormat="1" ht="24.95" customHeight="1" x14ac:dyDescent="0.2">
      <c r="B43" s="617" t="s">
        <v>936</v>
      </c>
      <c r="C43" s="879">
        <v>704.77783338000006</v>
      </c>
      <c r="D43" s="879">
        <v>1156.4603745200004</v>
      </c>
      <c r="E43" s="879">
        <v>852.48906313999998</v>
      </c>
      <c r="F43" s="879">
        <v>1127.11173869</v>
      </c>
      <c r="G43" s="879">
        <v>1270.4681505599999</v>
      </c>
      <c r="H43" s="879">
        <v>1937.3178428199999</v>
      </c>
      <c r="I43" s="784">
        <v>1116.0652140099999</v>
      </c>
      <c r="J43" s="782">
        <v>1292.84143475</v>
      </c>
      <c r="K43" s="782">
        <v>1094.1074173599998</v>
      </c>
      <c r="L43" s="782">
        <v>1352.47996491</v>
      </c>
      <c r="M43" s="782">
        <v>1470.2875981699997</v>
      </c>
      <c r="N43" s="782">
        <v>2149.0357273600002</v>
      </c>
      <c r="O43" s="782">
        <v>1470.9410518699997</v>
      </c>
      <c r="P43" s="782">
        <v>2257.04387726</v>
      </c>
      <c r="Q43" s="782">
        <v>1848.1254318799997</v>
      </c>
      <c r="R43" s="782">
        <v>1764.0745774399998</v>
      </c>
      <c r="S43" s="782">
        <v>1456.6188522799998</v>
      </c>
      <c r="T43" s="783">
        <v>1937.3178428199999</v>
      </c>
      <c r="U43" s="618" t="s">
        <v>1040</v>
      </c>
      <c r="V43" s="1006"/>
      <c r="W43" s="1006"/>
      <c r="X43" s="1006"/>
      <c r="Y43" s="1020"/>
      <c r="Z43" s="1020"/>
      <c r="AA43" s="1020"/>
      <c r="AB43" s="1020"/>
      <c r="AC43" s="1020"/>
      <c r="AD43" s="1020"/>
      <c r="AE43" s="1020"/>
      <c r="AF43" s="1020"/>
      <c r="AG43" s="1020"/>
      <c r="AH43" s="1020"/>
      <c r="AI43" s="1020"/>
      <c r="AJ43" s="1020"/>
    </row>
    <row r="44" spans="2:36" s="981" customFormat="1" ht="7.5" customHeight="1" x14ac:dyDescent="0.2">
      <c r="B44" s="991"/>
      <c r="C44" s="879"/>
      <c r="D44" s="879"/>
      <c r="E44" s="879"/>
      <c r="F44" s="879"/>
      <c r="G44" s="879"/>
      <c r="H44" s="879"/>
      <c r="I44" s="784"/>
      <c r="J44" s="782"/>
      <c r="K44" s="782"/>
      <c r="L44" s="782"/>
      <c r="M44" s="782"/>
      <c r="N44" s="782"/>
      <c r="O44" s="782"/>
      <c r="P44" s="782"/>
      <c r="Q44" s="782"/>
      <c r="R44" s="782"/>
      <c r="S44" s="782"/>
      <c r="T44" s="783"/>
      <c r="U44" s="993"/>
      <c r="V44" s="1006"/>
      <c r="W44" s="1006"/>
      <c r="X44" s="1006"/>
      <c r="Y44" s="1020"/>
      <c r="Z44" s="1020"/>
      <c r="AA44" s="1020"/>
      <c r="AB44" s="1020"/>
      <c r="AC44" s="1020"/>
      <c r="AD44" s="1020"/>
      <c r="AE44" s="1020"/>
      <c r="AF44" s="1020"/>
      <c r="AG44" s="1020"/>
      <c r="AH44" s="1020"/>
      <c r="AI44" s="1020"/>
      <c r="AJ44" s="1020"/>
    </row>
    <row r="45" spans="2:36" s="981" customFormat="1" ht="24.95" customHeight="1" x14ac:dyDescent="0.2">
      <c r="B45" s="454" t="s">
        <v>956</v>
      </c>
      <c r="C45" s="875">
        <v>13214.781374360002</v>
      </c>
      <c r="D45" s="875">
        <v>12827.496867160004</v>
      </c>
      <c r="E45" s="875">
        <v>15652.806805550001</v>
      </c>
      <c r="F45" s="875">
        <v>22459.80858090999</v>
      </c>
      <c r="G45" s="875">
        <v>19794.703239869999</v>
      </c>
      <c r="H45" s="875">
        <v>19591.716667799996</v>
      </c>
      <c r="I45" s="787">
        <v>19613.658211950005</v>
      </c>
      <c r="J45" s="785">
        <v>19115.21543194</v>
      </c>
      <c r="K45" s="785">
        <v>18522.883861300012</v>
      </c>
      <c r="L45" s="785">
        <v>18463.584270019997</v>
      </c>
      <c r="M45" s="785">
        <v>17451.592554700004</v>
      </c>
      <c r="N45" s="785">
        <v>17606.526914099999</v>
      </c>
      <c r="O45" s="785">
        <v>17744.216653219995</v>
      </c>
      <c r="P45" s="785">
        <v>17941.726870120001</v>
      </c>
      <c r="Q45" s="785">
        <v>17980.507434880001</v>
      </c>
      <c r="R45" s="785">
        <v>18262.349607950004</v>
      </c>
      <c r="S45" s="785">
        <v>18453.065150039998</v>
      </c>
      <c r="T45" s="786">
        <v>19591.716667799996</v>
      </c>
      <c r="U45" s="616" t="s">
        <v>827</v>
      </c>
      <c r="V45" s="1006"/>
      <c r="W45" s="1006"/>
      <c r="X45" s="1006"/>
      <c r="Y45" s="1020"/>
      <c r="Z45" s="1020"/>
      <c r="AA45" s="1020"/>
      <c r="AB45" s="1020"/>
      <c r="AC45" s="1020"/>
      <c r="AD45" s="1020"/>
      <c r="AE45" s="1020"/>
      <c r="AF45" s="1020"/>
      <c r="AG45" s="1020"/>
      <c r="AH45" s="1020"/>
      <c r="AI45" s="1020"/>
      <c r="AJ45" s="1020"/>
    </row>
    <row r="46" spans="2:36" s="981" customFormat="1" ht="9" customHeight="1" x14ac:dyDescent="0.2">
      <c r="B46" s="991"/>
      <c r="C46" s="875"/>
      <c r="D46" s="875"/>
      <c r="E46" s="875"/>
      <c r="F46" s="875"/>
      <c r="G46" s="875"/>
      <c r="H46" s="875"/>
      <c r="I46" s="787"/>
      <c r="J46" s="785"/>
      <c r="K46" s="785"/>
      <c r="L46" s="785"/>
      <c r="M46" s="785"/>
      <c r="N46" s="785"/>
      <c r="O46" s="785"/>
      <c r="P46" s="785"/>
      <c r="Q46" s="785"/>
      <c r="R46" s="785"/>
      <c r="S46" s="785"/>
      <c r="T46" s="786"/>
      <c r="U46" s="993"/>
      <c r="V46" s="1006"/>
      <c r="W46" s="1006"/>
      <c r="X46" s="1006"/>
      <c r="Y46" s="1020"/>
      <c r="Z46" s="1020"/>
      <c r="AA46" s="1020"/>
      <c r="AB46" s="1020"/>
      <c r="AC46" s="1020"/>
      <c r="AD46" s="1020"/>
      <c r="AE46" s="1020"/>
      <c r="AF46" s="1020"/>
      <c r="AG46" s="1020"/>
      <c r="AH46" s="1020"/>
      <c r="AI46" s="1020"/>
      <c r="AJ46" s="1020"/>
    </row>
    <row r="47" spans="2:36" s="981" customFormat="1" ht="24.95" customHeight="1" x14ac:dyDescent="0.2">
      <c r="B47" s="454" t="s">
        <v>13</v>
      </c>
      <c r="C47" s="875">
        <v>128947.28593671999</v>
      </c>
      <c r="D47" s="875">
        <v>114204.83384725</v>
      </c>
      <c r="E47" s="875">
        <v>113913.78303650999</v>
      </c>
      <c r="F47" s="875">
        <v>103522.36450040255</v>
      </c>
      <c r="G47" s="875">
        <v>98974.732641564449</v>
      </c>
      <c r="H47" s="875">
        <v>97408.519300651853</v>
      </c>
      <c r="I47" s="787">
        <v>95747.244623572828</v>
      </c>
      <c r="J47" s="785">
        <v>91055.102758095556</v>
      </c>
      <c r="K47" s="785">
        <v>86190.80053744193</v>
      </c>
      <c r="L47" s="785">
        <v>83863.802830672052</v>
      </c>
      <c r="M47" s="785">
        <v>79678.943800585897</v>
      </c>
      <c r="N47" s="785">
        <v>77532.393328056467</v>
      </c>
      <c r="O47" s="785">
        <v>77989.251622065553</v>
      </c>
      <c r="P47" s="785">
        <v>80058.724343289447</v>
      </c>
      <c r="Q47" s="785">
        <v>83020.244466364384</v>
      </c>
      <c r="R47" s="785">
        <v>85840.422859631974</v>
      </c>
      <c r="S47" s="785">
        <v>90494.55895505425</v>
      </c>
      <c r="T47" s="786">
        <v>97408.519300651853</v>
      </c>
      <c r="U47" s="616" t="s">
        <v>826</v>
      </c>
      <c r="V47" s="1006"/>
      <c r="W47" s="1006"/>
      <c r="X47" s="1006"/>
      <c r="Y47" s="1020"/>
      <c r="Z47" s="1020"/>
      <c r="AA47" s="1020"/>
      <c r="AB47" s="1020"/>
      <c r="AC47" s="1020"/>
      <c r="AD47" s="1020"/>
      <c r="AE47" s="1020"/>
      <c r="AF47" s="1020"/>
      <c r="AG47" s="1020"/>
      <c r="AH47" s="1020"/>
      <c r="AI47" s="1020"/>
      <c r="AJ47" s="1020"/>
    </row>
    <row r="48" spans="2:36" s="981" customFormat="1" ht="24.95" customHeight="1" x14ac:dyDescent="0.2">
      <c r="B48" s="617" t="s">
        <v>935</v>
      </c>
      <c r="C48" s="879">
        <v>0</v>
      </c>
      <c r="D48" s="879">
        <v>0</v>
      </c>
      <c r="E48" s="879">
        <v>0</v>
      </c>
      <c r="F48" s="879">
        <v>0</v>
      </c>
      <c r="G48" s="879">
        <v>0</v>
      </c>
      <c r="H48" s="879">
        <v>0</v>
      </c>
      <c r="I48" s="784">
        <v>0</v>
      </c>
      <c r="J48" s="782">
        <v>0</v>
      </c>
      <c r="K48" s="782">
        <v>0</v>
      </c>
      <c r="L48" s="782">
        <v>0</v>
      </c>
      <c r="M48" s="782">
        <v>0</v>
      </c>
      <c r="N48" s="782">
        <v>0</v>
      </c>
      <c r="O48" s="782">
        <v>0</v>
      </c>
      <c r="P48" s="782">
        <v>0</v>
      </c>
      <c r="Q48" s="782">
        <v>0</v>
      </c>
      <c r="R48" s="782">
        <v>0</v>
      </c>
      <c r="S48" s="782">
        <v>0</v>
      </c>
      <c r="T48" s="783">
        <v>0</v>
      </c>
      <c r="U48" s="618" t="s">
        <v>1187</v>
      </c>
      <c r="V48" s="1006"/>
      <c r="W48" s="1006"/>
      <c r="X48" s="1006"/>
      <c r="Y48" s="1020"/>
      <c r="Z48" s="1020"/>
      <c r="AA48" s="1020"/>
      <c r="AB48" s="1020"/>
      <c r="AC48" s="1020"/>
      <c r="AD48" s="1020"/>
      <c r="AE48" s="1020"/>
      <c r="AF48" s="1020"/>
      <c r="AG48" s="1020"/>
      <c r="AH48" s="1020"/>
      <c r="AI48" s="1020"/>
      <c r="AJ48" s="1020"/>
    </row>
    <row r="49" spans="2:36" s="981" customFormat="1" ht="24.95" customHeight="1" x14ac:dyDescent="0.2">
      <c r="B49" s="617" t="s">
        <v>954</v>
      </c>
      <c r="C49" s="879">
        <v>22.429174419999999</v>
      </c>
      <c r="D49" s="879">
        <v>496.13873173000002</v>
      </c>
      <c r="E49" s="879">
        <v>889.81498977000001</v>
      </c>
      <c r="F49" s="879">
        <v>556.11401561000002</v>
      </c>
      <c r="G49" s="879">
        <v>641.04046114000005</v>
      </c>
      <c r="H49" s="879">
        <v>7562.9137873399995</v>
      </c>
      <c r="I49" s="784">
        <v>728.26392180000005</v>
      </c>
      <c r="J49" s="782">
        <v>643.85777288000008</v>
      </c>
      <c r="K49" s="782">
        <v>644.29671125000004</v>
      </c>
      <c r="L49" s="782">
        <v>634.47997461</v>
      </c>
      <c r="M49" s="782">
        <v>536.24646160999998</v>
      </c>
      <c r="N49" s="782">
        <v>536.42253419000008</v>
      </c>
      <c r="O49" s="782">
        <v>537.73769504999996</v>
      </c>
      <c r="P49" s="782">
        <v>538.45793167000011</v>
      </c>
      <c r="Q49" s="782">
        <v>1546.3323851100001</v>
      </c>
      <c r="R49" s="782">
        <v>1646.4018257600001</v>
      </c>
      <c r="S49" s="782">
        <v>2173.8577091200004</v>
      </c>
      <c r="T49" s="783">
        <v>7562.9137873399995</v>
      </c>
      <c r="U49" s="618" t="s">
        <v>1270</v>
      </c>
      <c r="V49" s="1006"/>
      <c r="W49" s="1006"/>
      <c r="X49" s="1006"/>
      <c r="Y49" s="1020"/>
      <c r="Z49" s="1020"/>
      <c r="AA49" s="1020"/>
      <c r="AB49" s="1020"/>
      <c r="AC49" s="1020"/>
      <c r="AD49" s="1020"/>
      <c r="AE49" s="1020"/>
      <c r="AF49" s="1020"/>
      <c r="AG49" s="1020"/>
      <c r="AH49" s="1020"/>
      <c r="AI49" s="1020"/>
      <c r="AJ49" s="1020"/>
    </row>
    <row r="50" spans="2:36" s="981" customFormat="1" ht="24.95" customHeight="1" x14ac:dyDescent="0.2">
      <c r="B50" s="617" t="s">
        <v>955</v>
      </c>
      <c r="C50" s="879">
        <v>113256.15439289999</v>
      </c>
      <c r="D50" s="879">
        <v>98778.747201991253</v>
      </c>
      <c r="E50" s="879">
        <v>98088.161825460164</v>
      </c>
      <c r="F50" s="879">
        <v>86881.081381989628</v>
      </c>
      <c r="G50" s="879">
        <v>82561.548292156163</v>
      </c>
      <c r="H50" s="879">
        <v>74594.734077392946</v>
      </c>
      <c r="I50" s="784">
        <v>79063.307762551063</v>
      </c>
      <c r="J50" s="782">
        <v>74218.416378732087</v>
      </c>
      <c r="K50" s="782">
        <v>69440.611173358833</v>
      </c>
      <c r="L50" s="782">
        <v>67270.390052124814</v>
      </c>
      <c r="M50" s="782">
        <v>63600.088911825675</v>
      </c>
      <c r="N50" s="782">
        <v>62326.565897175635</v>
      </c>
      <c r="O50" s="782">
        <v>63136.036769262624</v>
      </c>
      <c r="P50" s="782">
        <v>65615.102859632971</v>
      </c>
      <c r="Q50" s="782">
        <v>67421.713283059449</v>
      </c>
      <c r="R50" s="782">
        <v>69690.752896690028</v>
      </c>
      <c r="S50" s="782">
        <v>73253.136476651402</v>
      </c>
      <c r="T50" s="783">
        <v>74594.734077392946</v>
      </c>
      <c r="U50" s="618" t="s">
        <v>1188</v>
      </c>
      <c r="V50" s="1006"/>
      <c r="W50" s="1006"/>
      <c r="X50" s="1006"/>
      <c r="Y50" s="1020"/>
      <c r="Z50" s="1020"/>
      <c r="AA50" s="1020"/>
      <c r="AB50" s="1020"/>
      <c r="AC50" s="1020"/>
      <c r="AD50" s="1020"/>
      <c r="AE50" s="1020"/>
      <c r="AF50" s="1020"/>
      <c r="AG50" s="1020"/>
      <c r="AH50" s="1020"/>
      <c r="AI50" s="1020"/>
      <c r="AJ50" s="1020"/>
    </row>
    <row r="51" spans="2:36" s="981" customFormat="1" ht="24.95" customHeight="1" x14ac:dyDescent="0.2">
      <c r="B51" s="617" t="s">
        <v>936</v>
      </c>
      <c r="C51" s="879">
        <v>15668.7023694</v>
      </c>
      <c r="D51" s="879">
        <v>14929.947913528749</v>
      </c>
      <c r="E51" s="879">
        <v>14935.806221279832</v>
      </c>
      <c r="F51" s="879">
        <v>16085.16910280292</v>
      </c>
      <c r="G51" s="879">
        <v>15772.143888268287</v>
      </c>
      <c r="H51" s="879">
        <v>15250.871435918896</v>
      </c>
      <c r="I51" s="784">
        <v>15955.672939221768</v>
      </c>
      <c r="J51" s="782">
        <v>16192.828606483474</v>
      </c>
      <c r="K51" s="782">
        <v>16105.892652833092</v>
      </c>
      <c r="L51" s="782">
        <v>15958.93280393723</v>
      </c>
      <c r="M51" s="782">
        <v>15542.608427150222</v>
      </c>
      <c r="N51" s="782">
        <v>14669.404896690834</v>
      </c>
      <c r="O51" s="782">
        <v>14315.477157752934</v>
      </c>
      <c r="P51" s="782">
        <v>13905.163551986481</v>
      </c>
      <c r="Q51" s="782">
        <v>14052.198798194935</v>
      </c>
      <c r="R51" s="782">
        <v>14503.268137181949</v>
      </c>
      <c r="S51" s="782">
        <v>15067.564769282855</v>
      </c>
      <c r="T51" s="783">
        <v>15250.871435918896</v>
      </c>
      <c r="U51" s="618" t="s">
        <v>1040</v>
      </c>
      <c r="V51" s="1006"/>
      <c r="W51" s="1006"/>
      <c r="X51" s="1006"/>
      <c r="Y51" s="1020"/>
      <c r="Z51" s="1020"/>
      <c r="AA51" s="1020"/>
      <c r="AB51" s="1020"/>
      <c r="AC51" s="1020"/>
      <c r="AD51" s="1020"/>
      <c r="AE51" s="1020"/>
      <c r="AF51" s="1020"/>
      <c r="AG51" s="1020"/>
      <c r="AH51" s="1020"/>
      <c r="AI51" s="1020"/>
      <c r="AJ51" s="1020"/>
    </row>
    <row r="52" spans="2:36" s="981" customFormat="1" ht="15" customHeight="1" x14ac:dyDescent="0.2">
      <c r="B52" s="991"/>
      <c r="C52" s="879"/>
      <c r="D52" s="879"/>
      <c r="E52" s="879"/>
      <c r="F52" s="879"/>
      <c r="G52" s="879"/>
      <c r="H52" s="879"/>
      <c r="I52" s="784"/>
      <c r="J52" s="782"/>
      <c r="K52" s="782"/>
      <c r="L52" s="782"/>
      <c r="M52" s="782"/>
      <c r="N52" s="782"/>
      <c r="O52" s="782"/>
      <c r="P52" s="782"/>
      <c r="Q52" s="782"/>
      <c r="R52" s="782"/>
      <c r="S52" s="782"/>
      <c r="T52" s="783"/>
      <c r="U52" s="993"/>
      <c r="V52" s="1006"/>
      <c r="W52" s="1006"/>
      <c r="X52" s="1006"/>
      <c r="Y52" s="1020"/>
      <c r="Z52" s="1020"/>
      <c r="AA52" s="1020"/>
      <c r="AB52" s="1020"/>
      <c r="AC52" s="1020"/>
      <c r="AD52" s="1020"/>
      <c r="AE52" s="1020"/>
      <c r="AF52" s="1020"/>
      <c r="AG52" s="1020"/>
      <c r="AH52" s="1020"/>
      <c r="AI52" s="1020"/>
      <c r="AJ52" s="1020"/>
    </row>
    <row r="53" spans="2:36" s="981" customFormat="1" ht="24.95" customHeight="1" x14ac:dyDescent="0.2">
      <c r="B53" s="454" t="s">
        <v>712</v>
      </c>
      <c r="C53" s="875">
        <v>114706.56971663691</v>
      </c>
      <c r="D53" s="875">
        <v>120705.80159488377</v>
      </c>
      <c r="E53" s="875">
        <v>177984.94397284897</v>
      </c>
      <c r="F53" s="875">
        <v>204193.66223983507</v>
      </c>
      <c r="G53" s="875">
        <v>286624.80026932631</v>
      </c>
      <c r="H53" s="875">
        <v>378724.2567144215</v>
      </c>
      <c r="I53" s="787">
        <v>286571.76947840874</v>
      </c>
      <c r="J53" s="785">
        <v>319151.63071493554</v>
      </c>
      <c r="K53" s="785">
        <v>368153.36652034195</v>
      </c>
      <c r="L53" s="785">
        <v>391458.24510455987</v>
      </c>
      <c r="M53" s="785">
        <v>408324.71223164507</v>
      </c>
      <c r="N53" s="785">
        <v>370551.96221171028</v>
      </c>
      <c r="O53" s="785">
        <v>381290.84741501394</v>
      </c>
      <c r="P53" s="785">
        <v>397404.31462809612</v>
      </c>
      <c r="Q53" s="785">
        <v>397833.11571262212</v>
      </c>
      <c r="R53" s="785">
        <v>396884.42162306415</v>
      </c>
      <c r="S53" s="785">
        <v>391133.78140358359</v>
      </c>
      <c r="T53" s="786">
        <v>378724.2567144215</v>
      </c>
      <c r="U53" s="616" t="s">
        <v>790</v>
      </c>
      <c r="V53" s="1006"/>
      <c r="W53" s="1006"/>
      <c r="X53" s="1006"/>
      <c r="Y53" s="1020"/>
      <c r="Z53" s="1020"/>
      <c r="AA53" s="1020"/>
      <c r="AB53" s="1020"/>
      <c r="AC53" s="1020"/>
      <c r="AD53" s="1020"/>
      <c r="AE53" s="1020"/>
      <c r="AF53" s="1020"/>
      <c r="AG53" s="1020"/>
      <c r="AH53" s="1020"/>
      <c r="AI53" s="1020"/>
      <c r="AJ53" s="1020"/>
    </row>
    <row r="54" spans="2:36" s="1008" customFormat="1" ht="24.95" customHeight="1" x14ac:dyDescent="0.2">
      <c r="B54" s="617" t="s">
        <v>935</v>
      </c>
      <c r="C54" s="879">
        <v>0</v>
      </c>
      <c r="D54" s="879">
        <v>9.6955790000000004</v>
      </c>
      <c r="E54" s="879">
        <v>3.7213999999999997E-2</v>
      </c>
      <c r="F54" s="879">
        <v>3.8827E-2</v>
      </c>
      <c r="G54" s="879">
        <v>5.4204000000000002E-2</v>
      </c>
      <c r="H54" s="879">
        <v>7.3233000000000006E-2</v>
      </c>
      <c r="I54" s="784">
        <v>5.3200000000000004E-2</v>
      </c>
      <c r="J54" s="782">
        <v>5.9709000000000005E-2</v>
      </c>
      <c r="K54" s="782">
        <v>7.2209999999999996E-2</v>
      </c>
      <c r="L54" s="782">
        <v>7.7123360000000002E-2</v>
      </c>
      <c r="M54" s="782">
        <v>8.0121999999999999E-2</v>
      </c>
      <c r="N54" s="782">
        <v>7.3274000000000006E-2</v>
      </c>
      <c r="O54" s="782">
        <v>7.6427000000000009E-2</v>
      </c>
      <c r="P54" s="782">
        <v>8.0543999999999991E-2</v>
      </c>
      <c r="Q54" s="782">
        <v>8.0239000000000005E-2</v>
      </c>
      <c r="R54" s="782">
        <v>7.8057000000000001E-2</v>
      </c>
      <c r="S54" s="782">
        <v>7.8057000000000001E-2</v>
      </c>
      <c r="T54" s="783">
        <v>7.3233000000000006E-2</v>
      </c>
      <c r="U54" s="618" t="s">
        <v>1187</v>
      </c>
      <c r="V54" s="1006"/>
      <c r="W54" s="1006"/>
      <c r="X54" s="1006"/>
      <c r="Y54" s="1020"/>
      <c r="Z54" s="1020"/>
      <c r="AA54" s="1020"/>
      <c r="AB54" s="1020"/>
      <c r="AC54" s="1020"/>
      <c r="AD54" s="1020"/>
      <c r="AE54" s="1020"/>
      <c r="AF54" s="1020"/>
      <c r="AG54" s="1020"/>
      <c r="AH54" s="1020"/>
      <c r="AI54" s="1020"/>
      <c r="AJ54" s="1020"/>
    </row>
    <row r="55" spans="2:36" s="981" customFormat="1" ht="24.95" customHeight="1" x14ac:dyDescent="0.2">
      <c r="B55" s="617" t="s">
        <v>954</v>
      </c>
      <c r="C55" s="879">
        <v>83.221494488100006</v>
      </c>
      <c r="D55" s="879">
        <v>1436.3405959680001</v>
      </c>
      <c r="E55" s="879">
        <v>1302.3867732537001</v>
      </c>
      <c r="F55" s="879">
        <v>1662.3258118172</v>
      </c>
      <c r="G55" s="879">
        <v>76.592831768800025</v>
      </c>
      <c r="H55" s="879">
        <v>174.48349775689996</v>
      </c>
      <c r="I55" s="784">
        <v>39.665578634799999</v>
      </c>
      <c r="J55" s="782">
        <v>55.075017913599986</v>
      </c>
      <c r="K55" s="782">
        <v>81.366887897000012</v>
      </c>
      <c r="L55" s="782">
        <v>58.078898768200013</v>
      </c>
      <c r="M55" s="782">
        <v>31.529633403500107</v>
      </c>
      <c r="N55" s="782">
        <v>24.502777206600005</v>
      </c>
      <c r="O55" s="782">
        <v>25.662685537199923</v>
      </c>
      <c r="P55" s="782">
        <v>110.87751112560009</v>
      </c>
      <c r="Q55" s="782">
        <v>174.01228462779997</v>
      </c>
      <c r="R55" s="782">
        <v>178.03399513769995</v>
      </c>
      <c r="S55" s="782">
        <v>181.27460779519993</v>
      </c>
      <c r="T55" s="783">
        <v>174.48349775689996</v>
      </c>
      <c r="U55" s="618" t="s">
        <v>1270</v>
      </c>
      <c r="V55" s="1006"/>
      <c r="W55" s="1006"/>
      <c r="X55" s="1006"/>
      <c r="Y55" s="1020"/>
      <c r="Z55" s="1020"/>
      <c r="AA55" s="1020"/>
      <c r="AB55" s="1020"/>
      <c r="AC55" s="1020"/>
      <c r="AD55" s="1020"/>
      <c r="AE55" s="1020"/>
      <c r="AF55" s="1020"/>
      <c r="AG55" s="1020"/>
      <c r="AH55" s="1020"/>
      <c r="AI55" s="1020"/>
      <c r="AJ55" s="1020"/>
    </row>
    <row r="56" spans="2:36" s="981" customFormat="1" ht="24.95" customHeight="1" x14ac:dyDescent="0.2">
      <c r="B56" s="617" t="s">
        <v>955</v>
      </c>
      <c r="C56" s="879">
        <v>112366.64580618666</v>
      </c>
      <c r="D56" s="879">
        <v>115943.02336826931</v>
      </c>
      <c r="E56" s="879">
        <v>171670.70653103857</v>
      </c>
      <c r="F56" s="879">
        <v>195538.64565815072</v>
      </c>
      <c r="G56" s="879">
        <v>279412.02964741003</v>
      </c>
      <c r="H56" s="879">
        <v>367469.0113501068</v>
      </c>
      <c r="I56" s="784">
        <v>279598.19003069145</v>
      </c>
      <c r="J56" s="782">
        <v>311112.43322864873</v>
      </c>
      <c r="K56" s="782">
        <v>358623.86866099085</v>
      </c>
      <c r="L56" s="782">
        <v>381364.17387430998</v>
      </c>
      <c r="M56" s="782">
        <v>396913.51103208208</v>
      </c>
      <c r="N56" s="782">
        <v>360842.04592550034</v>
      </c>
      <c r="O56" s="782">
        <v>371257.91122269316</v>
      </c>
      <c r="P56" s="782">
        <v>386610.66555720533</v>
      </c>
      <c r="Q56" s="782">
        <v>387446.24171883665</v>
      </c>
      <c r="R56" s="782">
        <v>385240.82372658857</v>
      </c>
      <c r="S56" s="782">
        <v>379939.4407454168</v>
      </c>
      <c r="T56" s="783">
        <v>367469.0113501068</v>
      </c>
      <c r="U56" s="618" t="s">
        <v>1188</v>
      </c>
      <c r="V56" s="1006"/>
      <c r="W56" s="1006"/>
      <c r="X56" s="1006"/>
      <c r="Y56" s="1020"/>
      <c r="Z56" s="1020"/>
      <c r="AA56" s="1020"/>
      <c r="AB56" s="1020"/>
      <c r="AC56" s="1020"/>
      <c r="AD56" s="1020"/>
      <c r="AE56" s="1020"/>
      <c r="AF56" s="1020"/>
      <c r="AG56" s="1020"/>
      <c r="AH56" s="1020"/>
      <c r="AI56" s="1020"/>
      <c r="AJ56" s="1020"/>
    </row>
    <row r="57" spans="2:36" s="981" customFormat="1" ht="24.95" customHeight="1" x14ac:dyDescent="0.2">
      <c r="B57" s="617" t="s">
        <v>936</v>
      </c>
      <c r="C57" s="879">
        <v>2256.7024159621501</v>
      </c>
      <c r="D57" s="879">
        <v>3316.7420516464654</v>
      </c>
      <c r="E57" s="879">
        <v>5011.8134545567264</v>
      </c>
      <c r="F57" s="879">
        <v>6992.651942867149</v>
      </c>
      <c r="G57" s="879">
        <v>7136.1235861474979</v>
      </c>
      <c r="H57" s="879">
        <v>11080.688633557833</v>
      </c>
      <c r="I57" s="784">
        <v>6933.8606690825</v>
      </c>
      <c r="J57" s="782">
        <v>7984.0627593731988</v>
      </c>
      <c r="K57" s="782">
        <v>9448.0587614541</v>
      </c>
      <c r="L57" s="782">
        <v>10035.915208121698</v>
      </c>
      <c r="M57" s="782">
        <v>11379.5914441595</v>
      </c>
      <c r="N57" s="782">
        <v>9685.3402350032993</v>
      </c>
      <c r="O57" s="782">
        <v>10007.1970797836</v>
      </c>
      <c r="P57" s="782">
        <v>10682.6910157652</v>
      </c>
      <c r="Q57" s="782">
        <v>10212.781470157699</v>
      </c>
      <c r="R57" s="782">
        <v>11465.4858443379</v>
      </c>
      <c r="S57" s="782">
        <v>11012.98799337162</v>
      </c>
      <c r="T57" s="783">
        <v>11080.688633557833</v>
      </c>
      <c r="U57" s="618" t="s">
        <v>1040</v>
      </c>
      <c r="V57" s="1006"/>
      <c r="W57" s="1006"/>
      <c r="X57" s="1006"/>
      <c r="Y57" s="1020"/>
      <c r="Z57" s="1020"/>
      <c r="AA57" s="1020"/>
      <c r="AB57" s="1020"/>
      <c r="AC57" s="1020"/>
      <c r="AD57" s="1020"/>
      <c r="AE57" s="1020"/>
      <c r="AF57" s="1020"/>
      <c r="AG57" s="1020"/>
      <c r="AH57" s="1020"/>
      <c r="AI57" s="1020"/>
      <c r="AJ57" s="1020"/>
    </row>
    <row r="58" spans="2:36" s="981" customFormat="1" ht="15" customHeight="1" x14ac:dyDescent="0.2">
      <c r="B58" s="454"/>
      <c r="C58" s="879"/>
      <c r="D58" s="879"/>
      <c r="E58" s="879"/>
      <c r="F58" s="879"/>
      <c r="G58" s="879"/>
      <c r="H58" s="879"/>
      <c r="I58" s="784"/>
      <c r="J58" s="782"/>
      <c r="K58" s="782"/>
      <c r="L58" s="782"/>
      <c r="M58" s="782"/>
      <c r="N58" s="782"/>
      <c r="O58" s="782"/>
      <c r="P58" s="782"/>
      <c r="Q58" s="782"/>
      <c r="R58" s="782"/>
      <c r="S58" s="782"/>
      <c r="T58" s="783"/>
      <c r="U58" s="616"/>
      <c r="V58" s="1006"/>
      <c r="W58" s="1006"/>
      <c r="X58" s="1006"/>
      <c r="Y58" s="1020"/>
      <c r="Z58" s="1020"/>
      <c r="AA58" s="1020"/>
      <c r="AB58" s="1020"/>
      <c r="AC58" s="1020"/>
      <c r="AD58" s="1020"/>
      <c r="AE58" s="1020"/>
      <c r="AF58" s="1020"/>
      <c r="AG58" s="1020"/>
      <c r="AH58" s="1020"/>
      <c r="AI58" s="1020"/>
      <c r="AJ58" s="1020"/>
    </row>
    <row r="59" spans="2:36" s="981" customFormat="1" ht="24.95" customHeight="1" x14ac:dyDescent="0.2">
      <c r="B59" s="454" t="s">
        <v>1161</v>
      </c>
      <c r="C59" s="875">
        <v>0</v>
      </c>
      <c r="D59" s="875">
        <v>0</v>
      </c>
      <c r="E59" s="875">
        <v>0</v>
      </c>
      <c r="F59" s="875">
        <v>0</v>
      </c>
      <c r="G59" s="875">
        <v>0</v>
      </c>
      <c r="H59" s="875">
        <v>0</v>
      </c>
      <c r="I59" s="787">
        <v>0</v>
      </c>
      <c r="J59" s="785">
        <v>0</v>
      </c>
      <c r="K59" s="785">
        <v>0</v>
      </c>
      <c r="L59" s="785">
        <v>0</v>
      </c>
      <c r="M59" s="785">
        <v>0</v>
      </c>
      <c r="N59" s="785">
        <v>0</v>
      </c>
      <c r="O59" s="785">
        <v>0</v>
      </c>
      <c r="P59" s="785">
        <v>0</v>
      </c>
      <c r="Q59" s="785">
        <v>0</v>
      </c>
      <c r="R59" s="785">
        <v>0</v>
      </c>
      <c r="S59" s="785">
        <v>0</v>
      </c>
      <c r="T59" s="786">
        <v>0</v>
      </c>
      <c r="U59" s="616" t="s">
        <v>948</v>
      </c>
      <c r="V59" s="1006"/>
      <c r="W59" s="1006"/>
      <c r="X59" s="1006"/>
      <c r="Y59" s="1020"/>
      <c r="Z59" s="1020"/>
      <c r="AA59" s="1020"/>
      <c r="AB59" s="1020"/>
      <c r="AC59" s="1020"/>
      <c r="AD59" s="1020"/>
      <c r="AE59" s="1020"/>
      <c r="AF59" s="1020"/>
      <c r="AG59" s="1020"/>
      <c r="AH59" s="1020"/>
      <c r="AI59" s="1020"/>
      <c r="AJ59" s="1020"/>
    </row>
    <row r="60" spans="2:36" s="981" customFormat="1" ht="15" customHeight="1" x14ac:dyDescent="0.2">
      <c r="B60" s="454"/>
      <c r="C60" s="879"/>
      <c r="D60" s="879"/>
      <c r="E60" s="879"/>
      <c r="F60" s="879"/>
      <c r="G60" s="879"/>
      <c r="H60" s="879"/>
      <c r="I60" s="784"/>
      <c r="J60" s="782"/>
      <c r="K60" s="782"/>
      <c r="L60" s="782"/>
      <c r="M60" s="782"/>
      <c r="N60" s="782"/>
      <c r="O60" s="782"/>
      <c r="P60" s="782"/>
      <c r="Q60" s="782"/>
      <c r="R60" s="782"/>
      <c r="S60" s="782"/>
      <c r="T60" s="783"/>
      <c r="U60" s="616"/>
      <c r="V60" s="1006"/>
      <c r="W60" s="1006"/>
      <c r="X60" s="1006"/>
      <c r="Y60" s="1020"/>
      <c r="Z60" s="1020"/>
      <c r="AA60" s="1020"/>
      <c r="AB60" s="1020"/>
      <c r="AC60" s="1020"/>
      <c r="AD60" s="1020"/>
      <c r="AE60" s="1020"/>
      <c r="AF60" s="1020"/>
      <c r="AG60" s="1020"/>
      <c r="AH60" s="1020"/>
      <c r="AI60" s="1020"/>
      <c r="AJ60" s="1020"/>
    </row>
    <row r="61" spans="2:36" s="981" customFormat="1" ht="24.95" customHeight="1" x14ac:dyDescent="0.2">
      <c r="B61" s="454" t="s">
        <v>849</v>
      </c>
      <c r="C61" s="875">
        <v>4940.5678468383003</v>
      </c>
      <c r="D61" s="875">
        <v>2874.6145933222001</v>
      </c>
      <c r="E61" s="875">
        <v>1852.9324659788001</v>
      </c>
      <c r="F61" s="875">
        <v>3714.7406192922003</v>
      </c>
      <c r="G61" s="875">
        <v>2208.2839004924003</v>
      </c>
      <c r="H61" s="875">
        <v>2505.1558849349999</v>
      </c>
      <c r="I61" s="787">
        <v>1620.4228497718002</v>
      </c>
      <c r="J61" s="785">
        <v>1125.5907164896</v>
      </c>
      <c r="K61" s="785">
        <v>2946.4653805019993</v>
      </c>
      <c r="L61" s="785">
        <v>2599.7559289643996</v>
      </c>
      <c r="M61" s="785">
        <v>2487.9953987864005</v>
      </c>
      <c r="N61" s="785">
        <v>1746.462795225</v>
      </c>
      <c r="O61" s="785">
        <v>1724.2421065973997</v>
      </c>
      <c r="P61" s="785">
        <v>1763.3697872400001</v>
      </c>
      <c r="Q61" s="785">
        <v>1708.2835193659998</v>
      </c>
      <c r="R61" s="785">
        <v>2097.0284235341001</v>
      </c>
      <c r="S61" s="785">
        <v>2151.4441146553995</v>
      </c>
      <c r="T61" s="786">
        <v>2505.1558849349999</v>
      </c>
      <c r="U61" s="616" t="s">
        <v>313</v>
      </c>
      <c r="V61" s="1006"/>
      <c r="W61" s="1006"/>
      <c r="X61" s="1006"/>
      <c r="Y61" s="1020"/>
      <c r="Z61" s="1020"/>
      <c r="AA61" s="1020"/>
      <c r="AB61" s="1020"/>
      <c r="AC61" s="1020"/>
      <c r="AD61" s="1020"/>
      <c r="AE61" s="1020"/>
      <c r="AF61" s="1020"/>
      <c r="AG61" s="1020"/>
      <c r="AH61" s="1020"/>
      <c r="AI61" s="1020"/>
      <c r="AJ61" s="1020"/>
    </row>
    <row r="62" spans="2:36" s="981" customFormat="1" ht="15" customHeight="1" x14ac:dyDescent="0.2">
      <c r="B62" s="454"/>
      <c r="C62" s="879"/>
      <c r="D62" s="879"/>
      <c r="E62" s="879"/>
      <c r="F62" s="879"/>
      <c r="G62" s="879"/>
      <c r="H62" s="879"/>
      <c r="I62" s="784"/>
      <c r="J62" s="782"/>
      <c r="K62" s="782"/>
      <c r="L62" s="782"/>
      <c r="M62" s="782"/>
      <c r="N62" s="782"/>
      <c r="O62" s="782"/>
      <c r="P62" s="782"/>
      <c r="Q62" s="782"/>
      <c r="R62" s="782"/>
      <c r="S62" s="782"/>
      <c r="T62" s="783"/>
      <c r="U62" s="616"/>
      <c r="V62" s="1006"/>
      <c r="W62" s="1006"/>
      <c r="X62" s="1006"/>
      <c r="Y62" s="1020"/>
      <c r="Z62" s="1020"/>
      <c r="AA62" s="1020"/>
      <c r="AB62" s="1020"/>
      <c r="AC62" s="1020"/>
      <c r="AD62" s="1020"/>
      <c r="AE62" s="1020"/>
      <c r="AF62" s="1020"/>
      <c r="AG62" s="1020"/>
      <c r="AH62" s="1020"/>
      <c r="AI62" s="1020"/>
      <c r="AJ62" s="1020"/>
    </row>
    <row r="63" spans="2:36" s="981" customFormat="1" ht="24.95" customHeight="1" x14ac:dyDescent="0.2">
      <c r="B63" s="454" t="s">
        <v>713</v>
      </c>
      <c r="C63" s="875">
        <v>16257.861170051554</v>
      </c>
      <c r="D63" s="875">
        <v>13005.479685905</v>
      </c>
      <c r="E63" s="875">
        <v>12438.551809373001</v>
      </c>
      <c r="F63" s="875">
        <v>12536.234507886202</v>
      </c>
      <c r="G63" s="875">
        <v>16605.292986591081</v>
      </c>
      <c r="H63" s="875">
        <v>20294.283908242091</v>
      </c>
      <c r="I63" s="787">
        <v>17790.669762765661</v>
      </c>
      <c r="J63" s="785">
        <v>23689.800360473833</v>
      </c>
      <c r="K63" s="785">
        <v>30622.607167649341</v>
      </c>
      <c r="L63" s="785">
        <v>35579.897341096097</v>
      </c>
      <c r="M63" s="785">
        <v>33296.652491176304</v>
      </c>
      <c r="N63" s="785">
        <v>29944.792660714142</v>
      </c>
      <c r="O63" s="785">
        <v>29761.659492419243</v>
      </c>
      <c r="P63" s="785">
        <v>31305.03104616137</v>
      </c>
      <c r="Q63" s="785">
        <v>28471.725899070287</v>
      </c>
      <c r="R63" s="785">
        <v>22495.684039639349</v>
      </c>
      <c r="S63" s="785">
        <v>22108.329412535339</v>
      </c>
      <c r="T63" s="786">
        <v>20294.283908242091</v>
      </c>
      <c r="U63" s="616" t="s">
        <v>314</v>
      </c>
      <c r="V63" s="1006"/>
      <c r="W63" s="1006"/>
      <c r="X63" s="1006"/>
      <c r="Y63" s="1020"/>
      <c r="Z63" s="1020"/>
      <c r="AA63" s="1020"/>
      <c r="AB63" s="1020"/>
      <c r="AC63" s="1020"/>
      <c r="AD63" s="1020"/>
      <c r="AE63" s="1020"/>
      <c r="AF63" s="1020"/>
      <c r="AG63" s="1020"/>
      <c r="AH63" s="1020"/>
      <c r="AI63" s="1020"/>
      <c r="AJ63" s="1020"/>
    </row>
    <row r="64" spans="2:36" s="981" customFormat="1" ht="15" customHeight="1" x14ac:dyDescent="0.2">
      <c r="B64" s="991"/>
      <c r="C64" s="879"/>
      <c r="D64" s="879"/>
      <c r="E64" s="879"/>
      <c r="F64" s="879"/>
      <c r="G64" s="879"/>
      <c r="H64" s="879"/>
      <c r="I64" s="784"/>
      <c r="J64" s="782"/>
      <c r="K64" s="782"/>
      <c r="L64" s="782"/>
      <c r="M64" s="782"/>
      <c r="N64" s="782"/>
      <c r="O64" s="782"/>
      <c r="P64" s="782"/>
      <c r="Q64" s="782"/>
      <c r="R64" s="782"/>
      <c r="S64" s="782"/>
      <c r="T64" s="783"/>
      <c r="U64" s="993"/>
      <c r="V64" s="1006"/>
      <c r="W64" s="1006"/>
      <c r="X64" s="1006"/>
      <c r="Y64" s="1020"/>
      <c r="Z64" s="1020"/>
      <c r="AA64" s="1020"/>
      <c r="AB64" s="1020"/>
      <c r="AC64" s="1020"/>
      <c r="AD64" s="1020"/>
      <c r="AE64" s="1020"/>
      <c r="AF64" s="1020"/>
      <c r="AG64" s="1020"/>
      <c r="AH64" s="1020"/>
      <c r="AI64" s="1020"/>
      <c r="AJ64" s="1020"/>
    </row>
    <row r="65" spans="2:36" s="981" customFormat="1" ht="24.95" customHeight="1" x14ac:dyDescent="0.2">
      <c r="B65" s="454" t="s">
        <v>884</v>
      </c>
      <c r="C65" s="875">
        <v>16889.888263599667</v>
      </c>
      <c r="D65" s="875">
        <v>15252.556835948</v>
      </c>
      <c r="E65" s="875">
        <v>37680.892141511991</v>
      </c>
      <c r="F65" s="875">
        <v>38037.061879801069</v>
      </c>
      <c r="G65" s="875">
        <v>88710.861035159905</v>
      </c>
      <c r="H65" s="875">
        <v>107279.47029512023</v>
      </c>
      <c r="I65" s="787">
        <v>72417.933733592596</v>
      </c>
      <c r="J65" s="785">
        <v>75690.917527693309</v>
      </c>
      <c r="K65" s="785">
        <v>92769.582543364202</v>
      </c>
      <c r="L65" s="785">
        <v>96995.688863678894</v>
      </c>
      <c r="M65" s="785">
        <v>102138.6107995076</v>
      </c>
      <c r="N65" s="785">
        <v>98130.094735964274</v>
      </c>
      <c r="O65" s="785">
        <v>101345.50355005678</v>
      </c>
      <c r="P65" s="785">
        <v>104931.33235564298</v>
      </c>
      <c r="Q65" s="785">
        <v>104409.49784941757</v>
      </c>
      <c r="R65" s="785">
        <v>102466.90057784111</v>
      </c>
      <c r="S65" s="785">
        <v>101628.1871044837</v>
      </c>
      <c r="T65" s="786">
        <v>107279.47029512023</v>
      </c>
      <c r="U65" s="616" t="s">
        <v>5</v>
      </c>
      <c r="V65" s="1006"/>
      <c r="W65" s="1006"/>
      <c r="X65" s="1006"/>
      <c r="Y65" s="1020"/>
      <c r="Z65" s="1020"/>
      <c r="AA65" s="1020"/>
      <c r="AB65" s="1020"/>
      <c r="AC65" s="1020"/>
      <c r="AD65" s="1020"/>
      <c r="AE65" s="1020"/>
      <c r="AF65" s="1020"/>
      <c r="AG65" s="1020"/>
      <c r="AH65" s="1020"/>
      <c r="AI65" s="1020"/>
      <c r="AJ65" s="1020"/>
    </row>
    <row r="66" spans="2:36" s="981" customFormat="1" ht="9" customHeight="1" x14ac:dyDescent="0.2">
      <c r="B66" s="991"/>
      <c r="C66" s="879"/>
      <c r="D66" s="879"/>
      <c r="E66" s="879"/>
      <c r="F66" s="879"/>
      <c r="G66" s="879"/>
      <c r="H66" s="879"/>
      <c r="I66" s="784"/>
      <c r="J66" s="782"/>
      <c r="K66" s="782"/>
      <c r="L66" s="782"/>
      <c r="M66" s="782"/>
      <c r="N66" s="782"/>
      <c r="O66" s="782"/>
      <c r="P66" s="782"/>
      <c r="Q66" s="782"/>
      <c r="R66" s="782"/>
      <c r="S66" s="782"/>
      <c r="T66" s="783"/>
      <c r="U66" s="993"/>
      <c r="V66" s="1006"/>
      <c r="W66" s="1006"/>
      <c r="X66" s="1006"/>
      <c r="Y66" s="1020"/>
      <c r="Z66" s="1020"/>
      <c r="AA66" s="1020"/>
      <c r="AB66" s="1020"/>
      <c r="AC66" s="1020"/>
      <c r="AD66" s="1020"/>
      <c r="AE66" s="1020"/>
      <c r="AF66" s="1020"/>
      <c r="AG66" s="1020"/>
      <c r="AH66" s="1020"/>
      <c r="AI66" s="1020"/>
      <c r="AJ66" s="1020"/>
    </row>
    <row r="67" spans="2:36" s="981" customFormat="1" ht="24.95" customHeight="1" x14ac:dyDescent="0.2">
      <c r="B67" s="454" t="s">
        <v>714</v>
      </c>
      <c r="C67" s="875">
        <v>10815.030679292</v>
      </c>
      <c r="D67" s="875">
        <v>10187.95904315</v>
      </c>
      <c r="E67" s="875">
        <v>12422.821834150001</v>
      </c>
      <c r="F67" s="875">
        <v>13181.570775009999</v>
      </c>
      <c r="G67" s="875">
        <v>20966.622949050001</v>
      </c>
      <c r="H67" s="875">
        <v>19074.010095849997</v>
      </c>
      <c r="I67" s="787">
        <v>21105.614765095001</v>
      </c>
      <c r="J67" s="785">
        <v>23901.534392310001</v>
      </c>
      <c r="K67" s="785">
        <v>28240.529740924998</v>
      </c>
      <c r="L67" s="785">
        <v>30111.936916480001</v>
      </c>
      <c r="M67" s="785">
        <v>32410.798003534997</v>
      </c>
      <c r="N67" s="785">
        <v>30146.789152179997</v>
      </c>
      <c r="O67" s="785">
        <v>31970.614975230001</v>
      </c>
      <c r="P67" s="785">
        <v>33359.575726360003</v>
      </c>
      <c r="Q67" s="785">
        <v>33187.081511760007</v>
      </c>
      <c r="R67" s="785">
        <v>26221.073785994999</v>
      </c>
      <c r="S67" s="785">
        <v>19603.616251839998</v>
      </c>
      <c r="T67" s="786">
        <v>19074.010095849997</v>
      </c>
      <c r="U67" s="616" t="s">
        <v>949</v>
      </c>
      <c r="V67" s="1006"/>
      <c r="W67" s="1006"/>
      <c r="X67" s="1006"/>
      <c r="Y67" s="1020"/>
      <c r="Z67" s="1020"/>
      <c r="AA67" s="1020"/>
      <c r="AB67" s="1020"/>
      <c r="AC67" s="1020"/>
      <c r="AD67" s="1020"/>
      <c r="AE67" s="1020"/>
      <c r="AF67" s="1020"/>
      <c r="AG67" s="1020"/>
      <c r="AH67" s="1020"/>
      <c r="AI67" s="1020"/>
      <c r="AJ67" s="1020"/>
    </row>
    <row r="68" spans="2:36" s="981" customFormat="1" ht="7.5" customHeight="1" x14ac:dyDescent="0.2">
      <c r="B68" s="991"/>
      <c r="C68" s="879"/>
      <c r="D68" s="879"/>
      <c r="E68" s="879"/>
      <c r="F68" s="879"/>
      <c r="G68" s="879"/>
      <c r="H68" s="879"/>
      <c r="I68" s="784"/>
      <c r="J68" s="782"/>
      <c r="K68" s="782"/>
      <c r="L68" s="782"/>
      <c r="M68" s="782"/>
      <c r="N68" s="782"/>
      <c r="O68" s="782"/>
      <c r="P68" s="782"/>
      <c r="Q68" s="782"/>
      <c r="R68" s="782"/>
      <c r="S68" s="782"/>
      <c r="T68" s="783"/>
      <c r="U68" s="993"/>
      <c r="V68" s="1006"/>
      <c r="W68" s="1006"/>
      <c r="X68" s="1006"/>
      <c r="Y68" s="1020"/>
      <c r="Z68" s="1020"/>
      <c r="AA68" s="1020"/>
      <c r="AB68" s="1020"/>
      <c r="AC68" s="1020"/>
      <c r="AD68" s="1020"/>
      <c r="AE68" s="1020"/>
      <c r="AF68" s="1020"/>
      <c r="AG68" s="1020"/>
      <c r="AH68" s="1020"/>
      <c r="AI68" s="1020"/>
      <c r="AJ68" s="1020"/>
    </row>
    <row r="69" spans="2:36" s="981" customFormat="1" ht="24.95" customHeight="1" x14ac:dyDescent="0.2">
      <c r="B69" s="454" t="s">
        <v>715</v>
      </c>
      <c r="C69" s="875">
        <v>69227.389420039981</v>
      </c>
      <c r="D69" s="875">
        <v>73217.170391864027</v>
      </c>
      <c r="E69" s="875">
        <v>84597.41324665687</v>
      </c>
      <c r="F69" s="875">
        <v>104158.40741551619</v>
      </c>
      <c r="G69" s="875">
        <v>172777.10958852121</v>
      </c>
      <c r="H69" s="875">
        <v>271581.70370785368</v>
      </c>
      <c r="I69" s="787">
        <v>170292.45966875562</v>
      </c>
      <c r="J69" s="785">
        <v>193749.76644881826</v>
      </c>
      <c r="K69" s="785">
        <v>227955.90780208574</v>
      </c>
      <c r="L69" s="785">
        <v>240775.33832203431</v>
      </c>
      <c r="M69" s="785">
        <v>262885.25036501791</v>
      </c>
      <c r="N69" s="785">
        <v>244954.44527928391</v>
      </c>
      <c r="O69" s="785">
        <v>255554.96305707365</v>
      </c>
      <c r="P69" s="785">
        <v>271623.79478485929</v>
      </c>
      <c r="Q69" s="785">
        <v>269833.42814289703</v>
      </c>
      <c r="R69" s="785">
        <v>270532.99622397288</v>
      </c>
      <c r="S69" s="785">
        <v>270841.20645482442</v>
      </c>
      <c r="T69" s="786">
        <v>271581.70370785368</v>
      </c>
      <c r="U69" s="616" t="s">
        <v>856</v>
      </c>
      <c r="V69" s="1006"/>
      <c r="W69" s="1006"/>
      <c r="X69" s="1006"/>
      <c r="Y69" s="1020"/>
      <c r="Z69" s="1020"/>
      <c r="AA69" s="1020"/>
      <c r="AB69" s="1020"/>
      <c r="AC69" s="1020"/>
      <c r="AD69" s="1020"/>
      <c r="AE69" s="1020"/>
      <c r="AF69" s="1020"/>
      <c r="AG69" s="1020"/>
      <c r="AH69" s="1020"/>
      <c r="AI69" s="1020"/>
      <c r="AJ69" s="1020"/>
    </row>
    <row r="70" spans="2:36" s="981" customFormat="1" ht="6" customHeight="1" x14ac:dyDescent="0.2">
      <c r="B70" s="991"/>
      <c r="C70" s="879"/>
      <c r="D70" s="879"/>
      <c r="E70" s="879"/>
      <c r="F70" s="879"/>
      <c r="G70" s="879"/>
      <c r="H70" s="879"/>
      <c r="I70" s="784"/>
      <c r="J70" s="782"/>
      <c r="K70" s="782"/>
      <c r="L70" s="782"/>
      <c r="M70" s="782"/>
      <c r="N70" s="782"/>
      <c r="O70" s="782"/>
      <c r="P70" s="782"/>
      <c r="Q70" s="782"/>
      <c r="R70" s="782"/>
      <c r="S70" s="782"/>
      <c r="T70" s="783"/>
      <c r="U70" s="993"/>
      <c r="V70" s="1006"/>
      <c r="W70" s="1006"/>
      <c r="X70" s="1006"/>
      <c r="Y70" s="1020"/>
      <c r="Z70" s="1020"/>
      <c r="AA70" s="1020"/>
      <c r="AB70" s="1020"/>
      <c r="AC70" s="1020"/>
      <c r="AD70" s="1020"/>
      <c r="AE70" s="1020"/>
      <c r="AF70" s="1020"/>
      <c r="AG70" s="1020"/>
      <c r="AH70" s="1020"/>
      <c r="AI70" s="1020"/>
      <c r="AJ70" s="1020"/>
    </row>
    <row r="71" spans="2:36" s="981" customFormat="1" ht="24.75" customHeight="1" x14ac:dyDescent="0.2">
      <c r="B71" s="454" t="s">
        <v>885</v>
      </c>
      <c r="C71" s="875">
        <v>16652.256029020326</v>
      </c>
      <c r="D71" s="875">
        <v>33109.411558589993</v>
      </c>
      <c r="E71" s="875">
        <v>77047.003736248793</v>
      </c>
      <c r="F71" s="875">
        <v>102174.96545263479</v>
      </c>
      <c r="G71" s="875">
        <v>141088.83434680573</v>
      </c>
      <c r="H71" s="875">
        <v>188951.79609580463</v>
      </c>
      <c r="I71" s="787">
        <v>144814.1962963453</v>
      </c>
      <c r="J71" s="785">
        <v>153261.33754077912</v>
      </c>
      <c r="K71" s="785">
        <v>168436.15619465918</v>
      </c>
      <c r="L71" s="785">
        <v>181436.32072036871</v>
      </c>
      <c r="M71" s="785">
        <v>183755.41146584749</v>
      </c>
      <c r="N71" s="785">
        <v>174605.46242853982</v>
      </c>
      <c r="O71" s="785">
        <v>177794.93509368325</v>
      </c>
      <c r="P71" s="785">
        <v>186024.05184073333</v>
      </c>
      <c r="Q71" s="785">
        <v>189253.41327409702</v>
      </c>
      <c r="R71" s="785">
        <v>190156.50734918768</v>
      </c>
      <c r="S71" s="785">
        <v>190070.47990381281</v>
      </c>
      <c r="T71" s="786">
        <v>188951.79609580463</v>
      </c>
      <c r="U71" s="616" t="s">
        <v>6</v>
      </c>
      <c r="V71" s="1006"/>
      <c r="W71" s="1006"/>
      <c r="X71" s="1006"/>
      <c r="Y71" s="1020"/>
      <c r="Z71" s="1020"/>
      <c r="AA71" s="1020"/>
      <c r="AB71" s="1020"/>
      <c r="AC71" s="1020"/>
      <c r="AD71" s="1020"/>
      <c r="AE71" s="1020"/>
      <c r="AF71" s="1020"/>
      <c r="AG71" s="1020"/>
      <c r="AH71" s="1020"/>
      <c r="AI71" s="1020"/>
      <c r="AJ71" s="1020"/>
    </row>
    <row r="72" spans="2:36" s="1027" customFormat="1" ht="19.5" customHeight="1" thickBot="1" x14ac:dyDescent="0.25">
      <c r="B72" s="1021"/>
      <c r="C72" s="1695"/>
      <c r="D72" s="1695"/>
      <c r="E72" s="1695"/>
      <c r="F72" s="1695"/>
      <c r="G72" s="1695"/>
      <c r="H72" s="1695"/>
      <c r="I72" s="1022"/>
      <c r="J72" s="1023"/>
      <c r="K72" s="1023"/>
      <c r="L72" s="1023"/>
      <c r="M72" s="1023"/>
      <c r="N72" s="1023"/>
      <c r="O72" s="1023"/>
      <c r="P72" s="1023"/>
      <c r="Q72" s="1023"/>
      <c r="R72" s="1023"/>
      <c r="S72" s="1023"/>
      <c r="T72" s="1024"/>
      <c r="U72" s="1025"/>
      <c r="V72" s="1026"/>
      <c r="W72" s="1026"/>
      <c r="X72" s="1026"/>
      <c r="AJ72" s="1028"/>
    </row>
    <row r="73" spans="2:36" ht="8.25" customHeight="1" thickTop="1" x14ac:dyDescent="0.65">
      <c r="C73" s="277"/>
      <c r="D73" s="277"/>
      <c r="E73" s="277"/>
      <c r="F73" s="277"/>
      <c r="G73" s="277"/>
      <c r="H73" s="277"/>
      <c r="I73" s="277"/>
      <c r="J73" s="277"/>
      <c r="K73" s="277"/>
      <c r="L73" s="277"/>
      <c r="M73" s="277"/>
      <c r="N73" s="277"/>
      <c r="O73" s="277"/>
      <c r="P73" s="277"/>
      <c r="Q73" s="277"/>
      <c r="R73" s="277"/>
      <c r="S73" s="277"/>
      <c r="T73" s="277"/>
      <c r="V73" s="269"/>
      <c r="W73" s="269"/>
      <c r="X73" s="269"/>
    </row>
    <row r="74" spans="2:36" s="334" customFormat="1" ht="22.5" x14ac:dyDescent="0.5">
      <c r="B74" s="334" t="s">
        <v>1749</v>
      </c>
      <c r="U74" s="480" t="s">
        <v>1751</v>
      </c>
      <c r="V74" s="481"/>
    </row>
    <row r="75" spans="2:36" s="334" customFormat="1" ht="22.5" x14ac:dyDescent="0.5">
      <c r="B75" s="357" t="s">
        <v>1540</v>
      </c>
      <c r="U75" s="334" t="s">
        <v>1541</v>
      </c>
    </row>
    <row r="76" spans="2:36" s="129" customFormat="1" ht="18.75" x14ac:dyDescent="0.45">
      <c r="B76" s="143"/>
    </row>
    <row r="77" spans="2:36" s="274" customFormat="1" ht="23.25" x14ac:dyDescent="0.5">
      <c r="C77" s="275"/>
      <c r="D77" s="275"/>
      <c r="E77" s="275"/>
      <c r="F77" s="275"/>
      <c r="G77" s="275"/>
      <c r="H77" s="275"/>
      <c r="I77" s="275"/>
      <c r="J77" s="275"/>
      <c r="K77" s="1592"/>
      <c r="L77" s="275"/>
      <c r="M77" s="275"/>
      <c r="N77" s="275"/>
      <c r="O77" s="275"/>
      <c r="P77" s="275"/>
      <c r="Q77" s="275"/>
      <c r="R77" s="275"/>
      <c r="S77" s="275"/>
      <c r="T77" s="275"/>
      <c r="U77" s="275"/>
      <c r="V77" s="275"/>
      <c r="W77" s="275"/>
      <c r="X77" s="275"/>
      <c r="Y77" s="275"/>
      <c r="Z77" s="275"/>
    </row>
    <row r="79" spans="2:36" x14ac:dyDescent="0.5">
      <c r="C79" s="275"/>
      <c r="D79" s="275"/>
      <c r="E79" s="275"/>
      <c r="F79" s="275"/>
      <c r="G79" s="275"/>
      <c r="H79" s="275"/>
      <c r="I79" s="275"/>
      <c r="J79" s="275"/>
      <c r="K79" s="275"/>
      <c r="L79" s="275"/>
      <c r="M79" s="275"/>
      <c r="N79" s="275"/>
      <c r="O79" s="275"/>
      <c r="P79" s="275"/>
      <c r="Q79" s="275"/>
      <c r="R79" s="275"/>
      <c r="S79" s="275"/>
      <c r="T79" s="275"/>
    </row>
    <row r="80" spans="2:36" x14ac:dyDescent="0.5">
      <c r="C80" s="278"/>
      <c r="D80" s="278"/>
      <c r="E80" s="278"/>
      <c r="F80" s="278"/>
      <c r="G80" s="278"/>
      <c r="H80" s="278"/>
      <c r="I80" s="278"/>
      <c r="J80" s="278"/>
      <c r="K80" s="278"/>
      <c r="L80" s="278"/>
      <c r="M80" s="278"/>
      <c r="N80" s="278"/>
      <c r="O80" s="278"/>
      <c r="P80" s="278"/>
      <c r="Q80" s="278"/>
      <c r="R80" s="278"/>
      <c r="S80" s="278"/>
      <c r="T80" s="278"/>
    </row>
    <row r="81" spans="2:21" ht="21.75" customHeight="1" x14ac:dyDescent="0.35">
      <c r="B81" s="276"/>
      <c r="C81" s="278"/>
      <c r="D81" s="278"/>
      <c r="E81" s="278"/>
      <c r="F81" s="278"/>
      <c r="G81" s="278"/>
      <c r="H81" s="278"/>
      <c r="I81" s="278"/>
      <c r="J81" s="278"/>
      <c r="K81" s="278"/>
      <c r="L81" s="278"/>
      <c r="M81" s="278"/>
      <c r="N81" s="278"/>
      <c r="O81" s="278"/>
      <c r="P81" s="278"/>
      <c r="Q81" s="278"/>
      <c r="R81" s="278"/>
      <c r="S81" s="278"/>
      <c r="T81" s="278"/>
      <c r="U81" s="276"/>
    </row>
    <row r="82" spans="2:21" ht="21.75" customHeight="1" x14ac:dyDescent="0.35">
      <c r="B82" s="276"/>
      <c r="C82" s="278"/>
      <c r="D82" s="278"/>
      <c r="E82" s="278"/>
      <c r="F82" s="278"/>
      <c r="G82" s="278"/>
      <c r="H82" s="278"/>
      <c r="I82" s="278"/>
      <c r="J82" s="278"/>
      <c r="K82" s="278"/>
      <c r="L82" s="278"/>
      <c r="M82" s="278"/>
      <c r="N82" s="278"/>
      <c r="O82" s="278"/>
      <c r="P82" s="278"/>
      <c r="Q82" s="278"/>
      <c r="R82" s="278"/>
      <c r="S82" s="278"/>
      <c r="T82" s="278"/>
      <c r="U82" s="276"/>
    </row>
    <row r="83" spans="2:21" ht="15" x14ac:dyDescent="0.35">
      <c r="B83" s="276"/>
      <c r="U83" s="276"/>
    </row>
    <row r="84" spans="2:21" ht="15" x14ac:dyDescent="0.35">
      <c r="B84" s="276"/>
      <c r="U84" s="276"/>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2022-01-09T08:14:46Z</cp:lastPrinted>
  <dcterms:created xsi:type="dcterms:W3CDTF">2003-10-27T16:49:11Z</dcterms:created>
  <dcterms:modified xsi:type="dcterms:W3CDTF">2022-01-31T11:54:56Z</dcterms:modified>
</cp:coreProperties>
</file>