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705" yWindow="435" windowWidth="20730" windowHeight="7050" tabRatio="919" activeTab="1"/>
  </bookViews>
  <sheets>
    <sheet name="ملاحظة" sheetId="53" r:id="rId1"/>
    <sheet name="الفهرس  " sheetId="99" r:id="rId2"/>
    <sheet name="أهم المصطلحات الاقتصادية" sheetId="120" r:id="rId3"/>
    <sheet name="القسم الأول" sheetId="50" r:id="rId4"/>
    <sheet name="جدول1" sheetId="17" r:id="rId5"/>
    <sheet name="جدول4  (2)" sheetId="117" state="hidden" r:id="rId6"/>
    <sheet name="جدول5 (2)" sheetId="118" state="hidden" r:id="rId7"/>
    <sheet name="جدول  2" sheetId="2" r:id="rId8"/>
    <sheet name="جدول 3" sheetId="76" r:id="rId9"/>
    <sheet name="جدول 4" sheetId="75" r:id="rId10"/>
    <sheet name="جدول 5" sheetId="86" r:id="rId11"/>
    <sheet name="جدول 6" sheetId="116" r:id="rId12"/>
    <sheet name="جدول 7" sheetId="68" r:id="rId13"/>
    <sheet name="جدول 8" sheetId="22" r:id="rId14"/>
    <sheet name="جدول 9-10" sheetId="82" r:id="rId15"/>
    <sheet name="جدول 11" sheetId="81" r:id="rId16"/>
    <sheet name="جدول 12 " sheetId="62" r:id="rId17"/>
    <sheet name="جدول 13-14" sheetId="83" r:id="rId18"/>
    <sheet name="جدول 15" sheetId="63" r:id="rId19"/>
    <sheet name="جدول 16  " sheetId="64" r:id="rId20"/>
    <sheet name="جدول 17" sheetId="109" r:id="rId21"/>
    <sheet name="جدول 18" sheetId="33" r:id="rId22"/>
    <sheet name="القسم الثاني" sheetId="121" r:id="rId23"/>
    <sheet name="جدول 19" sheetId="105" r:id="rId24"/>
    <sheet name="جدول 20 " sheetId="108" r:id="rId25"/>
    <sheet name="جدول 21 " sheetId="106" r:id="rId26"/>
    <sheet name="القسم الثالث" sheetId="122" r:id="rId27"/>
    <sheet name="جدول 22" sheetId="47" r:id="rId28"/>
    <sheet name="جدول 23" sheetId="46" r:id="rId29"/>
    <sheet name="القسم الرابع" sheetId="123" r:id="rId30"/>
    <sheet name="جدول 24" sheetId="54" r:id="rId31"/>
    <sheet name="جدول 25" sheetId="36" r:id="rId32"/>
    <sheet name="جدول 26-27" sheetId="48" r:id="rId33"/>
    <sheet name="جدول 28" sheetId="40" r:id="rId34"/>
    <sheet name="جدول 29  " sheetId="38" r:id="rId35"/>
    <sheet name="جدول 30 " sheetId="39" r:id="rId36"/>
    <sheet name="جدول 31  " sheetId="42" r:id="rId37"/>
    <sheet name="جدول 32 " sheetId="43" r:id="rId38"/>
    <sheet name="جدول 33 " sheetId="93" r:id="rId39"/>
    <sheet name="القسم الخامس" sheetId="124" r:id="rId40"/>
    <sheet name="جدول 34  " sheetId="24" r:id="rId41"/>
    <sheet name="جدول 35  " sheetId="30" r:id="rId42"/>
    <sheet name="جدول 36 " sheetId="25" r:id="rId43"/>
    <sheet name="جدول 37  " sheetId="26" r:id="rId44"/>
    <sheet name="جدول 38  " sheetId="31" r:id="rId45"/>
    <sheet name="جدول 39  " sheetId="32" r:id="rId46"/>
    <sheet name="جدول 40 " sheetId="37" r:id="rId47"/>
    <sheet name="جدول 41 " sheetId="27" r:id="rId48"/>
    <sheet name="جدول 42" sheetId="35" r:id="rId49"/>
    <sheet name="جدول 43" sheetId="110" r:id="rId50"/>
    <sheet name="الفهرس  (2)" sheetId="119" r:id="rId51"/>
  </sheets>
  <definedNames>
    <definedName name="_xlnm._FilterDatabase" localSheetId="37" hidden="1">'جدول 32 '!$B$26:$U$62</definedName>
    <definedName name="Part1" localSheetId="1" hidden="1">{#N/A,#N/A,TRUE,"جدول 10";#N/A,#N/A,TRUE,"جدول 10";#N/A,#N/A,TRUE,"جدول 10"}</definedName>
    <definedName name="Part1" localSheetId="50" hidden="1">{#N/A,#N/A,TRUE,"جدول 10";#N/A,#N/A,TRUE,"جدول 10";#N/A,#N/A,TRUE,"جدول 10"}</definedName>
    <definedName name="Part1" localSheetId="16" hidden="1">{#N/A,#N/A,TRUE,"جدول 10";#N/A,#N/A,TRUE,"جدول 10";#N/A,#N/A,TRUE,"جدول 10"}</definedName>
    <definedName name="Part1" localSheetId="18" hidden="1">{#N/A,#N/A,TRUE,"جدول 10";#N/A,#N/A,TRUE,"جدول 10";#N/A,#N/A,TRUE,"جدول 10"}</definedName>
    <definedName name="Part1" localSheetId="19" hidden="1">{#N/A,#N/A,TRUE,"جدول 10";#N/A,#N/A,TRUE,"جدول 10";#N/A,#N/A,TRUE,"جدول 10"}</definedName>
    <definedName name="Part1" localSheetId="30" hidden="1">{#N/A,#N/A,TRUE,"جدول 10";#N/A,#N/A,TRUE,"جدول 10";#N/A,#N/A,TRUE,"جدول 10"}</definedName>
    <definedName name="Part1" localSheetId="38" hidden="1">{#N/A,#N/A,TRUE,"جدول 10";#N/A,#N/A,TRUE,"جدول 10";#N/A,#N/A,TRUE,"جدول 10"}</definedName>
    <definedName name="Part1" localSheetId="49" hidden="1">{#N/A,#N/A,TRUE,"جدول 10";#N/A,#N/A,TRUE,"جدول 10";#N/A,#N/A,TRUE,"جدول 10"}</definedName>
    <definedName name="Part1" localSheetId="10" hidden="1">{#N/A,#N/A,TRUE,"جدول 10";#N/A,#N/A,TRUE,"جدول 10";#N/A,#N/A,TRUE,"جدول 10"}</definedName>
    <definedName name="Part1" localSheetId="11" hidden="1">{#N/A,#N/A,TRUE,"جدول 10";#N/A,#N/A,TRUE,"جدول 10";#N/A,#N/A,TRUE,"جدول 10"}</definedName>
    <definedName name="Part1" localSheetId="12" hidden="1">{#N/A,#N/A,TRUE,"جدول 10";#N/A,#N/A,TRUE,"جدول 10";#N/A,#N/A,TRUE,"جدول 10"}</definedName>
    <definedName name="Part1" localSheetId="0" hidden="1">{#N/A,#N/A,TRUE,"جدول 10";#N/A,#N/A,TRUE,"جدول 10";#N/A,#N/A,TRUE,"جدول 10"}</definedName>
    <definedName name="_xlnm.Print_Area" localSheetId="1">'الفهرس  '!$B$1:$F$61</definedName>
    <definedName name="_xlnm.Print_Area" localSheetId="50">'الفهرس  (2)'!$B$1:$F$61</definedName>
    <definedName name="_xlnm.Print_Area" localSheetId="3">'القسم الأول'!$A$1:$A$23</definedName>
    <definedName name="_xlnm.Print_Area" localSheetId="26">'القسم الثالث'!$A$1:$A$23</definedName>
    <definedName name="_xlnm.Print_Area" localSheetId="22">'القسم الثاني'!$A$1:$A$23</definedName>
    <definedName name="_xlnm.Print_Area" localSheetId="39">'القسم الخامس'!$A$1:$A$23</definedName>
    <definedName name="_xlnm.Print_Area" localSheetId="29">'القسم الرابع'!$A$1:$A$23</definedName>
    <definedName name="_xlnm.Print_Area" localSheetId="7">'جدول  2'!$B$1:$U$77</definedName>
    <definedName name="_xlnm.Print_Area" localSheetId="15">'جدول 11'!$B$1:$U$60</definedName>
    <definedName name="_xlnm.Print_Area" localSheetId="16">'جدول 12 '!$B$1:$G$62</definedName>
    <definedName name="_xlnm.Print_Area" localSheetId="17">'جدول 13-14'!$B$1:$L$87</definedName>
    <definedName name="_xlnm.Print_Area" localSheetId="18">'جدول 15'!$B$1:$F$76</definedName>
    <definedName name="_xlnm.Print_Area" localSheetId="19">'جدول 16  '!$B$1:$D$27</definedName>
    <definedName name="_xlnm.Print_Area" localSheetId="20">'جدول 17'!$B$1:$S$23</definedName>
    <definedName name="_xlnm.Print_Area" localSheetId="21">'جدول 18'!$B$1:$I$79</definedName>
    <definedName name="_xlnm.Print_Area" localSheetId="23">'جدول 19'!$B$1:$I$42</definedName>
    <definedName name="_xlnm.Print_Area" localSheetId="24">'جدول 20 '!$B$1:$T$49</definedName>
    <definedName name="_xlnm.Print_Area" localSheetId="25">'جدول 21 '!$B$1:$K$44</definedName>
    <definedName name="_xlnm.Print_Area" localSheetId="27">'جدول 22'!$B$1:$I$43</definedName>
    <definedName name="_xlnm.Print_Area" localSheetId="28">'جدول 23'!$B$1:$I$64</definedName>
    <definedName name="_xlnm.Print_Area" localSheetId="30">'جدول 24'!$B$1:$I$43</definedName>
    <definedName name="_xlnm.Print_Area" localSheetId="31">'جدول 25'!$B$1:$U$66</definedName>
    <definedName name="_xlnm.Print_Area" localSheetId="32">'جدول 26-27'!$B$1:$I$63</definedName>
    <definedName name="_xlnm.Print_Area" localSheetId="33">'جدول 28'!$B$1:$I$77</definedName>
    <definedName name="_xlnm.Print_Area" localSheetId="34">'جدول 29  '!$B$1:$I$76</definedName>
    <definedName name="_xlnm.Print_Area" localSheetId="8">'جدول 3'!$B$1:$U$75</definedName>
    <definedName name="_xlnm.Print_Area" localSheetId="35">'جدول 30 '!$B$1:$I$78</definedName>
    <definedName name="_xlnm.Print_Area" localSheetId="36">'جدول 31  '!$B$1:$U$67</definedName>
    <definedName name="_xlnm.Print_Area" localSheetId="37">'جدول 32 '!$B$1:$U$65</definedName>
    <definedName name="_xlnm.Print_Area" localSheetId="38">'جدول 33 '!$B$1:$U$65</definedName>
    <definedName name="_xlnm.Print_Area" localSheetId="40">'جدول 34  '!$B$1:$I$38</definedName>
    <definedName name="_xlnm.Print_Area" localSheetId="41">'جدول 35  '!$B$1:$I$43</definedName>
    <definedName name="_xlnm.Print_Area" localSheetId="42">'جدول 36 '!$B$1:$I$42</definedName>
    <definedName name="_xlnm.Print_Area" localSheetId="43">'جدول 37  '!$B$1:$I$51</definedName>
    <definedName name="_xlnm.Print_Area" localSheetId="44">'جدول 38  '!$B$1:$I$59</definedName>
    <definedName name="_xlnm.Print_Area" localSheetId="45">'جدول 39  '!$B$1:$H$41</definedName>
    <definedName name="_xlnm.Print_Area" localSheetId="9">'جدول 4'!$B$1:$U$77</definedName>
    <definedName name="_xlnm.Print_Area" localSheetId="46">'جدول 40 '!$B$1:$I$70</definedName>
    <definedName name="_xlnm.Print_Area" localSheetId="47">'جدول 41 '!$B$1:$I$38</definedName>
    <definedName name="_xlnm.Print_Area" localSheetId="48">'جدول 42'!$B$1:$G$30</definedName>
    <definedName name="_xlnm.Print_Area" localSheetId="49">'جدول 43'!$B$1:$S$68</definedName>
    <definedName name="_xlnm.Print_Area" localSheetId="10">'جدول 5'!$B$1:$Q$61</definedName>
    <definedName name="_xlnm.Print_Area" localSheetId="11">'جدول 6'!$B$1:$U$77</definedName>
    <definedName name="_xlnm.Print_Area" localSheetId="12">'جدول 7'!$B$1:$U$67</definedName>
    <definedName name="_xlnm.Print_Area" localSheetId="13">'جدول 8'!$B$1:$U$71</definedName>
    <definedName name="_xlnm.Print_Area" localSheetId="14">'جدول 9-10'!$B$1:$U$76</definedName>
    <definedName name="_xlnm.Print_Area" localSheetId="4">جدول1!$B$1:$I$45</definedName>
    <definedName name="_xlnm.Print_Area" localSheetId="5">'جدول4  (2)'!$B$1:$W$85</definedName>
    <definedName name="_xlnm.Print_Area" localSheetId="6">'جدول5 (2)'!$B$1:$W$67</definedName>
    <definedName name="_xlnm.Print_Area" localSheetId="0">ملاحظة!$B$1:$S$40</definedName>
    <definedName name="wrn.تسليف._.المصارف." localSheetId="1" hidden="1">{#N/A,#N/A,TRUE,"جدول 10";#N/A,#N/A,TRUE,"جدول 10";#N/A,#N/A,TRUE,"جدول 10"}</definedName>
    <definedName name="wrn.تسليف._.المصارف." localSheetId="50" hidden="1">{#N/A,#N/A,TRUE,"جدول 10";#N/A,#N/A,TRUE,"جدول 10";#N/A,#N/A,TRUE,"جدول 10"}</definedName>
    <definedName name="wrn.تسليف._.المصارف." localSheetId="3" hidden="1">{#N/A,#N/A,TRUE,"جدول 10";#N/A,#N/A,TRUE,"جدول 10";#N/A,#N/A,TRUE,"جدول 10"}</definedName>
    <definedName name="wrn.تسليف._.المصارف." localSheetId="26" hidden="1">{#N/A,#N/A,TRUE,"جدول 10";#N/A,#N/A,TRUE,"جدول 10";#N/A,#N/A,TRUE,"جدول 10"}</definedName>
    <definedName name="wrn.تسليف._.المصارف." localSheetId="22" hidden="1">{#N/A,#N/A,TRUE,"جدول 10";#N/A,#N/A,TRUE,"جدول 10";#N/A,#N/A,TRUE,"جدول 10"}</definedName>
    <definedName name="wrn.تسليف._.المصارف." localSheetId="39" hidden="1">{#N/A,#N/A,TRUE,"جدول 10";#N/A,#N/A,TRUE,"جدول 10";#N/A,#N/A,TRUE,"جدول 10"}</definedName>
    <definedName name="wrn.تسليف._.المصارف." localSheetId="29" hidden="1">{#N/A,#N/A,TRUE,"جدول 10";#N/A,#N/A,TRUE,"جدول 10";#N/A,#N/A,TRUE,"جدول 10"}</definedName>
    <definedName name="wrn.تسليف._.المصارف." localSheetId="16" hidden="1">{#N/A,#N/A,TRUE,"جدول 10";#N/A,#N/A,TRUE,"جدول 10";#N/A,#N/A,TRUE,"جدول 10"}</definedName>
    <definedName name="wrn.تسليف._.المصارف." localSheetId="18" hidden="1">{#N/A,#N/A,TRUE,"جدول 10";#N/A,#N/A,TRUE,"جدول 10";#N/A,#N/A,TRUE,"جدول 10"}</definedName>
    <definedName name="wrn.تسليف._.المصارف." localSheetId="19" hidden="1">{#N/A,#N/A,TRUE,"جدول 10";#N/A,#N/A,TRUE,"جدول 10";#N/A,#N/A,TRUE,"جدول 10"}</definedName>
    <definedName name="wrn.تسليف._.المصارف." localSheetId="27" hidden="1">{#N/A,#N/A,TRUE,"جدول 10";#N/A,#N/A,TRUE,"جدول 10";#N/A,#N/A,TRUE,"جدول 10"}</definedName>
    <definedName name="wrn.تسليف._.المصارف." localSheetId="28" hidden="1">{#N/A,#N/A,TRUE,"جدول 10";#N/A,#N/A,TRUE,"جدول 10";#N/A,#N/A,TRUE,"جدول 10"}</definedName>
    <definedName name="wrn.تسليف._.المصارف." localSheetId="30" hidden="1">{#N/A,#N/A,TRUE,"جدول 10";#N/A,#N/A,TRUE,"جدول 10";#N/A,#N/A,TRUE,"جدول 10"}</definedName>
    <definedName name="wrn.تسليف._.المصارف." localSheetId="32" hidden="1">{#N/A,#N/A,TRUE,"جدول 10";#N/A,#N/A,TRUE,"جدول 10";#N/A,#N/A,TRUE,"جدول 10"}</definedName>
    <definedName name="wrn.تسليف._.المصارف." localSheetId="38" hidden="1">{#N/A,#N/A,TRUE,"جدول 10";#N/A,#N/A,TRUE,"جدول 10";#N/A,#N/A,TRUE,"جدول 10"}</definedName>
    <definedName name="wrn.تسليف._.المصارف." localSheetId="49" hidden="1">{#N/A,#N/A,TRUE,"جدول 10";#N/A,#N/A,TRUE,"جدول 10";#N/A,#N/A,TRUE,"جدول 10"}</definedName>
    <definedName name="wrn.تسليف._.المصارف." localSheetId="10" hidden="1">{#N/A,#N/A,TRUE,"جدول 10";#N/A,#N/A,TRUE,"جدول 10";#N/A,#N/A,TRUE,"جدول 10"}</definedName>
    <definedName name="wrn.تسليف._.المصارف." localSheetId="11" hidden="1">{#N/A,#N/A,TRUE,"جدول 10";#N/A,#N/A,TRUE,"جدول 10";#N/A,#N/A,TRUE,"جدول 10"}</definedName>
    <definedName name="wrn.تسليف._.المصارف." localSheetId="12" hidden="1">{#N/A,#N/A,TRUE,"جدول 10";#N/A,#N/A,TRUE,"جدول 10";#N/A,#N/A,TRUE,"جدول 10"}</definedName>
    <definedName name="wrn.تسليف._.المصارف." localSheetId="4" hidden="1">{#N/A,#N/A,TRUE,"جدول 10";#N/A,#N/A,TRUE,"جدول 10";#N/A,#N/A,TRUE,"جدول 10"}</definedName>
    <definedName name="wrn.تسليف._.المصارف." localSheetId="0" hidden="1">{#N/A,#N/A,TRUE,"جدول 10";#N/A,#N/A,TRUE,"جدول 10";#N/A,#N/A,TRUE,"جدول 10"}</definedName>
    <definedName name="أهم" localSheetId="1" hidden="1">{#N/A,#N/A,TRUE,"جدول 10";#N/A,#N/A,TRUE,"جدول 10";#N/A,#N/A,TRUE,"جدول 10"}</definedName>
    <definedName name="أهم" localSheetId="50" hidden="1">{#N/A,#N/A,TRUE,"جدول 10";#N/A,#N/A,TRUE,"جدول 10";#N/A,#N/A,TRUE,"جدول 10"}</definedName>
    <definedName name="أهم" localSheetId="3" hidden="1">{#N/A,#N/A,TRUE,"جدول 10";#N/A,#N/A,TRUE,"جدول 10";#N/A,#N/A,TRUE,"جدول 10"}</definedName>
    <definedName name="أهم" localSheetId="26" hidden="1">{#N/A,#N/A,TRUE,"جدول 10";#N/A,#N/A,TRUE,"جدول 10";#N/A,#N/A,TRUE,"جدول 10"}</definedName>
    <definedName name="أهم" localSheetId="22" hidden="1">{#N/A,#N/A,TRUE,"جدول 10";#N/A,#N/A,TRUE,"جدول 10";#N/A,#N/A,TRUE,"جدول 10"}</definedName>
    <definedName name="أهم" localSheetId="39" hidden="1">{#N/A,#N/A,TRUE,"جدول 10";#N/A,#N/A,TRUE,"جدول 10";#N/A,#N/A,TRUE,"جدول 10"}</definedName>
    <definedName name="أهم" localSheetId="29" hidden="1">{#N/A,#N/A,TRUE,"جدول 10";#N/A,#N/A,TRUE,"جدول 10";#N/A,#N/A,TRUE,"جدول 10"}</definedName>
    <definedName name="أهم" localSheetId="16" hidden="1">{#N/A,#N/A,TRUE,"جدول 10";#N/A,#N/A,TRUE,"جدول 10";#N/A,#N/A,TRUE,"جدول 10"}</definedName>
    <definedName name="أهم" localSheetId="18" hidden="1">{#N/A,#N/A,TRUE,"جدول 10";#N/A,#N/A,TRUE,"جدول 10";#N/A,#N/A,TRUE,"جدول 10"}</definedName>
    <definedName name="أهم" localSheetId="19" hidden="1">{#N/A,#N/A,TRUE,"جدول 10";#N/A,#N/A,TRUE,"جدول 10";#N/A,#N/A,TRUE,"جدول 10"}</definedName>
    <definedName name="أهم" localSheetId="30" hidden="1">{#N/A,#N/A,TRUE,"جدول 10";#N/A,#N/A,TRUE,"جدول 10";#N/A,#N/A,TRUE,"جدول 10"}</definedName>
    <definedName name="أهم" localSheetId="38" hidden="1">{#N/A,#N/A,TRUE,"جدول 10";#N/A,#N/A,TRUE,"جدول 10";#N/A,#N/A,TRUE,"جدول 10"}</definedName>
    <definedName name="أهم" localSheetId="49" hidden="1">{#N/A,#N/A,TRUE,"جدول 10";#N/A,#N/A,TRUE,"جدول 10";#N/A,#N/A,TRUE,"جدول 10"}</definedName>
    <definedName name="أهم" localSheetId="10" hidden="1">{#N/A,#N/A,TRUE,"جدول 10";#N/A,#N/A,TRUE,"جدول 10";#N/A,#N/A,TRUE,"جدول 10"}</definedName>
    <definedName name="أهم" localSheetId="11" hidden="1">{#N/A,#N/A,TRUE,"جدول 10";#N/A,#N/A,TRUE,"جدول 10";#N/A,#N/A,TRUE,"جدول 10"}</definedName>
    <definedName name="أهم" localSheetId="12" hidden="1">{#N/A,#N/A,TRUE,"جدول 10";#N/A,#N/A,TRUE,"جدول 10";#N/A,#N/A,TRUE,"جدول 10"}</definedName>
    <definedName name="أهم" localSheetId="0" hidden="1">{#N/A,#N/A,TRUE,"جدول 10";#N/A,#N/A,TRUE,"جدول 10";#N/A,#N/A,TRUE,"جدول 10"}</definedName>
    <definedName name="تسليف" localSheetId="1" hidden="1">{#N/A,#N/A,TRUE,"جدول 10";#N/A,#N/A,TRUE,"جدول 10";#N/A,#N/A,TRUE,"جدول 10"}</definedName>
    <definedName name="تسليف" localSheetId="50" hidden="1">{#N/A,#N/A,TRUE,"جدول 10";#N/A,#N/A,TRUE,"جدول 10";#N/A,#N/A,TRUE,"جدول 10"}</definedName>
    <definedName name="تسليف" localSheetId="3" hidden="1">{#N/A,#N/A,TRUE,"جدول 10";#N/A,#N/A,TRUE,"جدول 10";#N/A,#N/A,TRUE,"جدول 10"}</definedName>
    <definedName name="تسليف" localSheetId="26" hidden="1">{#N/A,#N/A,TRUE,"جدول 10";#N/A,#N/A,TRUE,"جدول 10";#N/A,#N/A,TRUE,"جدول 10"}</definedName>
    <definedName name="تسليف" localSheetId="22" hidden="1">{#N/A,#N/A,TRUE,"جدول 10";#N/A,#N/A,TRUE,"جدول 10";#N/A,#N/A,TRUE,"جدول 10"}</definedName>
    <definedName name="تسليف" localSheetId="39" hidden="1">{#N/A,#N/A,TRUE,"جدول 10";#N/A,#N/A,TRUE,"جدول 10";#N/A,#N/A,TRUE,"جدول 10"}</definedName>
    <definedName name="تسليف" localSheetId="29" hidden="1">{#N/A,#N/A,TRUE,"جدول 10";#N/A,#N/A,TRUE,"جدول 10";#N/A,#N/A,TRUE,"جدول 10"}</definedName>
    <definedName name="تسليف" localSheetId="16" hidden="1">{#N/A,#N/A,TRUE,"جدول 10";#N/A,#N/A,TRUE,"جدول 10";#N/A,#N/A,TRUE,"جدول 10"}</definedName>
    <definedName name="تسليف" localSheetId="18" hidden="1">{#N/A,#N/A,TRUE,"جدول 10";#N/A,#N/A,TRUE,"جدول 10";#N/A,#N/A,TRUE,"جدول 10"}</definedName>
    <definedName name="تسليف" localSheetId="19" hidden="1">{#N/A,#N/A,TRUE,"جدول 10";#N/A,#N/A,TRUE,"جدول 10";#N/A,#N/A,TRUE,"جدول 10"}</definedName>
    <definedName name="تسليف" localSheetId="30" hidden="1">{#N/A,#N/A,TRUE,"جدول 10";#N/A,#N/A,TRUE,"جدول 10";#N/A,#N/A,TRUE,"جدول 10"}</definedName>
    <definedName name="تسليف" localSheetId="38" hidden="1">{#N/A,#N/A,TRUE,"جدول 10";#N/A,#N/A,TRUE,"جدول 10";#N/A,#N/A,TRUE,"جدول 10"}</definedName>
    <definedName name="تسليف" localSheetId="49" hidden="1">{#N/A,#N/A,TRUE,"جدول 10";#N/A,#N/A,TRUE,"جدول 10";#N/A,#N/A,TRUE,"جدول 10"}</definedName>
    <definedName name="تسليف" localSheetId="10" hidden="1">{#N/A,#N/A,TRUE,"جدول 10";#N/A,#N/A,TRUE,"جدول 10";#N/A,#N/A,TRUE,"جدول 10"}</definedName>
    <definedName name="تسليف" localSheetId="11" hidden="1">{#N/A,#N/A,TRUE,"جدول 10";#N/A,#N/A,TRUE,"جدول 10";#N/A,#N/A,TRUE,"جدول 10"}</definedName>
    <definedName name="تسليف" localSheetId="12" hidden="1">{#N/A,#N/A,TRUE,"جدول 10";#N/A,#N/A,TRUE,"جدول 10";#N/A,#N/A,TRUE,"جدول 10"}</definedName>
    <definedName name="تسليف" localSheetId="0" hidden="1">{#N/A,#N/A,TRUE,"جدول 10";#N/A,#N/A,TRUE,"جدول 10";#N/A,#N/A,TRUE,"جدول 10"}</definedName>
    <definedName name="صرف" localSheetId="1" hidden="1">{#N/A,#N/A,TRUE,"جدول 10";#N/A,#N/A,TRUE,"جدول 10";#N/A,#N/A,TRUE,"جدول 10"}</definedName>
    <definedName name="صرف" localSheetId="50" hidden="1">{#N/A,#N/A,TRUE,"جدول 10";#N/A,#N/A,TRUE,"جدول 10";#N/A,#N/A,TRUE,"جدول 10"}</definedName>
    <definedName name="صرف" localSheetId="3" hidden="1">{#N/A,#N/A,TRUE,"جدول 10";#N/A,#N/A,TRUE,"جدول 10";#N/A,#N/A,TRUE,"جدول 10"}</definedName>
    <definedName name="صرف" localSheetId="26" hidden="1">{#N/A,#N/A,TRUE,"جدول 10";#N/A,#N/A,TRUE,"جدول 10";#N/A,#N/A,TRUE,"جدول 10"}</definedName>
    <definedName name="صرف" localSheetId="22" hidden="1">{#N/A,#N/A,TRUE,"جدول 10";#N/A,#N/A,TRUE,"جدول 10";#N/A,#N/A,TRUE,"جدول 10"}</definedName>
    <definedName name="صرف" localSheetId="39" hidden="1">{#N/A,#N/A,TRUE,"جدول 10";#N/A,#N/A,TRUE,"جدول 10";#N/A,#N/A,TRUE,"جدول 10"}</definedName>
    <definedName name="صرف" localSheetId="29" hidden="1">{#N/A,#N/A,TRUE,"جدول 10";#N/A,#N/A,TRUE,"جدول 10";#N/A,#N/A,TRUE,"جدول 10"}</definedName>
    <definedName name="صرف" localSheetId="16" hidden="1">{#N/A,#N/A,TRUE,"جدول 10";#N/A,#N/A,TRUE,"جدول 10";#N/A,#N/A,TRUE,"جدول 10"}</definedName>
    <definedName name="صرف" localSheetId="18" hidden="1">{#N/A,#N/A,TRUE,"جدول 10";#N/A,#N/A,TRUE,"جدول 10";#N/A,#N/A,TRUE,"جدول 10"}</definedName>
    <definedName name="صرف" localSheetId="19" hidden="1">{#N/A,#N/A,TRUE,"جدول 10";#N/A,#N/A,TRUE,"جدول 10";#N/A,#N/A,TRUE,"جدول 10"}</definedName>
    <definedName name="صرف" localSheetId="30" hidden="1">{#N/A,#N/A,TRUE,"جدول 10";#N/A,#N/A,TRUE,"جدول 10";#N/A,#N/A,TRUE,"جدول 10"}</definedName>
    <definedName name="صرف" localSheetId="38" hidden="1">{#N/A,#N/A,TRUE,"جدول 10";#N/A,#N/A,TRUE,"جدول 10";#N/A,#N/A,TRUE,"جدول 10"}</definedName>
    <definedName name="صرف" localSheetId="49" hidden="1">{#N/A,#N/A,TRUE,"جدول 10";#N/A,#N/A,TRUE,"جدول 10";#N/A,#N/A,TRUE,"جدول 10"}</definedName>
    <definedName name="صرف" localSheetId="10" hidden="1">{#N/A,#N/A,TRUE,"جدول 10";#N/A,#N/A,TRUE,"جدول 10";#N/A,#N/A,TRUE,"جدول 10"}</definedName>
    <definedName name="صرف" localSheetId="11" hidden="1">{#N/A,#N/A,TRUE,"جدول 10";#N/A,#N/A,TRUE,"جدول 10";#N/A,#N/A,TRUE,"جدول 10"}</definedName>
    <definedName name="صرف" localSheetId="12" hidden="1">{#N/A,#N/A,TRUE,"جدول 10";#N/A,#N/A,TRUE,"جدول 10";#N/A,#N/A,TRUE,"جدول 10"}</definedName>
    <definedName name="صرف" localSheetId="0" hidden="1">{#N/A,#N/A,TRUE,"جدول 10";#N/A,#N/A,TRUE,"جدول 10";#N/A,#N/A,TRUE,"جدول 10"}</definedName>
    <definedName name="صرف2" localSheetId="1" hidden="1">{#N/A,#N/A,TRUE,"جدول 10";#N/A,#N/A,TRUE,"جدول 10";#N/A,#N/A,TRUE,"جدول 10"}</definedName>
    <definedName name="صرف2" localSheetId="50" hidden="1">{#N/A,#N/A,TRUE,"جدول 10";#N/A,#N/A,TRUE,"جدول 10";#N/A,#N/A,TRUE,"جدول 10"}</definedName>
    <definedName name="صرف2" localSheetId="3" hidden="1">{#N/A,#N/A,TRUE,"جدول 10";#N/A,#N/A,TRUE,"جدول 10";#N/A,#N/A,TRUE,"جدول 10"}</definedName>
    <definedName name="صرف2" localSheetId="26" hidden="1">{#N/A,#N/A,TRUE,"جدول 10";#N/A,#N/A,TRUE,"جدول 10";#N/A,#N/A,TRUE,"جدول 10"}</definedName>
    <definedName name="صرف2" localSheetId="22" hidden="1">{#N/A,#N/A,TRUE,"جدول 10";#N/A,#N/A,TRUE,"جدول 10";#N/A,#N/A,TRUE,"جدول 10"}</definedName>
    <definedName name="صرف2" localSheetId="39" hidden="1">{#N/A,#N/A,TRUE,"جدول 10";#N/A,#N/A,TRUE,"جدول 10";#N/A,#N/A,TRUE,"جدول 10"}</definedName>
    <definedName name="صرف2" localSheetId="29" hidden="1">{#N/A,#N/A,TRUE,"جدول 10";#N/A,#N/A,TRUE,"جدول 10";#N/A,#N/A,TRUE,"جدول 10"}</definedName>
    <definedName name="صرف2" localSheetId="16" hidden="1">{#N/A,#N/A,TRUE,"جدول 10";#N/A,#N/A,TRUE,"جدول 10";#N/A,#N/A,TRUE,"جدول 10"}</definedName>
    <definedName name="صرف2" localSheetId="18" hidden="1">{#N/A,#N/A,TRUE,"جدول 10";#N/A,#N/A,TRUE,"جدول 10";#N/A,#N/A,TRUE,"جدول 10"}</definedName>
    <definedName name="صرف2" localSheetId="19" hidden="1">{#N/A,#N/A,TRUE,"جدول 10";#N/A,#N/A,TRUE,"جدول 10";#N/A,#N/A,TRUE,"جدول 10"}</definedName>
    <definedName name="صرف2" localSheetId="30" hidden="1">{#N/A,#N/A,TRUE,"جدول 10";#N/A,#N/A,TRUE,"جدول 10";#N/A,#N/A,TRUE,"جدول 10"}</definedName>
    <definedName name="صرف2" localSheetId="38" hidden="1">{#N/A,#N/A,TRUE,"جدول 10";#N/A,#N/A,TRUE,"جدول 10";#N/A,#N/A,TRUE,"جدول 10"}</definedName>
    <definedName name="صرف2" localSheetId="49" hidden="1">{#N/A,#N/A,TRUE,"جدول 10";#N/A,#N/A,TRUE,"جدول 10";#N/A,#N/A,TRUE,"جدول 10"}</definedName>
    <definedName name="صرف2" localSheetId="10" hidden="1">{#N/A,#N/A,TRUE,"جدول 10";#N/A,#N/A,TRUE,"جدول 10";#N/A,#N/A,TRUE,"جدول 10"}</definedName>
    <definedName name="صرف2" localSheetId="11" hidden="1">{#N/A,#N/A,TRUE,"جدول 10";#N/A,#N/A,TRUE,"جدول 10";#N/A,#N/A,TRUE,"جدول 10"}</definedName>
    <definedName name="صرف2" localSheetId="12" hidden="1">{#N/A,#N/A,TRUE,"جدول 10";#N/A,#N/A,TRUE,"جدول 10";#N/A,#N/A,TRUE,"جدول 10"}</definedName>
    <definedName name="صرف2" localSheetId="0" hidden="1">{#N/A,#N/A,TRUE,"جدول 10";#N/A,#N/A,TRUE,"جدول 10";#N/A,#N/A,TRUE,"جدول 10"}</definedName>
    <definedName name="فوائد" localSheetId="1" hidden="1">{#N/A,#N/A,TRUE,"جدول 10";#N/A,#N/A,TRUE,"جدول 10";#N/A,#N/A,TRUE,"جدول 10"}</definedName>
    <definedName name="فوائد" localSheetId="50" hidden="1">{#N/A,#N/A,TRUE,"جدول 10";#N/A,#N/A,TRUE,"جدول 10";#N/A,#N/A,TRUE,"جدول 10"}</definedName>
    <definedName name="فوائد" localSheetId="3" hidden="1">{#N/A,#N/A,TRUE,"جدول 10";#N/A,#N/A,TRUE,"جدول 10";#N/A,#N/A,TRUE,"جدول 10"}</definedName>
    <definedName name="فوائد" localSheetId="26" hidden="1">{#N/A,#N/A,TRUE,"جدول 10";#N/A,#N/A,TRUE,"جدول 10";#N/A,#N/A,TRUE,"جدول 10"}</definedName>
    <definedName name="فوائد" localSheetId="22" hidden="1">{#N/A,#N/A,TRUE,"جدول 10";#N/A,#N/A,TRUE,"جدول 10";#N/A,#N/A,TRUE,"جدول 10"}</definedName>
    <definedName name="فوائد" localSheetId="39" hidden="1">{#N/A,#N/A,TRUE,"جدول 10";#N/A,#N/A,TRUE,"جدول 10";#N/A,#N/A,TRUE,"جدول 10"}</definedName>
    <definedName name="فوائد" localSheetId="29" hidden="1">{#N/A,#N/A,TRUE,"جدول 10";#N/A,#N/A,TRUE,"جدول 10";#N/A,#N/A,TRUE,"جدول 10"}</definedName>
    <definedName name="فوائد" localSheetId="16" hidden="1">{#N/A,#N/A,TRUE,"جدول 10";#N/A,#N/A,TRUE,"جدول 10";#N/A,#N/A,TRUE,"جدول 10"}</definedName>
    <definedName name="فوائد" localSheetId="18" hidden="1">{#N/A,#N/A,TRUE,"جدول 10";#N/A,#N/A,TRUE,"جدول 10";#N/A,#N/A,TRUE,"جدول 10"}</definedName>
    <definedName name="فوائد" localSheetId="19" hidden="1">{#N/A,#N/A,TRUE,"جدول 10";#N/A,#N/A,TRUE,"جدول 10";#N/A,#N/A,TRUE,"جدول 10"}</definedName>
    <definedName name="فوائد" localSheetId="30" hidden="1">{#N/A,#N/A,TRUE,"جدول 10";#N/A,#N/A,TRUE,"جدول 10";#N/A,#N/A,TRUE,"جدول 10"}</definedName>
    <definedName name="فوائد" localSheetId="38" hidden="1">{#N/A,#N/A,TRUE,"جدول 10";#N/A,#N/A,TRUE,"جدول 10";#N/A,#N/A,TRUE,"جدول 10"}</definedName>
    <definedName name="فوائد" localSheetId="49" hidden="1">{#N/A,#N/A,TRUE,"جدول 10";#N/A,#N/A,TRUE,"جدول 10";#N/A,#N/A,TRUE,"جدول 10"}</definedName>
    <definedName name="فوائد" localSheetId="10" hidden="1">{#N/A,#N/A,TRUE,"جدول 10";#N/A,#N/A,TRUE,"جدول 10";#N/A,#N/A,TRUE,"جدول 10"}</definedName>
    <definedName name="فوائد" localSheetId="11" hidden="1">{#N/A,#N/A,TRUE,"جدول 10";#N/A,#N/A,TRUE,"جدول 10";#N/A,#N/A,TRUE,"جدول 10"}</definedName>
    <definedName name="فوائد" localSheetId="12" hidden="1">{#N/A,#N/A,TRUE,"جدول 10";#N/A,#N/A,TRUE,"جدول 10";#N/A,#N/A,TRUE,"جدول 10"}</definedName>
    <definedName name="فوائد" localSheetId="0" hidden="1">{#N/A,#N/A,TRUE,"جدول 10";#N/A,#N/A,TRUE,"جدول 10";#N/A,#N/A,TRUE,"جدول 10"}</definedName>
    <definedName name="مصارف" localSheetId="1" hidden="1">{#N/A,#N/A,TRUE,"جدول 10";#N/A,#N/A,TRUE,"جدول 10";#N/A,#N/A,TRUE,"جدول 10"}</definedName>
    <definedName name="مصارف" localSheetId="50" hidden="1">{#N/A,#N/A,TRUE,"جدول 10";#N/A,#N/A,TRUE,"جدول 10";#N/A,#N/A,TRUE,"جدول 10"}</definedName>
    <definedName name="مصارف" localSheetId="3" hidden="1">{#N/A,#N/A,TRUE,"جدول 10";#N/A,#N/A,TRUE,"جدول 10";#N/A,#N/A,TRUE,"جدول 10"}</definedName>
    <definedName name="مصارف" localSheetId="26" hidden="1">{#N/A,#N/A,TRUE,"جدول 10";#N/A,#N/A,TRUE,"جدول 10";#N/A,#N/A,TRUE,"جدول 10"}</definedName>
    <definedName name="مصارف" localSheetId="22" hidden="1">{#N/A,#N/A,TRUE,"جدول 10";#N/A,#N/A,TRUE,"جدول 10";#N/A,#N/A,TRUE,"جدول 10"}</definedName>
    <definedName name="مصارف" localSheetId="39" hidden="1">{#N/A,#N/A,TRUE,"جدول 10";#N/A,#N/A,TRUE,"جدول 10";#N/A,#N/A,TRUE,"جدول 10"}</definedName>
    <definedName name="مصارف" localSheetId="29" hidden="1">{#N/A,#N/A,TRUE,"جدول 10";#N/A,#N/A,TRUE,"جدول 10";#N/A,#N/A,TRUE,"جدول 10"}</definedName>
    <definedName name="مصارف" localSheetId="16" hidden="1">{#N/A,#N/A,TRUE,"جدول 10";#N/A,#N/A,TRUE,"جدول 10";#N/A,#N/A,TRUE,"جدول 10"}</definedName>
    <definedName name="مصارف" localSheetId="18" hidden="1">{#N/A,#N/A,TRUE,"جدول 10";#N/A,#N/A,TRUE,"جدول 10";#N/A,#N/A,TRUE,"جدول 10"}</definedName>
    <definedName name="مصارف" localSheetId="19" hidden="1">{#N/A,#N/A,TRUE,"جدول 10";#N/A,#N/A,TRUE,"جدول 10";#N/A,#N/A,TRUE,"جدول 10"}</definedName>
    <definedName name="مصارف" localSheetId="30" hidden="1">{#N/A,#N/A,TRUE,"جدول 10";#N/A,#N/A,TRUE,"جدول 10";#N/A,#N/A,TRUE,"جدول 10"}</definedName>
    <definedName name="مصارف" localSheetId="38" hidden="1">{#N/A,#N/A,TRUE,"جدول 10";#N/A,#N/A,TRUE,"جدول 10";#N/A,#N/A,TRUE,"جدول 10"}</definedName>
    <definedName name="مصارف" localSheetId="49" hidden="1">{#N/A,#N/A,TRUE,"جدول 10";#N/A,#N/A,TRUE,"جدول 10";#N/A,#N/A,TRUE,"جدول 10"}</definedName>
    <definedName name="مصارف" localSheetId="10" hidden="1">{#N/A,#N/A,TRUE,"جدول 10";#N/A,#N/A,TRUE,"جدول 10";#N/A,#N/A,TRUE,"جدول 10"}</definedName>
    <definedName name="مصارف" localSheetId="11" hidden="1">{#N/A,#N/A,TRUE,"جدول 10";#N/A,#N/A,TRUE,"جدول 10";#N/A,#N/A,TRUE,"جدول 10"}</definedName>
    <definedName name="مصارف" localSheetId="12" hidden="1">{#N/A,#N/A,TRUE,"جدول 10";#N/A,#N/A,TRUE,"جدول 10";#N/A,#N/A,TRUE,"جدول 10"}</definedName>
    <definedName name="مصارف" localSheetId="0" hidden="1">{#N/A,#N/A,TRUE,"جدول 10";#N/A,#N/A,TRUE,"جدول 10";#N/A,#N/A,TRUE,"جدول 10"}</definedName>
  </definedNames>
  <calcPr calcId="144525"/>
  <fileRecoveryPr autoRecover="0"/>
</workbook>
</file>

<file path=xl/calcChain.xml><?xml version="1.0" encoding="utf-8"?>
<calcChain xmlns="http://schemas.openxmlformats.org/spreadsheetml/2006/main">
  <c r="S62" i="118" l="1"/>
  <c r="M68" i="118"/>
  <c r="V62" i="118"/>
  <c r="T62" i="118"/>
  <c r="R62" i="118"/>
  <c r="Q62" i="118"/>
  <c r="P62" i="118"/>
  <c r="O62" i="118"/>
  <c r="N62" i="118"/>
  <c r="L62" i="118"/>
  <c r="K62" i="118"/>
  <c r="J62" i="118"/>
  <c r="I62" i="118"/>
  <c r="H62" i="118"/>
  <c r="G62" i="118"/>
  <c r="F62" i="118"/>
  <c r="E62" i="118"/>
  <c r="D62" i="118"/>
  <c r="C62" i="118"/>
  <c r="V60" i="118"/>
  <c r="T60" i="118"/>
  <c r="R60" i="118"/>
  <c r="Q60" i="118"/>
  <c r="P60" i="118"/>
  <c r="O60" i="118"/>
  <c r="N60" i="118"/>
  <c r="L60" i="118"/>
  <c r="K60" i="118"/>
  <c r="J60" i="118"/>
  <c r="I60" i="118"/>
  <c r="D60" i="118"/>
  <c r="V54" i="118"/>
  <c r="U54" i="118"/>
  <c r="T54" i="118"/>
  <c r="S54" i="118"/>
  <c r="R54" i="118"/>
  <c r="Q54" i="118"/>
  <c r="P54" i="118"/>
  <c r="O54" i="118"/>
  <c r="L54" i="118"/>
  <c r="K54" i="118"/>
  <c r="J54" i="118"/>
  <c r="I54" i="118"/>
  <c r="V52" i="118"/>
  <c r="U52" i="118"/>
  <c r="T52" i="118"/>
  <c r="S52" i="118"/>
  <c r="R52" i="118"/>
  <c r="Q52" i="118"/>
  <c r="P52" i="118"/>
  <c r="O52" i="118"/>
  <c r="L52" i="118"/>
  <c r="K52" i="118"/>
  <c r="J52" i="118"/>
  <c r="I52" i="118"/>
  <c r="V41" i="118"/>
  <c r="U41" i="118"/>
  <c r="T41" i="118"/>
  <c r="S41" i="118"/>
  <c r="R41" i="118"/>
  <c r="Q41" i="118"/>
  <c r="P41" i="118"/>
  <c r="O41" i="118"/>
  <c r="L41" i="118"/>
  <c r="K41" i="118"/>
  <c r="J41" i="118"/>
  <c r="I41" i="118"/>
  <c r="V36" i="118"/>
  <c r="U36" i="118"/>
  <c r="T36" i="118"/>
  <c r="S36" i="118"/>
  <c r="R36" i="118"/>
  <c r="Q36" i="118"/>
  <c r="P36" i="118"/>
  <c r="O36" i="118"/>
  <c r="L36" i="118"/>
  <c r="K36" i="118"/>
  <c r="J36" i="118"/>
  <c r="I36" i="118"/>
  <c r="V35" i="118"/>
  <c r="U35" i="118"/>
  <c r="T35" i="118"/>
  <c r="S35" i="118"/>
  <c r="R35" i="118"/>
  <c r="Q35" i="118"/>
  <c r="P35" i="118"/>
  <c r="O35" i="118"/>
  <c r="L35" i="118"/>
  <c r="K35" i="118"/>
  <c r="J35" i="118"/>
  <c r="I35" i="118"/>
  <c r="V34" i="118"/>
  <c r="U34" i="118"/>
  <c r="T34" i="118"/>
  <c r="S34" i="118"/>
  <c r="R34" i="118"/>
  <c r="Q34" i="118"/>
  <c r="P34" i="118"/>
  <c r="O34" i="118"/>
  <c r="L34" i="118"/>
  <c r="K34" i="118"/>
  <c r="J34" i="118"/>
  <c r="I34" i="118"/>
  <c r="V33" i="118"/>
  <c r="U33" i="118"/>
  <c r="T33" i="118"/>
  <c r="T32" i="118" s="1"/>
  <c r="S33" i="118"/>
  <c r="R33" i="118"/>
  <c r="Q33" i="118"/>
  <c r="P33" i="118"/>
  <c r="P32" i="118" s="1"/>
  <c r="O33" i="118"/>
  <c r="L33" i="118"/>
  <c r="L32" i="118" s="1"/>
  <c r="K33" i="118"/>
  <c r="J33" i="118"/>
  <c r="I33" i="118"/>
  <c r="V30" i="118"/>
  <c r="U30" i="118"/>
  <c r="T30" i="118"/>
  <c r="S30" i="118"/>
  <c r="R30" i="118"/>
  <c r="Q30" i="118"/>
  <c r="P30" i="118"/>
  <c r="O30" i="118"/>
  <c r="L30" i="118"/>
  <c r="K30" i="118"/>
  <c r="J30" i="118"/>
  <c r="I30" i="118"/>
  <c r="V29" i="118"/>
  <c r="V28" i="118" s="1"/>
  <c r="U29" i="118"/>
  <c r="T29" i="118"/>
  <c r="T28" i="118" s="1"/>
  <c r="S29" i="118"/>
  <c r="R29" i="118"/>
  <c r="R28" i="118" s="1"/>
  <c r="Q29" i="118"/>
  <c r="Q28" i="118" s="1"/>
  <c r="P29" i="118"/>
  <c r="P28" i="118" s="1"/>
  <c r="O29" i="118"/>
  <c r="L29" i="118"/>
  <c r="L28" i="118" s="1"/>
  <c r="K29" i="118"/>
  <c r="K28" i="118" s="1"/>
  <c r="J29" i="118"/>
  <c r="J28" i="118" s="1"/>
  <c r="I29" i="118"/>
  <c r="I28" i="118" s="1"/>
  <c r="V24" i="118"/>
  <c r="U24" i="118"/>
  <c r="T24" i="118"/>
  <c r="S24" i="118"/>
  <c r="R24" i="118"/>
  <c r="Q24" i="118"/>
  <c r="P24" i="118"/>
  <c r="O24" i="118"/>
  <c r="L24" i="118"/>
  <c r="K24" i="118"/>
  <c r="J24" i="118"/>
  <c r="I24" i="118"/>
  <c r="V23" i="118"/>
  <c r="U23" i="118"/>
  <c r="T23" i="118"/>
  <c r="S23" i="118"/>
  <c r="R23" i="118"/>
  <c r="Q23" i="118"/>
  <c r="P23" i="118"/>
  <c r="O23" i="118"/>
  <c r="L23" i="118"/>
  <c r="K23" i="118"/>
  <c r="J23" i="118"/>
  <c r="I23" i="118"/>
  <c r="V22" i="118"/>
  <c r="U22" i="118"/>
  <c r="T22" i="118"/>
  <c r="S22" i="118"/>
  <c r="R22" i="118"/>
  <c r="Q22" i="118"/>
  <c r="P22" i="118"/>
  <c r="O22" i="118"/>
  <c r="L22" i="118"/>
  <c r="K22" i="118"/>
  <c r="J22" i="118"/>
  <c r="I22" i="118"/>
  <c r="V21" i="118"/>
  <c r="U21" i="118"/>
  <c r="T21" i="118"/>
  <c r="S21" i="118"/>
  <c r="R21" i="118"/>
  <c r="Q21" i="118"/>
  <c r="P21" i="118"/>
  <c r="O21" i="118"/>
  <c r="L21" i="118"/>
  <c r="K21" i="118"/>
  <c r="J21" i="118"/>
  <c r="I21" i="118"/>
  <c r="V20" i="118"/>
  <c r="U20" i="118"/>
  <c r="U19" i="118" s="1"/>
  <c r="T20" i="118"/>
  <c r="S20" i="118"/>
  <c r="R20" i="118"/>
  <c r="Q20" i="118"/>
  <c r="Q19" i="118" s="1"/>
  <c r="P20" i="118"/>
  <c r="P19" i="118" s="1"/>
  <c r="O20" i="118"/>
  <c r="O19" i="118" s="1"/>
  <c r="L20" i="118"/>
  <c r="K20" i="118"/>
  <c r="K19" i="118" s="1"/>
  <c r="J20" i="118"/>
  <c r="J19" i="118" s="1"/>
  <c r="I20" i="118"/>
  <c r="V19" i="118"/>
  <c r="V17" i="118"/>
  <c r="U17" i="118"/>
  <c r="T17" i="118"/>
  <c r="S17" i="118"/>
  <c r="R17" i="118"/>
  <c r="Q17" i="118"/>
  <c r="P17" i="118"/>
  <c r="O17" i="118"/>
  <c r="L17" i="118"/>
  <c r="K17" i="118"/>
  <c r="J17" i="118"/>
  <c r="I17" i="118"/>
  <c r="V16" i="118"/>
  <c r="U16" i="118"/>
  <c r="U15" i="118" s="1"/>
  <c r="T16" i="118"/>
  <c r="T15" i="118" s="1"/>
  <c r="S16" i="118"/>
  <c r="S15" i="118" s="1"/>
  <c r="R16" i="118"/>
  <c r="Q16" i="118"/>
  <c r="Q15" i="118" s="1"/>
  <c r="P16" i="118"/>
  <c r="P15" i="118" s="1"/>
  <c r="O16" i="118"/>
  <c r="O15" i="118" s="1"/>
  <c r="L16" i="118"/>
  <c r="L15" i="118" s="1"/>
  <c r="K16" i="118"/>
  <c r="K15" i="118" s="1"/>
  <c r="K26" i="118" s="1"/>
  <c r="J16" i="118"/>
  <c r="J15" i="118" s="1"/>
  <c r="I16" i="118"/>
  <c r="M89" i="117"/>
  <c r="C89" i="117"/>
  <c r="M88" i="117"/>
  <c r="C88" i="117"/>
  <c r="M87" i="117"/>
  <c r="C87" i="117"/>
  <c r="V57" i="117"/>
  <c r="U57" i="117"/>
  <c r="T57" i="117"/>
  <c r="S57" i="117"/>
  <c r="R57" i="117"/>
  <c r="Q57" i="117"/>
  <c r="P57" i="117"/>
  <c r="L57" i="117"/>
  <c r="K57" i="117"/>
  <c r="J57" i="117"/>
  <c r="V56" i="117"/>
  <c r="U56" i="117"/>
  <c r="T56" i="117"/>
  <c r="S56" i="117"/>
  <c r="R56" i="117"/>
  <c r="Q56" i="117"/>
  <c r="P56" i="117"/>
  <c r="L56" i="117"/>
  <c r="K56" i="117"/>
  <c r="J56" i="117"/>
  <c r="V55" i="117"/>
  <c r="U55" i="117"/>
  <c r="T55" i="117"/>
  <c r="S55" i="117"/>
  <c r="R55" i="117"/>
  <c r="Q55" i="117"/>
  <c r="P55" i="117"/>
  <c r="L55" i="117"/>
  <c r="K55" i="117"/>
  <c r="J55" i="117"/>
  <c r="V54" i="117"/>
  <c r="U54" i="117"/>
  <c r="T54" i="117"/>
  <c r="S54" i="117"/>
  <c r="R54" i="117"/>
  <c r="Q54" i="117"/>
  <c r="P54" i="117"/>
  <c r="L54" i="117"/>
  <c r="K54" i="117"/>
  <c r="J54" i="117"/>
  <c r="V53" i="117"/>
  <c r="U53" i="117"/>
  <c r="T53" i="117"/>
  <c r="S53" i="117"/>
  <c r="R53" i="117"/>
  <c r="Q53" i="117"/>
  <c r="P53" i="117"/>
  <c r="L53" i="117"/>
  <c r="K53" i="117"/>
  <c r="J53" i="117"/>
  <c r="V52" i="117"/>
  <c r="U52" i="117"/>
  <c r="T52" i="117"/>
  <c r="S52" i="117"/>
  <c r="R52" i="117"/>
  <c r="Q52" i="117"/>
  <c r="P52" i="117"/>
  <c r="L52" i="117"/>
  <c r="K52" i="117"/>
  <c r="J52" i="117"/>
  <c r="V51" i="117"/>
  <c r="U51" i="117"/>
  <c r="T51" i="117"/>
  <c r="S51" i="117"/>
  <c r="R51" i="117"/>
  <c r="Q51" i="117"/>
  <c r="P51" i="117"/>
  <c r="L51" i="117"/>
  <c r="K51" i="117"/>
  <c r="J51" i="117"/>
  <c r="V50" i="117"/>
  <c r="U50" i="117"/>
  <c r="T50" i="117"/>
  <c r="S50" i="117"/>
  <c r="R50" i="117"/>
  <c r="Q50" i="117"/>
  <c r="P50" i="117"/>
  <c r="L50" i="117"/>
  <c r="K50" i="117"/>
  <c r="J50" i="117"/>
  <c r="V48" i="117"/>
  <c r="U48" i="117"/>
  <c r="T48" i="117"/>
  <c r="S48" i="117"/>
  <c r="R48" i="117"/>
  <c r="Q48" i="117"/>
  <c r="P48" i="117"/>
  <c r="L48" i="117"/>
  <c r="K48" i="117"/>
  <c r="J48" i="117"/>
  <c r="V46" i="117"/>
  <c r="U46" i="117"/>
  <c r="T46" i="117"/>
  <c r="S46" i="117"/>
  <c r="R46" i="117"/>
  <c r="Q46" i="117"/>
  <c r="P46" i="117"/>
  <c r="L46" i="117"/>
  <c r="K46" i="117"/>
  <c r="J46" i="117"/>
  <c r="V45" i="117"/>
  <c r="U45" i="117"/>
  <c r="T45" i="117"/>
  <c r="S45" i="117"/>
  <c r="R45" i="117"/>
  <c r="Q45" i="117"/>
  <c r="P45" i="117"/>
  <c r="L45" i="117"/>
  <c r="K45" i="117"/>
  <c r="J45" i="117"/>
  <c r="V44" i="117"/>
  <c r="U44" i="117"/>
  <c r="T44" i="117"/>
  <c r="S44" i="117"/>
  <c r="R44" i="117"/>
  <c r="Q44" i="117"/>
  <c r="P44" i="117"/>
  <c r="L44" i="117"/>
  <c r="K44" i="117"/>
  <c r="J44" i="117"/>
  <c r="V43" i="117"/>
  <c r="U43" i="117"/>
  <c r="T43" i="117"/>
  <c r="S43" i="117"/>
  <c r="R43" i="117"/>
  <c r="Q43" i="117"/>
  <c r="P43" i="117"/>
  <c r="L43" i="117"/>
  <c r="K43" i="117"/>
  <c r="J43" i="117"/>
  <c r="V42" i="117"/>
  <c r="U42" i="117"/>
  <c r="T42" i="117"/>
  <c r="S42" i="117"/>
  <c r="R42" i="117"/>
  <c r="Q42" i="117"/>
  <c r="P42" i="117"/>
  <c r="L42" i="117"/>
  <c r="K42" i="117"/>
  <c r="J42" i="117"/>
  <c r="V41" i="117"/>
  <c r="U41" i="117"/>
  <c r="T41" i="117"/>
  <c r="S41" i="117"/>
  <c r="R41" i="117"/>
  <c r="Q41" i="117"/>
  <c r="P41" i="117"/>
  <c r="L41" i="117"/>
  <c r="K41" i="117"/>
  <c r="J41" i="117"/>
  <c r="V40" i="117"/>
  <c r="U40" i="117"/>
  <c r="T40" i="117"/>
  <c r="S40" i="117"/>
  <c r="R40" i="117"/>
  <c r="Q40" i="117"/>
  <c r="P40" i="117"/>
  <c r="L40" i="117"/>
  <c r="K40" i="117"/>
  <c r="J40" i="117"/>
  <c r="V39" i="117"/>
  <c r="U39" i="117"/>
  <c r="T39" i="117"/>
  <c r="S39" i="117"/>
  <c r="R39" i="117"/>
  <c r="Q39" i="117"/>
  <c r="P39" i="117"/>
  <c r="L39" i="117"/>
  <c r="K39" i="117"/>
  <c r="J39" i="117"/>
  <c r="V34" i="117"/>
  <c r="V81" i="117" s="1"/>
  <c r="U34" i="117"/>
  <c r="U81" i="117" s="1"/>
  <c r="T34" i="117"/>
  <c r="T81" i="117" s="1"/>
  <c r="S34" i="117"/>
  <c r="S81" i="117" s="1"/>
  <c r="R34" i="117"/>
  <c r="R81" i="117" s="1"/>
  <c r="Q34" i="117"/>
  <c r="Q81" i="117" s="1"/>
  <c r="P34" i="117"/>
  <c r="P81" i="117" s="1"/>
  <c r="L34" i="117"/>
  <c r="L81" i="117" s="1"/>
  <c r="K34" i="117"/>
  <c r="K81" i="117" s="1"/>
  <c r="J34" i="117"/>
  <c r="J81" i="117" s="1"/>
  <c r="V33" i="117"/>
  <c r="V80" i="117" s="1"/>
  <c r="U33" i="117"/>
  <c r="U80" i="117" s="1"/>
  <c r="T33" i="117"/>
  <c r="T80" i="117" s="1"/>
  <c r="S33" i="117"/>
  <c r="S80" i="117" s="1"/>
  <c r="R33" i="117"/>
  <c r="R80" i="117" s="1"/>
  <c r="Q33" i="117"/>
  <c r="Q80" i="117" s="1"/>
  <c r="P33" i="117"/>
  <c r="P80" i="117" s="1"/>
  <c r="L33" i="117"/>
  <c r="L80" i="117" s="1"/>
  <c r="K33" i="117"/>
  <c r="K80" i="117" s="1"/>
  <c r="J33" i="117"/>
  <c r="J80" i="117" s="1"/>
  <c r="V32" i="117"/>
  <c r="V79" i="117" s="1"/>
  <c r="U32" i="117"/>
  <c r="U79" i="117" s="1"/>
  <c r="T32" i="117"/>
  <c r="T79" i="117" s="1"/>
  <c r="S32" i="117"/>
  <c r="S79" i="117" s="1"/>
  <c r="R32" i="117"/>
  <c r="R79" i="117" s="1"/>
  <c r="Q32" i="117"/>
  <c r="Q79" i="117" s="1"/>
  <c r="P32" i="117"/>
  <c r="P79" i="117" s="1"/>
  <c r="L32" i="117"/>
  <c r="L79" i="117" s="1"/>
  <c r="K32" i="117"/>
  <c r="K79" i="117" s="1"/>
  <c r="J32" i="117"/>
  <c r="J79" i="117" s="1"/>
  <c r="V31" i="117"/>
  <c r="V78" i="117" s="1"/>
  <c r="U31" i="117"/>
  <c r="U78" i="117" s="1"/>
  <c r="T31" i="117"/>
  <c r="T78" i="117" s="1"/>
  <c r="S31" i="117"/>
  <c r="S78" i="117" s="1"/>
  <c r="R31" i="117"/>
  <c r="Q31" i="117"/>
  <c r="Q78" i="117" s="1"/>
  <c r="P31" i="117"/>
  <c r="P78" i="117" s="1"/>
  <c r="L31" i="117"/>
  <c r="L78" i="117" s="1"/>
  <c r="K31" i="117"/>
  <c r="K78" i="117" s="1"/>
  <c r="J31" i="117"/>
  <c r="J78" i="117" s="1"/>
  <c r="P30" i="117"/>
  <c r="V29" i="117"/>
  <c r="V76" i="117" s="1"/>
  <c r="U29" i="117"/>
  <c r="U76" i="117" s="1"/>
  <c r="T29" i="117"/>
  <c r="T76" i="117" s="1"/>
  <c r="S29" i="117"/>
  <c r="S76" i="117" s="1"/>
  <c r="R29" i="117"/>
  <c r="R76" i="117" s="1"/>
  <c r="Q29" i="117"/>
  <c r="Q76" i="117" s="1"/>
  <c r="P29" i="117"/>
  <c r="P76" i="117" s="1"/>
  <c r="L29" i="117"/>
  <c r="L76" i="117" s="1"/>
  <c r="K29" i="117"/>
  <c r="K76" i="117" s="1"/>
  <c r="J29" i="117"/>
  <c r="J76" i="117" s="1"/>
  <c r="V28" i="117"/>
  <c r="V75" i="117" s="1"/>
  <c r="U28" i="117"/>
  <c r="U75" i="117" s="1"/>
  <c r="U74" i="117" s="1"/>
  <c r="T28" i="117"/>
  <c r="S28" i="117"/>
  <c r="S75" i="117" s="1"/>
  <c r="R28" i="117"/>
  <c r="R75" i="117" s="1"/>
  <c r="Q28" i="117"/>
  <c r="Q75" i="117" s="1"/>
  <c r="Q74" i="117" s="1"/>
  <c r="P28" i="117"/>
  <c r="P75" i="117" s="1"/>
  <c r="L28" i="117"/>
  <c r="L75" i="117" s="1"/>
  <c r="K28" i="117"/>
  <c r="K75" i="117" s="1"/>
  <c r="J28" i="117"/>
  <c r="J75" i="117" s="1"/>
  <c r="V23" i="117"/>
  <c r="V70" i="117" s="1"/>
  <c r="U23" i="117"/>
  <c r="U70" i="117" s="1"/>
  <c r="T23" i="117"/>
  <c r="T70" i="117" s="1"/>
  <c r="S23" i="117"/>
  <c r="S70" i="117" s="1"/>
  <c r="R23" i="117"/>
  <c r="R70" i="117" s="1"/>
  <c r="Q23" i="117"/>
  <c r="Q70" i="117" s="1"/>
  <c r="P23" i="117"/>
  <c r="P70" i="117" s="1"/>
  <c r="L23" i="117"/>
  <c r="L70" i="117" s="1"/>
  <c r="K23" i="117"/>
  <c r="K70" i="117" s="1"/>
  <c r="J23" i="117"/>
  <c r="J70" i="117" s="1"/>
  <c r="V22" i="117"/>
  <c r="V69" i="117" s="1"/>
  <c r="U22" i="117"/>
  <c r="U69" i="117" s="1"/>
  <c r="T22" i="117"/>
  <c r="T69" i="117" s="1"/>
  <c r="S22" i="117"/>
  <c r="S69" i="117" s="1"/>
  <c r="R22" i="117"/>
  <c r="R69" i="117" s="1"/>
  <c r="Q22" i="117"/>
  <c r="Q69" i="117" s="1"/>
  <c r="P22" i="117"/>
  <c r="P69" i="117" s="1"/>
  <c r="L22" i="117"/>
  <c r="L69" i="117" s="1"/>
  <c r="K22" i="117"/>
  <c r="K69" i="117" s="1"/>
  <c r="J22" i="117"/>
  <c r="J69" i="117" s="1"/>
  <c r="V21" i="117"/>
  <c r="V68" i="117" s="1"/>
  <c r="U21" i="117"/>
  <c r="U68" i="117" s="1"/>
  <c r="T21" i="117"/>
  <c r="T68" i="117" s="1"/>
  <c r="S21" i="117"/>
  <c r="S68" i="117" s="1"/>
  <c r="R21" i="117"/>
  <c r="R68" i="117" s="1"/>
  <c r="Q21" i="117"/>
  <c r="Q68" i="117" s="1"/>
  <c r="P21" i="117"/>
  <c r="P68" i="117" s="1"/>
  <c r="L21" i="117"/>
  <c r="L68" i="117" s="1"/>
  <c r="K21" i="117"/>
  <c r="K68" i="117" s="1"/>
  <c r="J21" i="117"/>
  <c r="J68" i="117" s="1"/>
  <c r="V20" i="117"/>
  <c r="V67" i="117" s="1"/>
  <c r="U20" i="117"/>
  <c r="U67" i="117" s="1"/>
  <c r="T20" i="117"/>
  <c r="T67" i="117" s="1"/>
  <c r="S20" i="117"/>
  <c r="S67" i="117" s="1"/>
  <c r="R20" i="117"/>
  <c r="R67" i="117" s="1"/>
  <c r="Q20" i="117"/>
  <c r="Q67" i="117" s="1"/>
  <c r="P20" i="117"/>
  <c r="P67" i="117" s="1"/>
  <c r="L20" i="117"/>
  <c r="L67" i="117" s="1"/>
  <c r="K20" i="117"/>
  <c r="K67" i="117" s="1"/>
  <c r="J20" i="117"/>
  <c r="J67" i="117" s="1"/>
  <c r="V19" i="117"/>
  <c r="U19" i="117"/>
  <c r="U66" i="117" s="1"/>
  <c r="T19" i="117"/>
  <c r="T66" i="117" s="1"/>
  <c r="S19" i="117"/>
  <c r="R19" i="117"/>
  <c r="Q19" i="117"/>
  <c r="Q66" i="117" s="1"/>
  <c r="P19" i="117"/>
  <c r="P66" i="117" s="1"/>
  <c r="L19" i="117"/>
  <c r="L66" i="117" s="1"/>
  <c r="K19" i="117"/>
  <c r="K66" i="117" s="1"/>
  <c r="J19" i="117"/>
  <c r="V17" i="117"/>
  <c r="V64" i="117" s="1"/>
  <c r="U17" i="117"/>
  <c r="U64" i="117" s="1"/>
  <c r="T17" i="117"/>
  <c r="T64" i="117" s="1"/>
  <c r="S17" i="117"/>
  <c r="R17" i="117"/>
  <c r="R64" i="117" s="1"/>
  <c r="Q17" i="117"/>
  <c r="Q64" i="117" s="1"/>
  <c r="P17" i="117"/>
  <c r="P64" i="117" s="1"/>
  <c r="L17" i="117"/>
  <c r="L64" i="117" s="1"/>
  <c r="K17" i="117"/>
  <c r="K64" i="117" s="1"/>
  <c r="J17" i="117"/>
  <c r="V16" i="117"/>
  <c r="V63" i="117" s="1"/>
  <c r="U16" i="117"/>
  <c r="T16" i="117"/>
  <c r="S16" i="117"/>
  <c r="S63" i="117" s="1"/>
  <c r="R16" i="117"/>
  <c r="R63" i="117" s="1"/>
  <c r="Q16" i="117"/>
  <c r="P16" i="117"/>
  <c r="L16" i="117"/>
  <c r="K16" i="117"/>
  <c r="J16" i="117"/>
  <c r="J63" i="117" s="1"/>
  <c r="U60" i="118" l="1"/>
  <c r="S60" i="118"/>
  <c r="U62" i="118"/>
  <c r="K77" i="117"/>
  <c r="R30" i="117"/>
  <c r="T30" i="117"/>
  <c r="J26" i="118"/>
  <c r="T18" i="117"/>
  <c r="Q30" i="117"/>
  <c r="S77" i="117"/>
  <c r="P74" i="117"/>
  <c r="T27" i="117"/>
  <c r="V15" i="117"/>
  <c r="K18" i="117"/>
  <c r="K30" i="117"/>
  <c r="Q18" i="117"/>
  <c r="J27" i="117"/>
  <c r="P26" i="118"/>
  <c r="R18" i="117"/>
  <c r="V77" i="117"/>
  <c r="V18" i="117"/>
  <c r="D39" i="117"/>
  <c r="H60" i="118"/>
  <c r="V27" i="117"/>
  <c r="O26" i="118"/>
  <c r="I19" i="118"/>
  <c r="S19" i="118"/>
  <c r="S26" i="118" s="1"/>
  <c r="O28" i="118"/>
  <c r="S28" i="118"/>
  <c r="K32" i="118"/>
  <c r="K68" i="118" s="1"/>
  <c r="T19" i="118"/>
  <c r="T26" i="118" s="1"/>
  <c r="R32" i="118"/>
  <c r="R62" i="117"/>
  <c r="L18" i="117"/>
  <c r="L65" i="117" s="1"/>
  <c r="U18" i="117"/>
  <c r="U65" i="117" s="1"/>
  <c r="R27" i="117"/>
  <c r="K74" i="117"/>
  <c r="L30" i="117"/>
  <c r="U30" i="117"/>
  <c r="U26" i="118"/>
  <c r="I32" i="118"/>
  <c r="R15" i="117"/>
  <c r="P18" i="117"/>
  <c r="S27" i="117"/>
  <c r="L74" i="117"/>
  <c r="J77" i="117"/>
  <c r="R19" i="118"/>
  <c r="J32" i="118"/>
  <c r="U28" i="118"/>
  <c r="V62" i="117"/>
  <c r="F50" i="117"/>
  <c r="G53" i="117"/>
  <c r="E39" i="117"/>
  <c r="E42" i="117"/>
  <c r="F39" i="117"/>
  <c r="F42" i="117"/>
  <c r="C60" i="118"/>
  <c r="G60" i="118"/>
  <c r="E60" i="118"/>
  <c r="F60" i="118"/>
  <c r="O50" i="117"/>
  <c r="N50" i="117"/>
  <c r="H39" i="117"/>
  <c r="I39" i="117"/>
  <c r="D40" i="117"/>
  <c r="D16" i="117"/>
  <c r="I40" i="117"/>
  <c r="I16" i="117"/>
  <c r="H40" i="117"/>
  <c r="H16" i="117"/>
  <c r="D41" i="117"/>
  <c r="D17" i="117"/>
  <c r="H41" i="117"/>
  <c r="H17" i="117"/>
  <c r="I41" i="117"/>
  <c r="I17" i="117"/>
  <c r="D42" i="117"/>
  <c r="I42" i="117"/>
  <c r="H42" i="117"/>
  <c r="D43" i="117"/>
  <c r="D19" i="117"/>
  <c r="H43" i="117"/>
  <c r="H19" i="117"/>
  <c r="I43" i="117"/>
  <c r="I19" i="117"/>
  <c r="D44" i="117"/>
  <c r="D20" i="117"/>
  <c r="I44" i="117"/>
  <c r="I20" i="117"/>
  <c r="H44" i="117"/>
  <c r="H20" i="117"/>
  <c r="D45" i="117"/>
  <c r="D21" i="117"/>
  <c r="H45" i="117"/>
  <c r="H21" i="117"/>
  <c r="I45" i="117"/>
  <c r="I21" i="117"/>
  <c r="D22" i="117"/>
  <c r="I22" i="117"/>
  <c r="H22" i="117"/>
  <c r="D23" i="117"/>
  <c r="H23" i="117"/>
  <c r="I23" i="117"/>
  <c r="F17" i="118"/>
  <c r="E51" i="117"/>
  <c r="E28" i="117"/>
  <c r="E40" i="117"/>
  <c r="E16" i="117"/>
  <c r="E41" i="117"/>
  <c r="E17" i="117"/>
  <c r="E43" i="117"/>
  <c r="E19" i="117"/>
  <c r="E44" i="117"/>
  <c r="E20" i="117"/>
  <c r="E45" i="117"/>
  <c r="E21" i="117"/>
  <c r="E22" i="117"/>
  <c r="E23" i="117"/>
  <c r="H21" i="118"/>
  <c r="O39" i="117"/>
  <c r="N39" i="117"/>
  <c r="F40" i="117"/>
  <c r="F16" i="117"/>
  <c r="O40" i="117"/>
  <c r="O16" i="117"/>
  <c r="N40" i="117"/>
  <c r="N16" i="117"/>
  <c r="F41" i="117"/>
  <c r="F17" i="117"/>
  <c r="O41" i="117"/>
  <c r="N41" i="117"/>
  <c r="N17" i="117"/>
  <c r="N64" i="117" s="1"/>
  <c r="O17" i="117"/>
  <c r="O42" i="117"/>
  <c r="N42" i="117"/>
  <c r="F43" i="117"/>
  <c r="F19" i="117"/>
  <c r="O43" i="117"/>
  <c r="N43" i="117"/>
  <c r="N19" i="117"/>
  <c r="O19" i="117"/>
  <c r="F44" i="117"/>
  <c r="F20" i="117"/>
  <c r="O44" i="117"/>
  <c r="O20" i="117"/>
  <c r="N44" i="117"/>
  <c r="N20" i="117"/>
  <c r="N67" i="117" s="1"/>
  <c r="F45" i="117"/>
  <c r="F21" i="117"/>
  <c r="O45" i="117"/>
  <c r="O21" i="117"/>
  <c r="N45" i="117"/>
  <c r="N21" i="117"/>
  <c r="N68" i="117" s="1"/>
  <c r="F22" i="117"/>
  <c r="O22" i="117"/>
  <c r="N22" i="117"/>
  <c r="N69" i="117" s="1"/>
  <c r="O46" i="117"/>
  <c r="N46" i="117"/>
  <c r="F23" i="117"/>
  <c r="O23" i="117"/>
  <c r="N23" i="117"/>
  <c r="N70" i="117" s="1"/>
  <c r="D29" i="118"/>
  <c r="N20" i="118"/>
  <c r="E50" i="117"/>
  <c r="F52" i="117"/>
  <c r="F29" i="117"/>
  <c r="O52" i="117"/>
  <c r="O29" i="117"/>
  <c r="N52" i="117"/>
  <c r="N29" i="117"/>
  <c r="N76" i="117" s="1"/>
  <c r="D56" i="117"/>
  <c r="D33" i="117"/>
  <c r="D53" i="117"/>
  <c r="H35" i="118"/>
  <c r="H56" i="117"/>
  <c r="H33" i="117"/>
  <c r="I56" i="117"/>
  <c r="I33" i="117"/>
  <c r="I80" i="117" s="1"/>
  <c r="H54" i="118"/>
  <c r="G39" i="117"/>
  <c r="G40" i="117"/>
  <c r="G16" i="117"/>
  <c r="G41" i="117"/>
  <c r="G17" i="117"/>
  <c r="C35" i="118"/>
  <c r="G42" i="117"/>
  <c r="G20" i="118"/>
  <c r="C20" i="118"/>
  <c r="G43" i="117"/>
  <c r="G19" i="117"/>
  <c r="C21" i="118"/>
  <c r="G44" i="117"/>
  <c r="G20" i="117"/>
  <c r="C22" i="118"/>
  <c r="G45" i="117"/>
  <c r="G21" i="117"/>
  <c r="G22" i="117"/>
  <c r="G69" i="117" s="1"/>
  <c r="C24" i="118"/>
  <c r="G23" i="117"/>
  <c r="E20" i="118"/>
  <c r="D51" i="117"/>
  <c r="D28" i="117"/>
  <c r="H29" i="118"/>
  <c r="I51" i="117"/>
  <c r="I28" i="117"/>
  <c r="H51" i="117"/>
  <c r="H28" i="117"/>
  <c r="C30" i="118"/>
  <c r="D50" i="117"/>
  <c r="G52" i="117"/>
  <c r="G29" i="117"/>
  <c r="G50" i="117"/>
  <c r="E35" i="118"/>
  <c r="E56" i="117"/>
  <c r="E33" i="117"/>
  <c r="E53" i="117"/>
  <c r="D52" i="117"/>
  <c r="D29" i="117"/>
  <c r="D76" i="117" s="1"/>
  <c r="H30" i="118"/>
  <c r="H52" i="117"/>
  <c r="H29" i="117"/>
  <c r="I52" i="117"/>
  <c r="I29" i="117"/>
  <c r="I76" i="117" s="1"/>
  <c r="O53" i="117"/>
  <c r="N53" i="117"/>
  <c r="F33" i="118"/>
  <c r="F54" i="117"/>
  <c r="F31" i="117"/>
  <c r="N33" i="118"/>
  <c r="O54" i="117"/>
  <c r="O31" i="117"/>
  <c r="N54" i="117"/>
  <c r="N31" i="117"/>
  <c r="F34" i="118"/>
  <c r="F55" i="117"/>
  <c r="F32" i="117"/>
  <c r="N34" i="118"/>
  <c r="O55" i="117"/>
  <c r="O32" i="117"/>
  <c r="O79" i="117" s="1"/>
  <c r="N55" i="117"/>
  <c r="N32" i="117"/>
  <c r="N79" i="117" s="1"/>
  <c r="F35" i="118"/>
  <c r="F54" i="118"/>
  <c r="F56" i="117"/>
  <c r="F33" i="117"/>
  <c r="F80" i="117" s="1"/>
  <c r="N54" i="118"/>
  <c r="N35" i="118"/>
  <c r="O56" i="117"/>
  <c r="O33" i="117"/>
  <c r="O80" i="117" s="1"/>
  <c r="N56" i="117"/>
  <c r="N33" i="117"/>
  <c r="N80" i="117" s="1"/>
  <c r="D57" i="117"/>
  <c r="D34" i="117"/>
  <c r="D81" i="117" s="1"/>
  <c r="H36" i="118"/>
  <c r="I57" i="117"/>
  <c r="I34" i="117"/>
  <c r="I81" i="117" s="1"/>
  <c r="H57" i="117"/>
  <c r="H34" i="117"/>
  <c r="H81" i="117" s="1"/>
  <c r="E52" i="117"/>
  <c r="E29" i="117"/>
  <c r="E76" i="117" s="1"/>
  <c r="C33" i="118"/>
  <c r="G54" i="117"/>
  <c r="G31" i="117"/>
  <c r="C34" i="118"/>
  <c r="G55" i="117"/>
  <c r="G32" i="117"/>
  <c r="G79" i="117" s="1"/>
  <c r="C54" i="118"/>
  <c r="G35" i="118"/>
  <c r="G54" i="118"/>
  <c r="G56" i="117"/>
  <c r="G33" i="117"/>
  <c r="E36" i="118"/>
  <c r="E57" i="117"/>
  <c r="E34" i="117"/>
  <c r="F52" i="118"/>
  <c r="F29" i="118"/>
  <c r="F51" i="117"/>
  <c r="F28" i="117"/>
  <c r="N52" i="118"/>
  <c r="O51" i="117"/>
  <c r="O28" i="117"/>
  <c r="N51" i="117"/>
  <c r="N28" i="117"/>
  <c r="D33" i="118"/>
  <c r="D54" i="117"/>
  <c r="D31" i="117"/>
  <c r="H33" i="118"/>
  <c r="H54" i="117"/>
  <c r="H31" i="117"/>
  <c r="I54" i="117"/>
  <c r="I31" i="117"/>
  <c r="D34" i="118"/>
  <c r="D55" i="117"/>
  <c r="D32" i="117"/>
  <c r="H34" i="118"/>
  <c r="I55" i="117"/>
  <c r="I32" i="117"/>
  <c r="I79" i="117" s="1"/>
  <c r="H55" i="117"/>
  <c r="H32" i="117"/>
  <c r="H79" i="117" s="1"/>
  <c r="F36" i="118"/>
  <c r="F57" i="117"/>
  <c r="F34" i="117"/>
  <c r="N36" i="118"/>
  <c r="O57" i="117"/>
  <c r="O34" i="117"/>
  <c r="O81" i="117" s="1"/>
  <c r="N57" i="117"/>
  <c r="N34" i="117"/>
  <c r="N81" i="117" s="1"/>
  <c r="C52" i="118"/>
  <c r="C29" i="118"/>
  <c r="G52" i="118"/>
  <c r="G29" i="118"/>
  <c r="G51" i="117"/>
  <c r="G28" i="117"/>
  <c r="E54" i="117"/>
  <c r="E31" i="117"/>
  <c r="E34" i="118"/>
  <c r="E55" i="117"/>
  <c r="E32" i="117"/>
  <c r="C36" i="118"/>
  <c r="G36" i="118"/>
  <c r="G57" i="117"/>
  <c r="G34" i="117"/>
  <c r="G81" i="117" s="1"/>
  <c r="S66" i="117"/>
  <c r="S18" i="117"/>
  <c r="J66" i="117"/>
  <c r="J18" i="117"/>
  <c r="K15" i="117"/>
  <c r="K63" i="117"/>
  <c r="K62" i="117" s="1"/>
  <c r="S64" i="117"/>
  <c r="S62" i="117" s="1"/>
  <c r="S15" i="117"/>
  <c r="J64" i="117"/>
  <c r="J62" i="117" s="1"/>
  <c r="J15" i="117"/>
  <c r="L15" i="117"/>
  <c r="L25" i="117" s="1"/>
  <c r="L63" i="117"/>
  <c r="L62" i="117" s="1"/>
  <c r="P65" i="117"/>
  <c r="P15" i="117"/>
  <c r="P25" i="117" s="1"/>
  <c r="P63" i="117"/>
  <c r="P62" i="117" s="1"/>
  <c r="T15" i="117"/>
  <c r="T25" i="117" s="1"/>
  <c r="T87" i="117" s="1"/>
  <c r="T63" i="117"/>
  <c r="T62" i="117" s="1"/>
  <c r="Q65" i="117"/>
  <c r="R74" i="117"/>
  <c r="V74" i="117"/>
  <c r="P77" i="117"/>
  <c r="T77" i="117"/>
  <c r="Q15" i="117"/>
  <c r="Q25" i="117" s="1"/>
  <c r="Q63" i="117"/>
  <c r="Q62" i="117" s="1"/>
  <c r="U15" i="117"/>
  <c r="U25" i="117" s="1"/>
  <c r="U63" i="117"/>
  <c r="U62" i="117" s="1"/>
  <c r="K65" i="117"/>
  <c r="K25" i="117"/>
  <c r="T65" i="117"/>
  <c r="R65" i="117"/>
  <c r="R72" i="117" s="1"/>
  <c r="V65" i="117"/>
  <c r="V72" i="117" s="1"/>
  <c r="V25" i="117"/>
  <c r="R66" i="117"/>
  <c r="T75" i="117"/>
  <c r="T74" i="117" s="1"/>
  <c r="V66" i="117"/>
  <c r="R78" i="117"/>
  <c r="R77" i="117" s="1"/>
  <c r="Q26" i="118"/>
  <c r="K27" i="117"/>
  <c r="P27" i="117"/>
  <c r="V30" i="117"/>
  <c r="L27" i="117"/>
  <c r="Q27" i="117"/>
  <c r="U27" i="117"/>
  <c r="J74" i="117"/>
  <c r="S74" i="117"/>
  <c r="J30" i="117"/>
  <c r="S30" i="117"/>
  <c r="L77" i="117"/>
  <c r="Q77" i="117"/>
  <c r="U77" i="117"/>
  <c r="I15" i="118"/>
  <c r="I68" i="118" s="1"/>
  <c r="R15" i="118"/>
  <c r="R68" i="118" s="1"/>
  <c r="V15" i="118"/>
  <c r="L19" i="118"/>
  <c r="L26" i="118" s="1"/>
  <c r="T68" i="118"/>
  <c r="J68" i="118"/>
  <c r="P68" i="118"/>
  <c r="Q32" i="118"/>
  <c r="Q68" i="118" s="1"/>
  <c r="U32" i="118"/>
  <c r="U68" i="118" s="1"/>
  <c r="O32" i="118"/>
  <c r="O68" i="118" s="1"/>
  <c r="S32" i="118"/>
  <c r="S68" i="118" s="1"/>
  <c r="V32" i="118"/>
  <c r="D47" i="118"/>
  <c r="D43" i="118"/>
  <c r="D58" i="118"/>
  <c r="D56" i="118"/>
  <c r="H45" i="118"/>
  <c r="H43" i="118"/>
  <c r="H58" i="118"/>
  <c r="H56" i="118"/>
  <c r="L47" i="118"/>
  <c r="L45" i="118"/>
  <c r="N43" i="118"/>
  <c r="N58" i="118"/>
  <c r="N56" i="118"/>
  <c r="L43" i="118"/>
  <c r="L58" i="118"/>
  <c r="L56" i="118"/>
  <c r="N47" i="118"/>
  <c r="N45" i="118"/>
  <c r="R43" i="118"/>
  <c r="R58" i="118"/>
  <c r="R56" i="118"/>
  <c r="R47" i="118"/>
  <c r="R45" i="118"/>
  <c r="E43" i="118"/>
  <c r="E58" i="118"/>
  <c r="E56" i="118"/>
  <c r="E47" i="118"/>
  <c r="E45" i="118"/>
  <c r="I43" i="118"/>
  <c r="I58" i="118"/>
  <c r="I56" i="118"/>
  <c r="I47" i="118"/>
  <c r="I45" i="118"/>
  <c r="O58" i="118"/>
  <c r="O56" i="118"/>
  <c r="O47" i="118"/>
  <c r="O45" i="118"/>
  <c r="O43" i="118"/>
  <c r="S58" i="118"/>
  <c r="S56" i="118"/>
  <c r="S47" i="118"/>
  <c r="S45" i="118"/>
  <c r="S43" i="118"/>
  <c r="F58" i="118"/>
  <c r="F56" i="118"/>
  <c r="F47" i="118"/>
  <c r="F45" i="118"/>
  <c r="F43" i="118"/>
  <c r="J58" i="118"/>
  <c r="J56" i="118"/>
  <c r="J47" i="118"/>
  <c r="J45" i="118"/>
  <c r="J43" i="118"/>
  <c r="P47" i="118"/>
  <c r="P45" i="118"/>
  <c r="P43" i="118"/>
  <c r="P58" i="118"/>
  <c r="P56" i="118"/>
  <c r="T47" i="118"/>
  <c r="T45" i="118"/>
  <c r="T43" i="118"/>
  <c r="T58" i="118"/>
  <c r="T56" i="118"/>
  <c r="C45" i="118"/>
  <c r="G47" i="118"/>
  <c r="G45" i="118"/>
  <c r="G43" i="118"/>
  <c r="G58" i="118"/>
  <c r="G56" i="118"/>
  <c r="K47" i="118"/>
  <c r="K45" i="118"/>
  <c r="K43" i="118"/>
  <c r="K58" i="118"/>
  <c r="K56" i="118"/>
  <c r="Q47" i="118"/>
  <c r="Q45" i="118"/>
  <c r="Q43" i="118"/>
  <c r="Q58" i="118"/>
  <c r="Q56" i="118"/>
  <c r="P88" i="117" l="1"/>
  <c r="V89" i="117"/>
  <c r="R25" i="117"/>
  <c r="R87" i="117" s="1"/>
  <c r="Q88" i="117"/>
  <c r="U88" i="117"/>
  <c r="K72" i="117"/>
  <c r="K89" i="117" s="1"/>
  <c r="L88" i="117"/>
  <c r="C28" i="118"/>
  <c r="G30" i="118"/>
  <c r="G28" i="118" s="1"/>
  <c r="H52" i="118"/>
  <c r="C23" i="118"/>
  <c r="I50" i="117"/>
  <c r="H47" i="118"/>
  <c r="K88" i="117"/>
  <c r="R88" i="117"/>
  <c r="T72" i="117"/>
  <c r="T89" i="117" s="1"/>
  <c r="L87" i="117"/>
  <c r="N30" i="118"/>
  <c r="U87" i="117"/>
  <c r="G70" i="117"/>
  <c r="G67" i="117"/>
  <c r="F24" i="118"/>
  <c r="I69" i="117"/>
  <c r="G68" i="117"/>
  <c r="F22" i="118"/>
  <c r="F16" i="118"/>
  <c r="G76" i="117"/>
  <c r="G17" i="118"/>
  <c r="F30" i="118"/>
  <c r="F28" i="118" s="1"/>
  <c r="F23" i="118"/>
  <c r="F20" i="118"/>
  <c r="I68" i="117"/>
  <c r="H22" i="118"/>
  <c r="V68" i="118"/>
  <c r="E81" i="117"/>
  <c r="F53" i="117"/>
  <c r="D30" i="118"/>
  <c r="D52" i="118"/>
  <c r="G16" i="118"/>
  <c r="D35" i="118"/>
  <c r="E79" i="117"/>
  <c r="E80" i="117"/>
  <c r="N23" i="118"/>
  <c r="D45" i="118"/>
  <c r="E33" i="118"/>
  <c r="E32" i="118" s="1"/>
  <c r="F81" i="117"/>
  <c r="D79" i="117"/>
  <c r="N29" i="118"/>
  <c r="G80" i="117"/>
  <c r="G34" i="118"/>
  <c r="G33" i="118"/>
  <c r="E30" i="118"/>
  <c r="D36" i="118"/>
  <c r="F79" i="117"/>
  <c r="H76" i="117"/>
  <c r="G24" i="118"/>
  <c r="G23" i="118"/>
  <c r="G22" i="118"/>
  <c r="G21" i="118"/>
  <c r="G64" i="117"/>
  <c r="O76" i="117"/>
  <c r="F21" i="118"/>
  <c r="H24" i="118"/>
  <c r="V88" i="117"/>
  <c r="V26" i="118"/>
  <c r="V87" i="117"/>
  <c r="T88" i="117"/>
  <c r="U72" i="117"/>
  <c r="U89" i="117" s="1"/>
  <c r="I78" i="117"/>
  <c r="I77" i="117" s="1"/>
  <c r="I30" i="117"/>
  <c r="H32" i="118"/>
  <c r="N75" i="117"/>
  <c r="N74" i="117" s="1"/>
  <c r="N27" i="117"/>
  <c r="F32" i="118"/>
  <c r="E54" i="118"/>
  <c r="C19" i="118"/>
  <c r="G41" i="118"/>
  <c r="G48" i="117"/>
  <c r="I53" i="117"/>
  <c r="H53" i="117"/>
  <c r="D80" i="117"/>
  <c r="D41" i="118"/>
  <c r="D48" i="117"/>
  <c r="N24" i="118"/>
  <c r="F69" i="117"/>
  <c r="O68" i="117"/>
  <c r="O67" i="117"/>
  <c r="O64" i="117"/>
  <c r="N17" i="118"/>
  <c r="N63" i="117"/>
  <c r="N62" i="117" s="1"/>
  <c r="N15" i="117"/>
  <c r="N16" i="118"/>
  <c r="H41" i="118"/>
  <c r="I48" i="117"/>
  <c r="H48" i="117"/>
  <c r="E23" i="118"/>
  <c r="E67" i="117"/>
  <c r="E17" i="118"/>
  <c r="E52" i="118"/>
  <c r="H70" i="117"/>
  <c r="H69" i="117"/>
  <c r="D23" i="118"/>
  <c r="D21" i="118"/>
  <c r="D20" i="118"/>
  <c r="I64" i="117"/>
  <c r="H17" i="118"/>
  <c r="H15" i="117"/>
  <c r="H63" i="117"/>
  <c r="R26" i="118"/>
  <c r="S65" i="117"/>
  <c r="S25" i="117"/>
  <c r="S87" i="117" s="1"/>
  <c r="D78" i="117"/>
  <c r="D30" i="117"/>
  <c r="N30" i="117"/>
  <c r="N78" i="117"/>
  <c r="N77" i="117" s="1"/>
  <c r="N32" i="118"/>
  <c r="I75" i="117"/>
  <c r="I74" i="117" s="1"/>
  <c r="I27" i="117"/>
  <c r="D75" i="117"/>
  <c r="D74" i="117" s="1"/>
  <c r="D27" i="117"/>
  <c r="G66" i="117"/>
  <c r="G18" i="117"/>
  <c r="G15" i="118"/>
  <c r="F76" i="117"/>
  <c r="F70" i="117"/>
  <c r="F64" i="117"/>
  <c r="F63" i="117"/>
  <c r="F15" i="117"/>
  <c r="E70" i="117"/>
  <c r="E68" i="117"/>
  <c r="E63" i="117"/>
  <c r="E15" i="117"/>
  <c r="E75" i="117"/>
  <c r="E74" i="117" s="1"/>
  <c r="E27" i="117"/>
  <c r="H67" i="117"/>
  <c r="I66" i="117"/>
  <c r="I18" i="117"/>
  <c r="H20" i="118"/>
  <c r="D64" i="117"/>
  <c r="H16" i="118"/>
  <c r="D15" i="117"/>
  <c r="D63" i="117"/>
  <c r="I26" i="118"/>
  <c r="L68" i="118"/>
  <c r="K87" i="117"/>
  <c r="Q87" i="117"/>
  <c r="P87" i="117"/>
  <c r="J65" i="117"/>
  <c r="J25" i="117"/>
  <c r="J87" i="117" s="1"/>
  <c r="L72" i="117"/>
  <c r="L89" i="117" s="1"/>
  <c r="G27" i="117"/>
  <c r="G75" i="117"/>
  <c r="G74" i="117" s="1"/>
  <c r="H78" i="117"/>
  <c r="H30" i="117"/>
  <c r="O75" i="117"/>
  <c r="O27" i="117"/>
  <c r="F75" i="117"/>
  <c r="F27" i="117"/>
  <c r="C32" i="118"/>
  <c r="F78" i="117"/>
  <c r="F77" i="117" s="1"/>
  <c r="F30" i="117"/>
  <c r="E41" i="118"/>
  <c r="E48" i="117"/>
  <c r="C41" i="118"/>
  <c r="C17" i="118"/>
  <c r="C16" i="118"/>
  <c r="N22" i="118"/>
  <c r="N21" i="118"/>
  <c r="O66" i="117"/>
  <c r="O18" i="117"/>
  <c r="O63" i="117"/>
  <c r="O15" i="117"/>
  <c r="E24" i="118"/>
  <c r="E21" i="118"/>
  <c r="E64" i="117"/>
  <c r="F41" i="118"/>
  <c r="F48" i="117"/>
  <c r="D70" i="117"/>
  <c r="H23" i="118"/>
  <c r="D22" i="118"/>
  <c r="D67" i="117"/>
  <c r="D66" i="117"/>
  <c r="D18" i="117"/>
  <c r="H64" i="117"/>
  <c r="R89" i="117"/>
  <c r="Q72" i="117"/>
  <c r="Q89" i="117" s="1"/>
  <c r="P72" i="117"/>
  <c r="P89" i="117" s="1"/>
  <c r="E78" i="117"/>
  <c r="E77" i="117" s="1"/>
  <c r="E30" i="117"/>
  <c r="D32" i="118"/>
  <c r="G78" i="117"/>
  <c r="G77" i="117" s="1"/>
  <c r="G30" i="117"/>
  <c r="O78" i="117"/>
  <c r="O77" i="117" s="1"/>
  <c r="O30" i="117"/>
  <c r="H75" i="117"/>
  <c r="H74" i="117" s="1"/>
  <c r="H27" i="117"/>
  <c r="H28" i="118"/>
  <c r="D28" i="118"/>
  <c r="G19" i="118"/>
  <c r="G15" i="117"/>
  <c r="G63" i="117"/>
  <c r="G62" i="117" s="1"/>
  <c r="H80" i="117"/>
  <c r="D54" i="118"/>
  <c r="N41" i="118"/>
  <c r="O48" i="117"/>
  <c r="N48" i="117"/>
  <c r="O70" i="117"/>
  <c r="O69" i="117"/>
  <c r="F68" i="117"/>
  <c r="F67" i="117"/>
  <c r="N66" i="117"/>
  <c r="N18" i="117"/>
  <c r="F66" i="117"/>
  <c r="F18" i="117"/>
  <c r="F15" i="118"/>
  <c r="E69" i="117"/>
  <c r="E22" i="118"/>
  <c r="E18" i="117"/>
  <c r="E66" i="117"/>
  <c r="E16" i="118"/>
  <c r="E15" i="118" s="1"/>
  <c r="E29" i="118"/>
  <c r="E28" i="118" s="1"/>
  <c r="I70" i="117"/>
  <c r="D24" i="118"/>
  <c r="D69" i="117"/>
  <c r="H68" i="117"/>
  <c r="D68" i="117"/>
  <c r="I67" i="117"/>
  <c r="H66" i="117"/>
  <c r="H18" i="117"/>
  <c r="D17" i="118"/>
  <c r="I63" i="117"/>
  <c r="I62" i="117" s="1"/>
  <c r="I15" i="117"/>
  <c r="D16" i="118"/>
  <c r="H50" i="117"/>
  <c r="F19" i="118" l="1"/>
  <c r="G32" i="118"/>
  <c r="G68" i="118" s="1"/>
  <c r="O74" i="117"/>
  <c r="D77" i="117"/>
  <c r="N28" i="118"/>
  <c r="H15" i="118"/>
  <c r="O62" i="117"/>
  <c r="F74" i="117"/>
  <c r="F68" i="118"/>
  <c r="E19" i="118"/>
  <c r="E26" i="118" s="1"/>
  <c r="G26" i="118"/>
  <c r="N19" i="118"/>
  <c r="F62" i="117"/>
  <c r="D15" i="118"/>
  <c r="O65" i="117"/>
  <c r="O72" i="117" s="1"/>
  <c r="O89" i="117" s="1"/>
  <c r="O25" i="117"/>
  <c r="O87" i="117" s="1"/>
  <c r="C15" i="118"/>
  <c r="C68" i="118" s="1"/>
  <c r="D62" i="117"/>
  <c r="H19" i="118"/>
  <c r="N15" i="118"/>
  <c r="F65" i="117"/>
  <c r="F72" i="117" s="1"/>
  <c r="F25" i="117"/>
  <c r="F87" i="117" s="1"/>
  <c r="I65" i="117"/>
  <c r="I72" i="117" s="1"/>
  <c r="I89" i="117" s="1"/>
  <c r="I25" i="117"/>
  <c r="I87" i="117" s="1"/>
  <c r="F26" i="118"/>
  <c r="G65" i="117"/>
  <c r="G72" i="117" s="1"/>
  <c r="G89" i="117" s="1"/>
  <c r="G25" i="117"/>
  <c r="G87" i="117" s="1"/>
  <c r="S72" i="117"/>
  <c r="S89" i="117" s="1"/>
  <c r="S88" i="117"/>
  <c r="E65" i="117"/>
  <c r="E25" i="117"/>
  <c r="E87" i="117" s="1"/>
  <c r="D65" i="117"/>
  <c r="D25" i="117"/>
  <c r="D87" i="117" s="1"/>
  <c r="J72" i="117"/>
  <c r="J89" i="117" s="1"/>
  <c r="J88" i="117"/>
  <c r="H65" i="117"/>
  <c r="H25" i="117"/>
  <c r="H87" i="117" s="1"/>
  <c r="N65" i="117"/>
  <c r="N72" i="117" s="1"/>
  <c r="N89" i="117" s="1"/>
  <c r="N25" i="117"/>
  <c r="N87" i="117" s="1"/>
  <c r="H77" i="117"/>
  <c r="E62" i="117"/>
  <c r="H62" i="117"/>
  <c r="D19" i="118"/>
  <c r="H26" i="118" l="1"/>
  <c r="F88" i="117"/>
  <c r="D26" i="118"/>
  <c r="C26" i="118"/>
  <c r="F89" i="117"/>
  <c r="E68" i="118"/>
  <c r="N68" i="118"/>
  <c r="I88" i="117"/>
  <c r="E88" i="117"/>
  <c r="H72" i="117"/>
  <c r="H89" i="117" s="1"/>
  <c r="N88" i="117"/>
  <c r="H88" i="117"/>
  <c r="H68" i="118"/>
  <c r="D88" i="117"/>
  <c r="D72" i="117"/>
  <c r="D89" i="117" s="1"/>
  <c r="O88" i="117"/>
  <c r="D68" i="118"/>
  <c r="G88" i="117"/>
  <c r="E72" i="117"/>
  <c r="E89" i="117" s="1"/>
  <c r="N26" i="118"/>
</calcChain>
</file>

<file path=xl/sharedStrings.xml><?xml version="1.0" encoding="utf-8"?>
<sst xmlns="http://schemas.openxmlformats.org/spreadsheetml/2006/main" count="4125" uniqueCount="1961">
  <si>
    <t>حسب نوع الاستخدام</t>
  </si>
  <si>
    <t>Current Account Balance (in % of GDP)</t>
  </si>
  <si>
    <t>الناتج المحلي الصافي بتكلفة عوامل الإنتاج</t>
  </si>
  <si>
    <t>Indirect Taxes less Subsidies</t>
  </si>
  <si>
    <t>الصناعة والتعدين</t>
  </si>
  <si>
    <t>Foreign Liabilities</t>
  </si>
  <si>
    <t>Unclassified Liabilities</t>
  </si>
  <si>
    <t>الموجودات</t>
  </si>
  <si>
    <t>الموجودات الأجنبية</t>
  </si>
  <si>
    <t>الموجودات المحلية</t>
  </si>
  <si>
    <t>أوراق مالية</t>
  </si>
  <si>
    <t>Commercial Bank of Syria</t>
  </si>
  <si>
    <t>Industrial Bank</t>
  </si>
  <si>
    <t xml:space="preserve">الودائع لأجل </t>
  </si>
  <si>
    <t>Animal Feed</t>
  </si>
  <si>
    <t>ضرائب على الدخل والأرباح والمكاسب الرأسمالية</t>
  </si>
  <si>
    <t>ضرائب على الرواتب والأجور</t>
  </si>
  <si>
    <t>ضرائب على السلع والخدمات</t>
  </si>
  <si>
    <t>إيرادات الضرائب والرسوم</t>
  </si>
  <si>
    <t>Tax Revenues and Duties</t>
  </si>
  <si>
    <t>Taxes on Income, Profits and Capital Earnings</t>
  </si>
  <si>
    <t>Taxes on Property</t>
  </si>
  <si>
    <t>Groups of Countries</t>
  </si>
  <si>
    <t>Community, Social and Personal Services</t>
  </si>
  <si>
    <t>بلدان آسيوية</t>
  </si>
  <si>
    <t>Asian Countries</t>
  </si>
  <si>
    <t>بلدان أخرى</t>
  </si>
  <si>
    <t>Others</t>
  </si>
  <si>
    <t xml:space="preserve">عرب </t>
  </si>
  <si>
    <t>Arab</t>
  </si>
  <si>
    <t>أجانب</t>
  </si>
  <si>
    <t>خدمات اتصالات</t>
  </si>
  <si>
    <t>خدمات التشييد</t>
  </si>
  <si>
    <t xml:space="preserve">ساحة التجريدة المغربية </t>
  </si>
  <si>
    <t>الضرائب غير المباشرة ناقصاً الإعانات</t>
  </si>
  <si>
    <t>أخرى</t>
  </si>
  <si>
    <t>Guaranteed Loans and Advances</t>
  </si>
  <si>
    <t>أبنية تجارية و صناعية</t>
  </si>
  <si>
    <t>تشييدات</t>
  </si>
  <si>
    <t>Construction</t>
  </si>
  <si>
    <t xml:space="preserve">وسائط النقل </t>
  </si>
  <si>
    <t>آلات وتجهيزات أخرى</t>
  </si>
  <si>
    <t>بلدان عربية أخرى</t>
  </si>
  <si>
    <t>Other Arab Countries</t>
  </si>
  <si>
    <t>بلدان أوروبية</t>
  </si>
  <si>
    <t>European Countries</t>
  </si>
  <si>
    <t xml:space="preserve">By Economic Activity  </t>
  </si>
  <si>
    <t xml:space="preserve">الصناعة والتعدين </t>
  </si>
  <si>
    <t>حسب نوع الاستثمار</t>
  </si>
  <si>
    <t>By Type of Investment</t>
  </si>
  <si>
    <t>Industrial and Commercial Buildings</t>
  </si>
  <si>
    <t>بأسعار 2000 الثابتة</t>
  </si>
  <si>
    <t>صناعة الملابس</t>
  </si>
  <si>
    <t>Extractive Industry</t>
  </si>
  <si>
    <t>Transport, Communication and Storage</t>
  </si>
  <si>
    <t>Finance, Insurance and Real Estate</t>
  </si>
  <si>
    <t xml:space="preserve">Wages and Salaries </t>
  </si>
  <si>
    <t>Administration Expenditures</t>
  </si>
  <si>
    <t>نسبة إلى الناتج المحلي الإجمالي</t>
  </si>
  <si>
    <t>مقبوضات السفر</t>
  </si>
  <si>
    <t>المواد الخام</t>
  </si>
  <si>
    <t>الاستهلاك الكلي</t>
  </si>
  <si>
    <t>التكوين الرأسمالي الإجمالي</t>
  </si>
  <si>
    <t>صافي الصادرات من السلع والخدمات</t>
  </si>
  <si>
    <t>الصادرات من السلع والخدمات</t>
  </si>
  <si>
    <t>المستوردات من السلع والخدمات</t>
  </si>
  <si>
    <t>المأخوذ من الاحتياطي</t>
  </si>
  <si>
    <t>Use of Reserves</t>
  </si>
  <si>
    <t>mineral water ,Soft Drinks and juice</t>
  </si>
  <si>
    <t>Alcoholic Drinks and Tobacco</t>
  </si>
  <si>
    <t>Clothes and shoes</t>
  </si>
  <si>
    <t>خدمات الحاسب الآلي والمعلومات</t>
  </si>
  <si>
    <t>خدمات أعمال متفرقة</t>
  </si>
  <si>
    <t>مؤشرات إجتماعية</t>
  </si>
  <si>
    <t>Foreign Financing</t>
  </si>
  <si>
    <t>البضائع الاستهلاكية (غير الغذائية)</t>
  </si>
  <si>
    <t>معمرة</t>
  </si>
  <si>
    <t>Durable</t>
  </si>
  <si>
    <t>نصف معمرة</t>
  </si>
  <si>
    <t>صناعة المطاط واللدائن</t>
  </si>
  <si>
    <t>Rubber and Plastic</t>
  </si>
  <si>
    <t>منتجات المعادن اللافلزية الأخرى</t>
  </si>
  <si>
    <t>دبغ وتهيئة وصناعة الجلود</t>
  </si>
  <si>
    <t>صناعة الخشب والمنتجات الخشبية</t>
  </si>
  <si>
    <t>صناعة الورق ومنتجاته</t>
  </si>
  <si>
    <t>Paper and Paper Products</t>
  </si>
  <si>
    <t>صناعة فحم الكوك والمنتجات النفطية</t>
  </si>
  <si>
    <t>MediumTerm</t>
  </si>
  <si>
    <t xml:space="preserve">Short-Term </t>
  </si>
  <si>
    <t xml:space="preserve">المصرف التجاري السوري </t>
  </si>
  <si>
    <t>بنك سورية والخليج</t>
  </si>
  <si>
    <t>Syria Gulf bank S.A</t>
  </si>
  <si>
    <t>بنك سورية الدولي الاسلامي</t>
  </si>
  <si>
    <t>Cham Bank</t>
  </si>
  <si>
    <t>Syria International Islamic Bank</t>
  </si>
  <si>
    <t xml:space="preserve">بنك الشام </t>
  </si>
  <si>
    <t>Tourism Projects Loans</t>
  </si>
  <si>
    <t>قروض الجمعيات التعاونية الاستهلاكية</t>
  </si>
  <si>
    <t>Consumptive Cooperative's Loans</t>
  </si>
  <si>
    <t>Number of Certificates ( in Thousands )</t>
  </si>
  <si>
    <t>الإنشاءات العقارية</t>
  </si>
  <si>
    <t>نسبة الكتلة النقدية للناتج المحلي الإجمالي</t>
  </si>
  <si>
    <t>Money Supply / GDP</t>
  </si>
  <si>
    <t>الأغذية والمشروبات غير الكحولية</t>
  </si>
  <si>
    <t>الأغذية</t>
  </si>
  <si>
    <t>اللحوم</t>
  </si>
  <si>
    <t>الأسماك والأغذية البحرية</t>
  </si>
  <si>
    <t>اللبن والجبن والبيض</t>
  </si>
  <si>
    <t>الزيوت والدهون</t>
  </si>
  <si>
    <t>الفواكه</t>
  </si>
  <si>
    <t>السكر، والمربى، والعسل، والشوكولاته، والحلوى</t>
  </si>
  <si>
    <t>منتجات الأغذية عير المصنفة تحت بند آخر</t>
  </si>
  <si>
    <t>البن والشاي والكاكاو</t>
  </si>
  <si>
    <t>الأغذية و الحيوانات الحية</t>
  </si>
  <si>
    <t>Mineral Fuels and Lubricants</t>
  </si>
  <si>
    <t>الزيوت والشحوم الحيوانية والنباتية</t>
  </si>
  <si>
    <t>المواد الكيماوية</t>
  </si>
  <si>
    <t>البضائع المصنوعة مصنفة حسب المادة</t>
  </si>
  <si>
    <t>Manufactured Goods</t>
  </si>
  <si>
    <t>آلات ومعدات النقل</t>
  </si>
  <si>
    <t>نسبة عرض النقود للناتج المحلي الإجمالي</t>
  </si>
  <si>
    <t>الهيئات الخاصة التي لا تستهدف الربح</t>
  </si>
  <si>
    <t xml:space="preserve">المجموع </t>
  </si>
  <si>
    <t>Loans and Advances</t>
  </si>
  <si>
    <t>Bank of Syria and Overseas</t>
  </si>
  <si>
    <t>Mineral Products other than Machineries</t>
  </si>
  <si>
    <t>Unclassified Foodstuff Products</t>
  </si>
  <si>
    <t>Other Loans and Advances</t>
  </si>
  <si>
    <t>Advances</t>
  </si>
  <si>
    <t>سلف</t>
  </si>
  <si>
    <t>Industrial Transactions Bills</t>
  </si>
  <si>
    <t>Agricultural Transactions Bills</t>
  </si>
  <si>
    <t>Financing of Export</t>
  </si>
  <si>
    <t>Financing of Storage &amp; Export of Agricultural Products</t>
  </si>
  <si>
    <t>Financing of Storage &amp; Export of Wheat and Barley</t>
  </si>
  <si>
    <t>تمويل التصدير</t>
  </si>
  <si>
    <t>تمويل التخزين وتصدير المنتجات الزراعية</t>
  </si>
  <si>
    <t>تمويل تخزين السلع التجارية للقطاع العام</t>
  </si>
  <si>
    <t>تمويل تخزين وتصديرالقمح والشعير</t>
  </si>
  <si>
    <t>سندات صفقات تجارية</t>
  </si>
  <si>
    <t>سندات صفقات صناعية</t>
  </si>
  <si>
    <t>Number of Employees</t>
  </si>
  <si>
    <t>السلع والخدمات</t>
  </si>
  <si>
    <t xml:space="preserve">قطاع عام </t>
  </si>
  <si>
    <t xml:space="preserve">نفقات إدارية </t>
  </si>
  <si>
    <t>نفقات تحويلية</t>
  </si>
  <si>
    <t>نفقات استثمارية</t>
  </si>
  <si>
    <t>موارد محلية</t>
  </si>
  <si>
    <t>موارد خارجية</t>
  </si>
  <si>
    <t>February</t>
  </si>
  <si>
    <t>March</t>
  </si>
  <si>
    <t>April</t>
  </si>
  <si>
    <t>Re-exports</t>
  </si>
  <si>
    <t>Transit</t>
  </si>
  <si>
    <t>الأغذية والمشروبات</t>
  </si>
  <si>
    <t>Shares in Broad Money (M2)</t>
  </si>
  <si>
    <t>الموجودات الأجنبية الأخرى</t>
  </si>
  <si>
    <t>الموجودات المحلية الأخرى</t>
  </si>
  <si>
    <t>موارد داخلية</t>
  </si>
  <si>
    <t>إيرادات استثمارية أخرى</t>
  </si>
  <si>
    <t>البنك العربي</t>
  </si>
  <si>
    <t>بنك عودة</t>
  </si>
  <si>
    <t>بنك بيبلوس</t>
  </si>
  <si>
    <t>Arab bank</t>
  </si>
  <si>
    <t>Audi bank</t>
  </si>
  <si>
    <t>Byblos bank</t>
  </si>
  <si>
    <t xml:space="preserve">Individual Housing </t>
  </si>
  <si>
    <t>Manufacturing Industries</t>
  </si>
  <si>
    <t>صناعة المواد الغذائية والمشروبات</t>
  </si>
  <si>
    <t>صناعة التبغ</t>
  </si>
  <si>
    <t>صناعة المنسوجات</t>
  </si>
  <si>
    <t>Textile and Yarn</t>
  </si>
  <si>
    <t>In Syrian Pounds</t>
  </si>
  <si>
    <t>النقد في الصندوق (بالعملات الأجنبية)</t>
  </si>
  <si>
    <t>أرصدة لدى المصرف المركزي</t>
  </si>
  <si>
    <t xml:space="preserve">صافي الموجودات الأجنبية </t>
  </si>
  <si>
    <t>تجارة الجملة و المفرق</t>
  </si>
  <si>
    <t>الصناعة و التعدين والمرافق</t>
  </si>
  <si>
    <t>Unclassified Assets</t>
  </si>
  <si>
    <t>القطاعات الأخرى</t>
  </si>
  <si>
    <t>القطاع الخاص</t>
  </si>
  <si>
    <t>Public Sector</t>
  </si>
  <si>
    <t>قصيرة الأجل</t>
  </si>
  <si>
    <t>Rediscount</t>
  </si>
  <si>
    <t xml:space="preserve">المصرف الصناعي </t>
  </si>
  <si>
    <t>المصرف الزراعي التعاوني</t>
  </si>
  <si>
    <t xml:space="preserve">المصرف العقاري </t>
  </si>
  <si>
    <t>مؤسسات الإسكان والبلديات والقطاع العام السكني</t>
  </si>
  <si>
    <t>الجمعيات التعاونية السكنية</t>
  </si>
  <si>
    <t>المستثمرون والأفراد للمساكن الاصطيافية</t>
  </si>
  <si>
    <t>مصرف التسليف الشعبي</t>
  </si>
  <si>
    <t xml:space="preserve">البلدان العربية </t>
  </si>
  <si>
    <t>الإمارات العربية المتحدة</t>
  </si>
  <si>
    <t>الجزائر</t>
  </si>
  <si>
    <t>تايوان</t>
  </si>
  <si>
    <t>أوكرانيا</t>
  </si>
  <si>
    <t>ليبيا</t>
  </si>
  <si>
    <t>كوريا الجنوبية</t>
  </si>
  <si>
    <t>السودان</t>
  </si>
  <si>
    <t>البرازيل</t>
  </si>
  <si>
    <t>الجمهورية العربية اليمنية</t>
  </si>
  <si>
    <t>البلدان العربية</t>
  </si>
  <si>
    <t>U.A.E</t>
  </si>
  <si>
    <t>Algeria</t>
  </si>
  <si>
    <t>Libya</t>
  </si>
  <si>
    <t>Ukraine</t>
  </si>
  <si>
    <t>Sudan</t>
  </si>
  <si>
    <t>Yemen</t>
  </si>
  <si>
    <t>South Korea</t>
  </si>
  <si>
    <t>Brazil</t>
  </si>
  <si>
    <t>Taiwan</t>
  </si>
  <si>
    <t>مالطة</t>
  </si>
  <si>
    <t>Malta</t>
  </si>
  <si>
    <t>الأحذية</t>
  </si>
  <si>
    <t>السكن، والمياه، والكهرباء، والغاز، وأنواع الوقود الأخرى</t>
  </si>
  <si>
    <t>إيجار السكن</t>
  </si>
  <si>
    <t>أعمال صيانة المسكن وإصلاحها</t>
  </si>
  <si>
    <t>المنسوجات البيتية</t>
  </si>
  <si>
    <t>السلع والخدمات المستعملة في عمليات الصيانة المنزلية الاعتيادية</t>
  </si>
  <si>
    <t>G.D.P. at Factor Cost</t>
  </si>
  <si>
    <t>N.D.P. at Factor Cost</t>
  </si>
  <si>
    <t>بالأسعار الجارية</t>
  </si>
  <si>
    <t>At Current Prices</t>
  </si>
  <si>
    <t>الاستهلاك الخاص</t>
  </si>
  <si>
    <t>Private Consumption</t>
  </si>
  <si>
    <t xml:space="preserve">  Exports of Goods and Services </t>
  </si>
  <si>
    <t>Miscellaneous</t>
  </si>
  <si>
    <t>Unclassified Commodities</t>
  </si>
  <si>
    <t>Crude Material, Inedible except Fuels</t>
  </si>
  <si>
    <t>Machinery and Transport Equipments</t>
  </si>
  <si>
    <t>الأجور</t>
  </si>
  <si>
    <t>Wages</t>
  </si>
  <si>
    <t>مجموع الصناعات التحويلية</t>
  </si>
  <si>
    <t>Social Welfare</t>
  </si>
  <si>
    <t>Economy and Finance</t>
  </si>
  <si>
    <t>الزراعة والغابات والأسماك</t>
  </si>
  <si>
    <t>الصناعة الاستخراجية</t>
  </si>
  <si>
    <t>الصناعة التحويلية</t>
  </si>
  <si>
    <t>Manufacturing Industry</t>
  </si>
  <si>
    <t>الكهرباء والغاز والماء</t>
  </si>
  <si>
    <t>Electricity, Gas and Water</t>
  </si>
  <si>
    <t xml:space="preserve">البناء والتشييد </t>
  </si>
  <si>
    <t xml:space="preserve">التجارة </t>
  </si>
  <si>
    <t>Commerce</t>
  </si>
  <si>
    <t>نفقات أخرى</t>
  </si>
  <si>
    <t>Taxes on Salaries and Wages</t>
  </si>
  <si>
    <t>ضرائب على الممتلكات</t>
  </si>
  <si>
    <t>Taxes on Goods and Services</t>
  </si>
  <si>
    <t>Proceeds of Public Services and Properties</t>
  </si>
  <si>
    <t>Miscellaneous Revenues</t>
  </si>
  <si>
    <t>مختلفة</t>
  </si>
  <si>
    <t>فائض الموازنة</t>
  </si>
  <si>
    <t>فائض السيولة</t>
  </si>
  <si>
    <t>البلديات</t>
  </si>
  <si>
    <t>Budget Surplus</t>
  </si>
  <si>
    <t>Liquidity Surplus</t>
  </si>
  <si>
    <t>Municipalities</t>
  </si>
  <si>
    <t>قروض وموارد خارجية</t>
  </si>
  <si>
    <t>خدمات أخرى</t>
  </si>
  <si>
    <t>المال والتأمين والعقارات</t>
  </si>
  <si>
    <t>Vertical Check</t>
  </si>
  <si>
    <t>اخيبار عامودي</t>
  </si>
  <si>
    <t>Quasi-Money</t>
  </si>
  <si>
    <t>مجموعات البلدان</t>
  </si>
  <si>
    <t>الصين الشعبية</t>
  </si>
  <si>
    <t>China</t>
  </si>
  <si>
    <t>العراق</t>
  </si>
  <si>
    <t>Iraq</t>
  </si>
  <si>
    <t>فرنسا</t>
  </si>
  <si>
    <t>( in Percentage )</t>
  </si>
  <si>
    <t>Industrial Supplies (n.i.e.)</t>
  </si>
  <si>
    <t>Fuels and Lubricants</t>
  </si>
  <si>
    <t>Quantity (in Thousands of Tons)</t>
  </si>
  <si>
    <t>الآلات والأدوات الأخرى الرأسمالية وقطعها التبديلية</t>
  </si>
  <si>
    <t>Total of Manufacturing Industries</t>
  </si>
  <si>
    <t>صناعة الكهرباء والمياه</t>
  </si>
  <si>
    <t>Electricity &amp; Water Industries</t>
  </si>
  <si>
    <t>Damascus and its District</t>
  </si>
  <si>
    <t>Other Governorates</t>
  </si>
  <si>
    <t>Al-Raqa</t>
  </si>
  <si>
    <t>Foodstuff</t>
  </si>
  <si>
    <t xml:space="preserve">بدلات الخدمات وإيرادات وأملاك الدولة </t>
  </si>
  <si>
    <t>إيرادات متنوعة</t>
  </si>
  <si>
    <t>إدارة الخدمات</t>
  </si>
  <si>
    <t>الإدارة والقضاء</t>
  </si>
  <si>
    <t>الشؤون الخارجية والإعلام</t>
  </si>
  <si>
    <t>الثقافة والإرشاد القومي</t>
  </si>
  <si>
    <t>Local Financing</t>
  </si>
  <si>
    <t>Broad Money ( M2 )</t>
  </si>
  <si>
    <t>Vertical check</t>
  </si>
  <si>
    <t>Foreign Currency Deposits / Total Deposits</t>
  </si>
  <si>
    <t>( نسب مئوية )</t>
  </si>
  <si>
    <t>Discounts</t>
  </si>
  <si>
    <t>Other Credits</t>
  </si>
  <si>
    <t>القطاع التعاوني</t>
  </si>
  <si>
    <t>Private Sector</t>
  </si>
  <si>
    <t>Final Consumption</t>
  </si>
  <si>
    <t>Capital Goods</t>
  </si>
  <si>
    <t>المشروبات غير الكحولية</t>
  </si>
  <si>
    <t>المشروبات الكحولية</t>
  </si>
  <si>
    <t>Apples</t>
  </si>
  <si>
    <t>حمضيات</t>
  </si>
  <si>
    <t>Milk</t>
  </si>
  <si>
    <t>Livestock</t>
  </si>
  <si>
    <t>Eggs</t>
  </si>
  <si>
    <t>حليب</t>
  </si>
  <si>
    <t>الرقم القياسي العام</t>
  </si>
  <si>
    <t>General Index</t>
  </si>
  <si>
    <t>التثقيلات</t>
  </si>
  <si>
    <t>Weights</t>
  </si>
  <si>
    <t>الحساب الجاري</t>
  </si>
  <si>
    <t>Current Account Balance</t>
  </si>
  <si>
    <t>Goods and Services</t>
  </si>
  <si>
    <t>Import Deposits</t>
  </si>
  <si>
    <t>Other Prepayments and Blocked Accounts</t>
  </si>
  <si>
    <t>Small Tradesmen Financing Bills (120 days)</t>
  </si>
  <si>
    <t>Financing of Small Industries</t>
  </si>
  <si>
    <t xml:space="preserve">  Imports of Goods and Services </t>
  </si>
  <si>
    <t>Gross Domestic Product</t>
  </si>
  <si>
    <t>دور السكن</t>
  </si>
  <si>
    <t>Dwellings</t>
  </si>
  <si>
    <t xml:space="preserve">Clothes </t>
  </si>
  <si>
    <t>Electricity,Gaz and other kind of Fuel</t>
  </si>
  <si>
    <t>weights</t>
  </si>
  <si>
    <t>السلف والقروض</t>
  </si>
  <si>
    <t>Net Sales</t>
  </si>
  <si>
    <t>سندات صفقات صغار الصناع وأرباب الحرف لمدة 300 يوماً</t>
  </si>
  <si>
    <t>الأفراد للغايات السكنية</t>
  </si>
  <si>
    <t xml:space="preserve">Small Tradesmen Transactions Bills (120 days) </t>
  </si>
  <si>
    <t>El-Tajrida El-Maghrabye Square</t>
  </si>
  <si>
    <t>منتجات المعادن المشكلة عدا الماكينات والمعدات</t>
  </si>
  <si>
    <t>مجموع الودائع</t>
  </si>
  <si>
    <t>Total</t>
  </si>
  <si>
    <t>المبيعات</t>
  </si>
  <si>
    <t>Sales</t>
  </si>
  <si>
    <t>القيمة</t>
  </si>
  <si>
    <t>Value</t>
  </si>
  <si>
    <t>Against Export Contracts or Document Credits</t>
  </si>
  <si>
    <t>لقاء عقد تصدير أو اعتماد مستندي للتصدير</t>
  </si>
  <si>
    <t>Cereals</t>
  </si>
  <si>
    <t>Vegetables</t>
  </si>
  <si>
    <t>Industrial Crops</t>
  </si>
  <si>
    <t>أشجار مثمرة</t>
  </si>
  <si>
    <t>Fruit Trees</t>
  </si>
  <si>
    <t>القمح</t>
  </si>
  <si>
    <t>Wheat</t>
  </si>
  <si>
    <t>شعير</t>
  </si>
  <si>
    <t>Barley</t>
  </si>
  <si>
    <t>ذرة صفراء</t>
  </si>
  <si>
    <t>Maize</t>
  </si>
  <si>
    <t>عدس</t>
  </si>
  <si>
    <t>Lentils</t>
  </si>
  <si>
    <t>حمص</t>
  </si>
  <si>
    <t>بطاطا</t>
  </si>
  <si>
    <t>Potatoes</t>
  </si>
  <si>
    <t>بندورة</t>
  </si>
  <si>
    <t>Tomatoes</t>
  </si>
  <si>
    <t>بصل</t>
  </si>
  <si>
    <t>Coke and Refined Oil Products</t>
  </si>
  <si>
    <t>صناعة المواد والمنتجات الكيماوية</t>
  </si>
  <si>
    <t>Chemical Materials and Products</t>
  </si>
  <si>
    <t>Lebanon</t>
  </si>
  <si>
    <t>جمهورية مصر العربية</t>
  </si>
  <si>
    <t>الهند</t>
  </si>
  <si>
    <t>India</t>
  </si>
  <si>
    <t>هولندا</t>
  </si>
  <si>
    <t>May</t>
  </si>
  <si>
    <t>حزيران</t>
  </si>
  <si>
    <t>تموز</t>
  </si>
  <si>
    <t>آب</t>
  </si>
  <si>
    <t>أيلول</t>
  </si>
  <si>
    <t>تشرين الأول</t>
  </si>
  <si>
    <t>تشرين الثاني</t>
  </si>
  <si>
    <t>كانون الأول</t>
  </si>
  <si>
    <t>كانون الثاني</t>
  </si>
  <si>
    <t>شباط</t>
  </si>
  <si>
    <t>آذار</t>
  </si>
  <si>
    <t>نيسان</t>
  </si>
  <si>
    <t>أيار</t>
  </si>
  <si>
    <t>Assets</t>
  </si>
  <si>
    <t>Foreign Assets</t>
  </si>
  <si>
    <t>الحبوب</t>
  </si>
  <si>
    <t>Beans</t>
  </si>
  <si>
    <t>Other Foreign Assets</t>
  </si>
  <si>
    <t>Domestic Assets</t>
  </si>
  <si>
    <t>Total Assets = Total Liabilities</t>
  </si>
  <si>
    <t>Liabilities</t>
  </si>
  <si>
    <t xml:space="preserve"> شهادات الاستثمار</t>
  </si>
  <si>
    <t>Investment Certificates</t>
  </si>
  <si>
    <t>الخدمات الجماعية والاجتماعية الشخصية</t>
  </si>
  <si>
    <t>Services Administration</t>
  </si>
  <si>
    <t>National Security</t>
  </si>
  <si>
    <t>High Education</t>
  </si>
  <si>
    <t>التربية</t>
  </si>
  <si>
    <t>Education</t>
  </si>
  <si>
    <t>الرعاية الاجتماعية</t>
  </si>
  <si>
    <t>تعويضات العاملين</t>
  </si>
  <si>
    <t>البناء والتشييد</t>
  </si>
  <si>
    <t>تجارة الجملة والمفرق</t>
  </si>
  <si>
    <t>النقل والمواصلات والتخزين</t>
  </si>
  <si>
    <t xml:space="preserve">الخدمات الاجتماعية والشخصية </t>
  </si>
  <si>
    <t xml:space="preserve">الخدمات الحكومية </t>
  </si>
  <si>
    <t>Transfers and Subsidies</t>
  </si>
  <si>
    <t>By Function</t>
  </si>
  <si>
    <t>حسب التصنيف الاقتصادي</t>
  </si>
  <si>
    <t>By Type of Goods</t>
  </si>
  <si>
    <t>فاكس :</t>
  </si>
  <si>
    <t>At Constant 2000 Prices</t>
  </si>
  <si>
    <t>Government Consumption</t>
  </si>
  <si>
    <t xml:space="preserve">استهلاك الحكومة </t>
  </si>
  <si>
    <t>حسب النشاط الاقتصادي</t>
  </si>
  <si>
    <t>Bread  and Cereals</t>
  </si>
  <si>
    <t>Meat</t>
  </si>
  <si>
    <t>Oils and Fats</t>
  </si>
  <si>
    <t>Fish and Sea Food</t>
  </si>
  <si>
    <t>Fruits</t>
  </si>
  <si>
    <t>Promotion and Culture (Non-profitable)</t>
  </si>
  <si>
    <t>Personally Secured Credits and Overdrafts</t>
  </si>
  <si>
    <t>غير معمرة</t>
  </si>
  <si>
    <t>بضائع غير مصنفة</t>
  </si>
  <si>
    <t>التصدير</t>
  </si>
  <si>
    <t>Exports</t>
  </si>
  <si>
    <t>التصنيف الدولي المعدل</t>
  </si>
  <si>
    <t>مقبوضات تحويلات العاملين</t>
  </si>
  <si>
    <t>Travel Receipts</t>
  </si>
  <si>
    <t>Promotion and Culture</t>
  </si>
  <si>
    <t>قروض طويلة الأجل</t>
  </si>
  <si>
    <t>Long-Term Loans</t>
  </si>
  <si>
    <t>Transport Equipments</t>
  </si>
  <si>
    <t>الإدخال المؤقت</t>
  </si>
  <si>
    <t>الصحة</t>
  </si>
  <si>
    <t>الاتصالات</t>
  </si>
  <si>
    <t>الترويج والثقافة</t>
  </si>
  <si>
    <t>التعليم</t>
  </si>
  <si>
    <t>المطاعم والفنادق</t>
  </si>
  <si>
    <t>سلع وخدمات متنوعة</t>
  </si>
  <si>
    <t>Bank Bemo Saudi Fransi</t>
  </si>
  <si>
    <t>Temporary Entry</t>
  </si>
  <si>
    <t>الإنتاج المحلي الإجمالي بسعر المنتج</t>
  </si>
  <si>
    <t xml:space="preserve">General Index </t>
  </si>
  <si>
    <t>Italy</t>
  </si>
  <si>
    <t>روسيا الاتحادية</t>
  </si>
  <si>
    <t>Russia</t>
  </si>
  <si>
    <t>الولايات المتحدة الأمريكية</t>
  </si>
  <si>
    <t>بريطانيا</t>
  </si>
  <si>
    <t>United Kingdom</t>
  </si>
  <si>
    <t>تركيا</t>
  </si>
  <si>
    <t>Turkey</t>
  </si>
  <si>
    <t>Romania</t>
  </si>
  <si>
    <t>المملكة العربية السعودية</t>
  </si>
  <si>
    <t>Saudi Arabia</t>
  </si>
  <si>
    <t>Agriculture Raw Materials</t>
  </si>
  <si>
    <t>المواد المصنوعة</t>
  </si>
  <si>
    <t>Manufactured Materials</t>
  </si>
  <si>
    <t>Wood and Products thereof</t>
  </si>
  <si>
    <t>Paper and Products thereof</t>
  </si>
  <si>
    <t>Metal and Products thereof</t>
  </si>
  <si>
    <t>رومانيا</t>
  </si>
  <si>
    <t>لقاء تخزين منتجات زراعية والمنتجات المعدة للتصدير</t>
  </si>
  <si>
    <t>Against Storage of Agricultural Goods and Exports</t>
  </si>
  <si>
    <t>القروض بضمانات شخصية</t>
  </si>
  <si>
    <t>Against personal guaranties</t>
  </si>
  <si>
    <t>Overdrafts</t>
  </si>
  <si>
    <t>فوائد التأخير</t>
  </si>
  <si>
    <t>عمليات الحسم</t>
  </si>
  <si>
    <t xml:space="preserve">سندات صناعية        </t>
  </si>
  <si>
    <t>Industrial Bills</t>
  </si>
  <si>
    <t>سندات تجارية</t>
  </si>
  <si>
    <t>Commercial Bills</t>
  </si>
  <si>
    <t>قصيرة ومتوسطة الأجل</t>
  </si>
  <si>
    <t>Short-Term</t>
  </si>
  <si>
    <t>Medium and Long-Term</t>
  </si>
  <si>
    <t>الحسابات الجارية المدينة</t>
  </si>
  <si>
    <t>Overdrawn Current Accounts</t>
  </si>
  <si>
    <t xml:space="preserve">قروض قصيرة الأجل  </t>
  </si>
  <si>
    <t>Short-Term Loans</t>
  </si>
  <si>
    <t>قروض قصيرة الأجل تزيد على 50000 ل.س</t>
  </si>
  <si>
    <t>قروض متوسطة وطويلة الأجل</t>
  </si>
  <si>
    <t>Medium and Long-Term Loans</t>
  </si>
  <si>
    <t>من أجل الغايات السكنية</t>
  </si>
  <si>
    <t>For Housing Purposes</t>
  </si>
  <si>
    <t>حتى عشر سنوات</t>
  </si>
  <si>
    <t>Up to Ten Years</t>
  </si>
  <si>
    <t>Up to Fifteen Years</t>
  </si>
  <si>
    <t xml:space="preserve">مشاريع البناء السياحية والمستشفيات والمدارس </t>
  </si>
  <si>
    <t>Real Estate for Hospitals, Schools &amp; Tourism</t>
  </si>
  <si>
    <t>سلع مشتراة في الموانئ بواسطة الناقلات</t>
  </si>
  <si>
    <t xml:space="preserve">       Goods procured in ports by carriers</t>
  </si>
  <si>
    <t>الكهرباء</t>
  </si>
  <si>
    <t>منح وهبات</t>
  </si>
  <si>
    <t>نفطي</t>
  </si>
  <si>
    <t>غبر نفطي</t>
  </si>
  <si>
    <t>النقل</t>
  </si>
  <si>
    <t>قطن محبوب</t>
  </si>
  <si>
    <t>تبغ</t>
  </si>
  <si>
    <t>Tobacco</t>
  </si>
  <si>
    <t>شوندر سكري</t>
  </si>
  <si>
    <t>Sugar Beets</t>
  </si>
  <si>
    <t>فول سوداني</t>
  </si>
  <si>
    <t>زيتون</t>
  </si>
  <si>
    <t>Olives</t>
  </si>
  <si>
    <t xml:space="preserve">عنب </t>
  </si>
  <si>
    <t>Grapes</t>
  </si>
  <si>
    <t>تفاح</t>
  </si>
  <si>
    <t>تمويل صغار الصناع وأرباب الحرف</t>
  </si>
  <si>
    <t>تمويل صغار التجار وأرباب المهن</t>
  </si>
  <si>
    <t>مواد ضرورية للصناعة غير مصنفة  في مكان أخر</t>
  </si>
  <si>
    <t>Basic Metallic Industries</t>
  </si>
  <si>
    <t>Wood and Wooden Products</t>
  </si>
  <si>
    <t>Clothes and Fur Preparation</t>
  </si>
  <si>
    <t>Commercial Transactions Bills</t>
  </si>
  <si>
    <t>الجلود (عدا جلود الفراء)</t>
  </si>
  <si>
    <t>Fruits,Vegetables and Preparations thereof</t>
  </si>
  <si>
    <t>الصناعات الاستخراجية</t>
  </si>
  <si>
    <t>مدين</t>
  </si>
  <si>
    <t>الرصيد</t>
  </si>
  <si>
    <t>Credit</t>
  </si>
  <si>
    <t>Debit</t>
  </si>
  <si>
    <t>Balance</t>
  </si>
  <si>
    <t>قروض ذوي الدخل المحدود</t>
  </si>
  <si>
    <t>Limited Income Groups</t>
  </si>
  <si>
    <t>According to S.I.T.C. Revised</t>
  </si>
  <si>
    <t>Food and Live Animals</t>
  </si>
  <si>
    <t>Animal and Vegetable Oil and Fats</t>
  </si>
  <si>
    <t>Chemicals</t>
  </si>
  <si>
    <t>المصرف التجاري السوري</t>
  </si>
  <si>
    <t>قروض قصيرة الأجل</t>
  </si>
  <si>
    <t>اعتمادات مهنية وتجارية</t>
  </si>
  <si>
    <t>Vocational and Commercial Credits</t>
  </si>
  <si>
    <t>Hospitals, Labs and Raies Labs Loans..</t>
  </si>
  <si>
    <t>القطاع العام</t>
  </si>
  <si>
    <t xml:space="preserve">Private Sector </t>
  </si>
  <si>
    <t xml:space="preserve">عمليات الحسم </t>
  </si>
  <si>
    <t>عمليات القروض والسلف</t>
  </si>
  <si>
    <t>الفلزات القاعدية الأساسية</t>
  </si>
  <si>
    <t>الآلات والمعدات الأخرى</t>
  </si>
  <si>
    <t>Other Equipments and Machines</t>
  </si>
  <si>
    <t>أجهزة كهربائية غير مصنفة في مكان أخر</t>
  </si>
  <si>
    <t>Electric Equipments and  Machines</t>
  </si>
  <si>
    <t>معدات وأجهزة التلفزيون</t>
  </si>
  <si>
    <t>صنع الأثاث ومنتجات غير مصنفة في مكان أخر</t>
  </si>
  <si>
    <t>صناعة الماء والكهرباء</t>
  </si>
  <si>
    <t>القادمون</t>
  </si>
  <si>
    <t>Arrivals</t>
  </si>
  <si>
    <t>المياه المعدنية، والمشروبات المرطبة، وأنواع عصير الفواكه</t>
  </si>
  <si>
    <t>المشروبات الكحولية والتبغ</t>
  </si>
  <si>
    <t>الملابس والأحذية</t>
  </si>
  <si>
    <t>الترويج والثقافة - غير ربحية</t>
  </si>
  <si>
    <t>خدمات التأمين</t>
  </si>
  <si>
    <t>خدمات مالية</t>
  </si>
  <si>
    <t>shoes</t>
  </si>
  <si>
    <t>House Rents</t>
  </si>
  <si>
    <t>House Maintenance</t>
  </si>
  <si>
    <t>House Equipments and regular Maintenance</t>
  </si>
  <si>
    <t>Furniture,Equipments,Carpets and others</t>
  </si>
  <si>
    <t>House Textiles</t>
  </si>
  <si>
    <t>House Equipments</t>
  </si>
  <si>
    <t>Health</t>
  </si>
  <si>
    <t>Communication</t>
  </si>
  <si>
    <t>Hotels and Restaurants</t>
  </si>
  <si>
    <t>Goods and Services use for House Maintenance</t>
  </si>
  <si>
    <t>القسم الخامس</t>
  </si>
  <si>
    <t>Part Five</t>
  </si>
  <si>
    <t>Transport Equipments &amp; Accessories thereof</t>
  </si>
  <si>
    <t>نسب السيولة ومعدلات دوران العملة</t>
  </si>
  <si>
    <t>Velocity and Liquidity Ratios</t>
  </si>
  <si>
    <t>كمية (بآلاف الأطنان)</t>
  </si>
  <si>
    <t>الأصول الثابتة (رأسمال)</t>
  </si>
  <si>
    <t xml:space="preserve">دائن </t>
  </si>
  <si>
    <t>Foreigners</t>
  </si>
  <si>
    <t>Money Multiplier (M2 / M0)</t>
  </si>
  <si>
    <t>M2 / GDP</t>
  </si>
  <si>
    <t>Credit and Deposits Ratios</t>
  </si>
  <si>
    <t>نسبة الودائع بالقطع الأجنبي لمجموع الودائع</t>
  </si>
  <si>
    <t xml:space="preserve">سندات الصفقات التجارية </t>
  </si>
  <si>
    <t>سندات الصفقات الصناعية</t>
  </si>
  <si>
    <t xml:space="preserve">سندات الصفقات الزراعية </t>
  </si>
  <si>
    <t>تمويل قروض وسلف أخرى</t>
  </si>
  <si>
    <t>قطاع عام ومشترك وأفراد</t>
  </si>
  <si>
    <t>جمعيات تعاونية</t>
  </si>
  <si>
    <t>Cooperatives</t>
  </si>
  <si>
    <t>Live Animals and Meat</t>
  </si>
  <si>
    <t>التبغ</t>
  </si>
  <si>
    <t>منها القطاع العام</t>
  </si>
  <si>
    <t>الوقود والزيوت المعدنية</t>
  </si>
  <si>
    <t>وسائل النقل وقطعها التبديلية</t>
  </si>
  <si>
    <t>Central Bank of Syria</t>
  </si>
  <si>
    <t>نسبة النقد المتداول لمجموع الودائع</t>
  </si>
  <si>
    <t>Currency in Circulation / Total Deposits</t>
  </si>
  <si>
    <t>الدخل</t>
  </si>
  <si>
    <t>Of which Public Sector</t>
  </si>
  <si>
    <t>الوقود المعدنية ومواد التشحيم والمواد المشابهة</t>
  </si>
  <si>
    <t>مصنوعات منوعة</t>
  </si>
  <si>
    <t>بضائع غير مصنعة</t>
  </si>
  <si>
    <t>Imports</t>
  </si>
  <si>
    <t>حسب طبيعة المواد</t>
  </si>
  <si>
    <t>حسب القطاعات</t>
  </si>
  <si>
    <t>ثمار وخضار ومحضراتها</t>
  </si>
  <si>
    <t>المواد الكيماوية ومنتجاتها</t>
  </si>
  <si>
    <t>Main Imports</t>
  </si>
  <si>
    <t>Main Exports</t>
  </si>
  <si>
    <t>Live Animal, Meat and Canned Meat</t>
  </si>
  <si>
    <t>Machinery and Equipment</t>
  </si>
  <si>
    <t>الموجودات الأخرى</t>
  </si>
  <si>
    <t>المواد المصنعة</t>
  </si>
  <si>
    <t>Other Activities</t>
  </si>
  <si>
    <t>الترانزيت</t>
  </si>
  <si>
    <t>Trade Balance</t>
  </si>
  <si>
    <t>Services Balance</t>
  </si>
  <si>
    <t>Income Balance</t>
  </si>
  <si>
    <t>ثمار وخضراوات</t>
  </si>
  <si>
    <t>Fruits and Vegetables</t>
  </si>
  <si>
    <t>أخشاب ومصنوعاتها</t>
  </si>
  <si>
    <t>الورق ومصنوعاته</t>
  </si>
  <si>
    <t>مواد نسيجية ومصنوعاتها</t>
  </si>
  <si>
    <t>Textiles and Textile Articles</t>
  </si>
  <si>
    <t>Fiscal Statistics</t>
  </si>
  <si>
    <t>Financing of Public Sector Commercial Goods Storage</t>
  </si>
  <si>
    <t>إدلب</t>
  </si>
  <si>
    <t>Exceptional Proceeds</t>
  </si>
  <si>
    <t>Taxes on International Trade</t>
  </si>
  <si>
    <t xml:space="preserve">حلب </t>
  </si>
  <si>
    <t>Aleppo</t>
  </si>
  <si>
    <t>Homs</t>
  </si>
  <si>
    <t>حماه</t>
  </si>
  <si>
    <t>Hama</t>
  </si>
  <si>
    <t>اللاذقية</t>
  </si>
  <si>
    <t>Lattakia</t>
  </si>
  <si>
    <t>المحافظات الأخرى</t>
  </si>
  <si>
    <t>المصرف الصناعي</t>
  </si>
  <si>
    <t>Idleb</t>
  </si>
  <si>
    <t>الرقة</t>
  </si>
  <si>
    <t>الحسكة</t>
  </si>
  <si>
    <t>Al-Hasaka</t>
  </si>
  <si>
    <t>المصرف العقاري</t>
  </si>
  <si>
    <t>المحروقات</t>
  </si>
  <si>
    <t>Fuels</t>
  </si>
  <si>
    <t xml:space="preserve"> مواد البناء</t>
  </si>
  <si>
    <t>الاستهلاك النهائي</t>
  </si>
  <si>
    <t>Real Estate Bank</t>
  </si>
  <si>
    <t>Popular Credit Bank</t>
  </si>
  <si>
    <t>السلع</t>
  </si>
  <si>
    <t>البضائع العامة</t>
  </si>
  <si>
    <t>Financing of Small Tradesmen</t>
  </si>
  <si>
    <t>Agricultural Cooperative Bank</t>
  </si>
  <si>
    <t>Long-Term</t>
  </si>
  <si>
    <t>Mining, Manufacturing and Utilities</t>
  </si>
  <si>
    <t>Social and Personal Services</t>
  </si>
  <si>
    <t>شبكات المياه وتوزيعها</t>
  </si>
  <si>
    <t>القسم الأول</t>
  </si>
  <si>
    <t>Part One</t>
  </si>
  <si>
    <t>Monetary and Banking Statistics</t>
  </si>
  <si>
    <t>القسم الثاني</t>
  </si>
  <si>
    <t>Part Two</t>
  </si>
  <si>
    <t>Netherlands</t>
  </si>
  <si>
    <t>اليابان</t>
  </si>
  <si>
    <t>Japan</t>
  </si>
  <si>
    <t>اليونان</t>
  </si>
  <si>
    <t>Greece</t>
  </si>
  <si>
    <t>Other Countries</t>
  </si>
  <si>
    <t>قيمة (بملايين الليرات السورية)</t>
  </si>
  <si>
    <t>Food and Beverages</t>
  </si>
  <si>
    <t>Unclassified Goods</t>
  </si>
  <si>
    <t>للاستهلاك المنزلي</t>
  </si>
  <si>
    <t>للصناعة</t>
  </si>
  <si>
    <t>مواد ضرورية للصناعة (غير غذائية)</t>
  </si>
  <si>
    <t>December</t>
  </si>
  <si>
    <t>June</t>
  </si>
  <si>
    <t>July</t>
  </si>
  <si>
    <t>August</t>
  </si>
  <si>
    <t>September</t>
  </si>
  <si>
    <t>October</t>
  </si>
  <si>
    <t>November</t>
  </si>
  <si>
    <t>January</t>
  </si>
  <si>
    <t>International Bank for Trade and Finance</t>
  </si>
  <si>
    <t>مصرف بيمو السعودي الفرنسي</t>
  </si>
  <si>
    <t>مصرف سورية و المهجر</t>
  </si>
  <si>
    <t>Culture and National Guidance</t>
  </si>
  <si>
    <t>Agriculture, Forestry and Fishing</t>
  </si>
  <si>
    <t>Other European Countries</t>
  </si>
  <si>
    <t>الولايات المتحدة وكندا</t>
  </si>
  <si>
    <t>Rest of the World</t>
  </si>
  <si>
    <t>أهم البلدان</t>
  </si>
  <si>
    <t>مصرف سورية المركزي</t>
  </si>
  <si>
    <t>قروض المشاريع السياحية</t>
  </si>
  <si>
    <t>Foodstuff and Beverages</t>
  </si>
  <si>
    <t>Water Networks and Distribution</t>
  </si>
  <si>
    <t>حبوب</t>
  </si>
  <si>
    <t>بقول</t>
  </si>
  <si>
    <t>خضروات</t>
  </si>
  <si>
    <t>محاصيل صناعية</t>
  </si>
  <si>
    <t>منتجات أخرى</t>
  </si>
  <si>
    <t>Dry Legumes</t>
  </si>
  <si>
    <t>Vegetable Production</t>
  </si>
  <si>
    <t>Chick-Peas</t>
  </si>
  <si>
    <t>الخدمات</t>
  </si>
  <si>
    <t>Redemptions</t>
  </si>
  <si>
    <t>Building and Construction</t>
  </si>
  <si>
    <t>Wholesale and Retail Trade</t>
  </si>
  <si>
    <t>Mining, Manufacturing, and Utilities</t>
  </si>
  <si>
    <t>Transport and Communications</t>
  </si>
  <si>
    <t>Finance and Insurance</t>
  </si>
  <si>
    <t>Value (in Millions of Syrian Pounds)</t>
  </si>
  <si>
    <t>المواد المعدنية والحاجات المصنوعة منها</t>
  </si>
  <si>
    <t>الأردن</t>
  </si>
  <si>
    <t>Jordan</t>
  </si>
  <si>
    <t>اسبانيا</t>
  </si>
  <si>
    <t>Spain</t>
  </si>
  <si>
    <t>Germany</t>
  </si>
  <si>
    <t>ايران</t>
  </si>
  <si>
    <t>-</t>
  </si>
  <si>
    <t>Iran</t>
  </si>
  <si>
    <t>الودائع بالقطع الأجنبي</t>
  </si>
  <si>
    <t>تأمينات أخرى وحسابات مجمدة</t>
  </si>
  <si>
    <t>الاستلاف من المصرف المركزي</t>
  </si>
  <si>
    <t>حسابات رأس المال</t>
  </si>
  <si>
    <t>( بملايين الليرات السورية )</t>
  </si>
  <si>
    <t>Other Equipments &amp; Accessories thereof</t>
  </si>
  <si>
    <t>Onions</t>
  </si>
  <si>
    <t>Housing Institutions and Municipalities</t>
  </si>
  <si>
    <t>Housing Cooperatives</t>
  </si>
  <si>
    <t>Hospitals, Schools and Tourism</t>
  </si>
  <si>
    <t>سندات تمويل صغار الصناع وأرباب الحرف لمدة 300 يوماً</t>
  </si>
  <si>
    <t>Small Industries Financing Bills (300 days)</t>
  </si>
  <si>
    <t>خدمات ثقافية وترفيهية</t>
  </si>
  <si>
    <t>Transportation</t>
  </si>
  <si>
    <t>المواد الغذائية</t>
  </si>
  <si>
    <t xml:space="preserve">بلدان أوربية أخرى  </t>
  </si>
  <si>
    <t>Vacationing Residence (Individuals and Investors)</t>
  </si>
  <si>
    <t>Small Industries Transactions Bills (300 days)</t>
  </si>
  <si>
    <t xml:space="preserve">التغير النسبي عن رصيد العام السابق </t>
  </si>
  <si>
    <t>Annual Change in Percentage</t>
  </si>
  <si>
    <t>Citrus Trees</t>
  </si>
  <si>
    <t>بيض (بملايين الوحدة)</t>
  </si>
  <si>
    <t>تكاثر الحيوان</t>
  </si>
  <si>
    <t>بيض</t>
  </si>
  <si>
    <t>صوف وشعر</t>
  </si>
  <si>
    <t>Part Three</t>
  </si>
  <si>
    <t>القسم الثالث</t>
  </si>
  <si>
    <t>القسم الرابع</t>
  </si>
  <si>
    <t>Part Four</t>
  </si>
  <si>
    <t>By Utilization</t>
  </si>
  <si>
    <t>By Sectors</t>
  </si>
  <si>
    <t>By Economic Purpose</t>
  </si>
  <si>
    <t>الأمن القومي</t>
  </si>
  <si>
    <t>التعليم العالي</t>
  </si>
  <si>
    <t>الاقتصاد والمال</t>
  </si>
  <si>
    <t>Administration and Judiciary</t>
  </si>
  <si>
    <t>Foreign Affairs and Information</t>
  </si>
  <si>
    <t>الاستثمار المباشر</t>
  </si>
  <si>
    <t>الدخل من الدين (الفوائد)</t>
  </si>
  <si>
    <t>Textiles</t>
  </si>
  <si>
    <t>الفوسفات</t>
  </si>
  <si>
    <t>Phosphate</t>
  </si>
  <si>
    <t>Investment Expenditures</t>
  </si>
  <si>
    <t>France</t>
  </si>
  <si>
    <t>الكويت</t>
  </si>
  <si>
    <t>Kuwait</t>
  </si>
  <si>
    <t>لبنان</t>
  </si>
  <si>
    <t>آلات وأجهزة</t>
  </si>
  <si>
    <t>وسائل النقل</t>
  </si>
  <si>
    <t>ميزان الخدمات</t>
  </si>
  <si>
    <t>ميزان الدخل</t>
  </si>
  <si>
    <t>التحويلات الجارية</t>
  </si>
  <si>
    <t>Annual Change in Millions of SYP</t>
  </si>
  <si>
    <t>Local Resources</t>
  </si>
  <si>
    <t>Other Investment Revenues</t>
  </si>
  <si>
    <t>حسب الوظيفة</t>
  </si>
  <si>
    <t>Gross Output at Producers Value</t>
  </si>
  <si>
    <t>الاستهلاك الوسيط</t>
  </si>
  <si>
    <t>Intermediate Consumption</t>
  </si>
  <si>
    <t>الناتج المحلي بسعر السوق</t>
  </si>
  <si>
    <t>Gross Domestic Product at Market Prices</t>
  </si>
  <si>
    <t>اهتلاك رأس المال الثابت</t>
  </si>
  <si>
    <t>Consumption of Fixed Capital</t>
  </si>
  <si>
    <t>الناتج المحلي الصافي بسعر السوق</t>
  </si>
  <si>
    <t>شبه النقد</t>
  </si>
  <si>
    <t>Other Expenditures</t>
  </si>
  <si>
    <t>نفقات جارية</t>
  </si>
  <si>
    <t>رواتب وأجور</t>
  </si>
  <si>
    <t>ضرائب على التجارة الدولية</t>
  </si>
  <si>
    <t>ضرائب أخرى</t>
  </si>
  <si>
    <t>Other Taxes</t>
  </si>
  <si>
    <t>Facsimile :</t>
  </si>
  <si>
    <t>Telephone :</t>
  </si>
  <si>
    <t>عدد العاملين</t>
  </si>
  <si>
    <t>Extractive Industries</t>
  </si>
  <si>
    <t>الصناعات التحويلية</t>
  </si>
  <si>
    <t>النقد في الصندوق (بالليرة السورية)</t>
  </si>
  <si>
    <t>Demand Deposits</t>
  </si>
  <si>
    <t>Foreign Currency Deposits</t>
  </si>
  <si>
    <t xml:space="preserve">بلدان الاتحاد الأوروبي  </t>
  </si>
  <si>
    <t>U.S.A. and Canada</t>
  </si>
  <si>
    <t>U.S.A.</t>
  </si>
  <si>
    <t>Free Zones</t>
  </si>
  <si>
    <t xml:space="preserve">المناطق الحرة </t>
  </si>
  <si>
    <t>In Foreign Currency</t>
  </si>
  <si>
    <t>متوسطة الأجل</t>
  </si>
  <si>
    <t>طويلة الأجل</t>
  </si>
  <si>
    <t>Finished</t>
  </si>
  <si>
    <t>المواد نصف المصنعة</t>
  </si>
  <si>
    <t>Semi-finished</t>
  </si>
  <si>
    <t>قطاع عام</t>
  </si>
  <si>
    <t>أهم الصادرات</t>
  </si>
  <si>
    <t>العدس</t>
  </si>
  <si>
    <t>Raw and Refined Sugar</t>
  </si>
  <si>
    <t>Chemicals and Products thereof</t>
  </si>
  <si>
    <t>Resins, Artificial Rubber and Products thereof</t>
  </si>
  <si>
    <t>وسطي الفترة</t>
  </si>
  <si>
    <t>Period Average</t>
  </si>
  <si>
    <t>اليورو</t>
  </si>
  <si>
    <t>Euro</t>
  </si>
  <si>
    <t>الجنيه الاسترليني</t>
  </si>
  <si>
    <t>Sterling Pound</t>
  </si>
  <si>
    <t>الريال السعودي</t>
  </si>
  <si>
    <t>Saudi Riyal</t>
  </si>
  <si>
    <t>الدينار الأردني</t>
  </si>
  <si>
    <t>Jordanian Dinar</t>
  </si>
  <si>
    <t>الليرة اللبنانية</t>
  </si>
  <si>
    <t>Lebanese Pound</t>
  </si>
  <si>
    <t>الجنيه المصري</t>
  </si>
  <si>
    <t>Egyptian Pound</t>
  </si>
  <si>
    <t>الليرة التركية</t>
  </si>
  <si>
    <t>Turkish Pound</t>
  </si>
  <si>
    <t xml:space="preserve">End of Period </t>
  </si>
  <si>
    <t>Cooperative Sector</t>
  </si>
  <si>
    <t>Time Deposits</t>
  </si>
  <si>
    <t>Saving Deposits</t>
  </si>
  <si>
    <t>Other</t>
  </si>
  <si>
    <t>European Union</t>
  </si>
  <si>
    <t>Egypt</t>
  </si>
  <si>
    <t>Money Supply ( M1 )</t>
  </si>
  <si>
    <t>مصنعة</t>
  </si>
  <si>
    <t>Processed</t>
  </si>
  <si>
    <t>Public and Mixed Sectors and Individuals</t>
  </si>
  <si>
    <t>المستشفيات، المدارس، المنشآت والجمعيات التعاونية السياحية</t>
  </si>
  <si>
    <t>الناتج المحلي الإجمالي بتكلفة عوامل الإنتاج</t>
  </si>
  <si>
    <t xml:space="preserve">خام </t>
  </si>
  <si>
    <t>Primary</t>
  </si>
  <si>
    <t>Industry</t>
  </si>
  <si>
    <t>Households</t>
  </si>
  <si>
    <t xml:space="preserve">الفائض المتاح </t>
  </si>
  <si>
    <t>Available Surplus</t>
  </si>
  <si>
    <t>الاستيراد</t>
  </si>
  <si>
    <t xml:space="preserve">الملابس </t>
  </si>
  <si>
    <t xml:space="preserve"> Glasses,Tables and House Tools</t>
  </si>
  <si>
    <t>Other Goods and Services</t>
  </si>
  <si>
    <t>ديون  أخرى</t>
  </si>
  <si>
    <t>محفظة السندات</t>
  </si>
  <si>
    <t>تأمينات لقاء عمليات الاستيراد</t>
  </si>
  <si>
    <t>قطاعات أخرى</t>
  </si>
  <si>
    <t>…</t>
  </si>
  <si>
    <t>Other Sectors</t>
  </si>
  <si>
    <t>الزراعة</t>
  </si>
  <si>
    <t>المجموع</t>
  </si>
  <si>
    <t>Agriculture</t>
  </si>
  <si>
    <t>Capital Accounts</t>
  </si>
  <si>
    <t>الودائع تحت الطلب</t>
  </si>
  <si>
    <t>الميزان الجاري (نسبة من الناتج المحلي)</t>
  </si>
  <si>
    <t>National Accounts and Prices</t>
  </si>
  <si>
    <t>الحسابات القومية والأسعار</t>
  </si>
  <si>
    <t>معدل النمو الاقتصادي الحقيقي (%)</t>
  </si>
  <si>
    <t>Current Expenditures</t>
  </si>
  <si>
    <t>External Accounts</t>
  </si>
  <si>
    <t>Total Consumption</t>
  </si>
  <si>
    <t>Gross Capital Formation</t>
  </si>
  <si>
    <t>Net Exports of Goods and Services</t>
  </si>
  <si>
    <t>In Percent of GDP</t>
  </si>
  <si>
    <t>الصادرات</t>
  </si>
  <si>
    <t xml:space="preserve">الميزان التجاري </t>
  </si>
  <si>
    <t>Building Materials</t>
  </si>
  <si>
    <t xml:space="preserve"> </t>
  </si>
  <si>
    <t>Net Domestic Product at Market Prices</t>
  </si>
  <si>
    <t>قطاع خاص</t>
  </si>
  <si>
    <t>Neighboring Arab Countries</t>
  </si>
  <si>
    <t xml:space="preserve">بلدان عربية مجاورة </t>
  </si>
  <si>
    <t>بقية العالم</t>
  </si>
  <si>
    <t>Net Foreign Assets</t>
  </si>
  <si>
    <t>Net Domestic Assets</t>
  </si>
  <si>
    <t>Local Banks</t>
  </si>
  <si>
    <t>صافي الموجودات المحلية</t>
  </si>
  <si>
    <t>مجموع الموجودات = مجموع المطاليب</t>
  </si>
  <si>
    <t>المطاليب</t>
  </si>
  <si>
    <t>بالعملات الأجنبية</t>
  </si>
  <si>
    <t>الالتزامات الأجنبية</t>
  </si>
  <si>
    <t>المطاليب الأخرى</t>
  </si>
  <si>
    <t>End of Period</t>
  </si>
  <si>
    <t>نهاية الفترة</t>
  </si>
  <si>
    <t>Cash in Vault (in foreign currency)</t>
  </si>
  <si>
    <t xml:space="preserve">  Public Sector</t>
  </si>
  <si>
    <t xml:space="preserve">  Private Sector</t>
  </si>
  <si>
    <t>الناتج المحلي الإجمالي</t>
  </si>
  <si>
    <t>Machinery and other Equipments</t>
  </si>
  <si>
    <t>الإنتاج النباتي</t>
  </si>
  <si>
    <t>الإنتاج الحيواني</t>
  </si>
  <si>
    <t>أهم المحاصيل (بآلاف الأطنان)</t>
  </si>
  <si>
    <t>Major Crops (in Thousands of Tons)</t>
  </si>
  <si>
    <t>Animal Production</t>
  </si>
  <si>
    <t>Wool and Hair</t>
  </si>
  <si>
    <t>Cotton (Unginned )</t>
  </si>
  <si>
    <t>Peanuts</t>
  </si>
  <si>
    <t>Eggs (in Millions of Units)</t>
  </si>
  <si>
    <t>Tanning, Preparation, and Hides</t>
  </si>
  <si>
    <t>Radio and T.V. Equipments</t>
  </si>
  <si>
    <t>إنتاج الطاقة الكهربائية</t>
  </si>
  <si>
    <t>Workers Remittances</t>
  </si>
  <si>
    <t>Current Transfers</t>
  </si>
  <si>
    <t>الفهرس</t>
  </si>
  <si>
    <t>الصفحة</t>
  </si>
  <si>
    <t>Industry of Electric and Water</t>
  </si>
  <si>
    <t>Production of Electric Power</t>
  </si>
  <si>
    <t>المشروبات والتبغ</t>
  </si>
  <si>
    <t>Beverages and Tobacco</t>
  </si>
  <si>
    <t>مواد غذائية أخرى</t>
  </si>
  <si>
    <t>Other Foodstuff</t>
  </si>
  <si>
    <t>المواد العلفية</t>
  </si>
  <si>
    <t>المواد الأولية الزراعية</t>
  </si>
  <si>
    <t>Nights Spent by Tourists</t>
  </si>
  <si>
    <t>الليالي السياحية</t>
  </si>
  <si>
    <t>متحصلات استثنائية</t>
  </si>
  <si>
    <t>Foreign Loans and Resources</t>
  </si>
  <si>
    <t>Lending and other Repayable Liabilities</t>
  </si>
  <si>
    <t>بالليرة السورية</t>
  </si>
  <si>
    <t>طرطوس</t>
  </si>
  <si>
    <t>Tartous</t>
  </si>
  <si>
    <t>Alcoholic Drinks</t>
  </si>
  <si>
    <t>الإحصاءات النقدية والمصرفية</t>
  </si>
  <si>
    <t>الإحصاءات المالية</t>
  </si>
  <si>
    <t>Government Services</t>
  </si>
  <si>
    <t xml:space="preserve">الحسابات النقدية </t>
  </si>
  <si>
    <t xml:space="preserve">Monetary Accounts </t>
  </si>
  <si>
    <t xml:space="preserve"> الديون على المؤسسات العامة الاقتصادية</t>
  </si>
  <si>
    <t xml:space="preserve"> الديون على القطاع الخاص (مقيم)</t>
  </si>
  <si>
    <t xml:space="preserve"> الديون على المؤسسات المالية غير المصرفية</t>
  </si>
  <si>
    <t>الودائع تحت الطلب بالليرة السورية</t>
  </si>
  <si>
    <t xml:space="preserve"> الحكومة المركزية</t>
  </si>
  <si>
    <t xml:space="preserve"> المؤسسات المالية غير المصرفية</t>
  </si>
  <si>
    <t>شهادات الايداع</t>
  </si>
  <si>
    <t>Central Government</t>
  </si>
  <si>
    <t>Private sector (Resident)</t>
  </si>
  <si>
    <t>الاحتياطيات</t>
  </si>
  <si>
    <t>القطاع الخاص (مقيم)</t>
  </si>
  <si>
    <t>المؤسسات المالية غير المصرفية</t>
  </si>
  <si>
    <t>Claims on Public sector</t>
  </si>
  <si>
    <t>Claims on Private sector (Resident)</t>
  </si>
  <si>
    <t>Claims on Other Financial Institutions</t>
  </si>
  <si>
    <t>Reserves</t>
  </si>
  <si>
    <t>Deposits with the Central Bank of Syria</t>
  </si>
  <si>
    <t>Certificate of Deposits (CDs)</t>
  </si>
  <si>
    <t>Credit from the Central Bank Of Syria</t>
  </si>
  <si>
    <t xml:space="preserve"> الديون على الحكومة المركزية</t>
  </si>
  <si>
    <t xml:space="preserve">الكتلة النقدية ( م1 ) </t>
  </si>
  <si>
    <t>أرصدة لدى المراسلون في الخارج</t>
  </si>
  <si>
    <t xml:space="preserve"> الديون على القطاع العام </t>
  </si>
  <si>
    <t xml:space="preserve"> المؤسسات العامة الاقتصادية</t>
  </si>
  <si>
    <t xml:space="preserve"> القطاع الخاص (مقيم)</t>
  </si>
  <si>
    <t xml:space="preserve"> ودائع التوفير (قطاع خاص مقيم)</t>
  </si>
  <si>
    <t xml:space="preserve">  القطاع الخاص (مقيم)</t>
  </si>
  <si>
    <t xml:space="preserve">  الحكومة المركزية</t>
  </si>
  <si>
    <t xml:space="preserve">  المؤسسات العامة الاقتصادية</t>
  </si>
  <si>
    <t xml:space="preserve">  المؤسسات المالية غير المصرفية</t>
  </si>
  <si>
    <t xml:space="preserve"> القطاع الخاص (غير مقيم)</t>
  </si>
  <si>
    <t xml:space="preserve">     مؤسسات الأعمال</t>
  </si>
  <si>
    <t xml:space="preserve">      الأفراد</t>
  </si>
  <si>
    <t xml:space="preserve">     المؤسسات المالية غير المصرفية</t>
  </si>
  <si>
    <t xml:space="preserve"> الودائع بالليرة السورية</t>
  </si>
  <si>
    <t xml:space="preserve"> الودائع بالقطع الأجنبي</t>
  </si>
  <si>
    <t xml:space="preserve"> ودائع توفير</t>
  </si>
  <si>
    <t>نسبة من إجمالي الودائع</t>
  </si>
  <si>
    <t>الودائع حسب الجهة المودعة</t>
  </si>
  <si>
    <t>الودائع حسب نوع العملة</t>
  </si>
  <si>
    <t>الودائع حسب نوع الوديعة</t>
  </si>
  <si>
    <t xml:space="preserve"> الودائع تحت الطلب</t>
  </si>
  <si>
    <t xml:space="preserve"> الودائع لأجل</t>
  </si>
  <si>
    <t xml:space="preserve"> ودائع التوفير</t>
  </si>
  <si>
    <t>وحدة حقوق السحب الخاصة (SDRs)</t>
  </si>
  <si>
    <t xml:space="preserve">الفرنك السويسري </t>
  </si>
  <si>
    <t>معدل نمو الودائع</t>
  </si>
  <si>
    <t>الودائع بالليرة السورية</t>
  </si>
  <si>
    <t xml:space="preserve">   الأفراد (مقيمين)</t>
  </si>
  <si>
    <t xml:space="preserve">ودائع لأجل </t>
  </si>
  <si>
    <t xml:space="preserve">   الأفراد (غير مقيمين)</t>
  </si>
  <si>
    <t xml:space="preserve">المرابحة </t>
  </si>
  <si>
    <t>البيع الآجل</t>
  </si>
  <si>
    <t>السلم</t>
  </si>
  <si>
    <t>الاستصناع</t>
  </si>
  <si>
    <t>المضاربة</t>
  </si>
  <si>
    <t>المشاركة الثابتة والمنتهية بالتمليك</t>
  </si>
  <si>
    <t>صيغ التمويل الأخرى</t>
  </si>
  <si>
    <t>المصارف الخاصة التقليدية</t>
  </si>
  <si>
    <t>عدد الشهادات (بالآلاف)</t>
  </si>
  <si>
    <t>الاستردادات</t>
  </si>
  <si>
    <t>صافي المبيعات</t>
  </si>
  <si>
    <t>Deposits in Syrian pounds</t>
  </si>
  <si>
    <t>Private sector</t>
  </si>
  <si>
    <t>التمويل التأجيري</t>
  </si>
  <si>
    <t xml:space="preserve">   منها القطاع العام</t>
  </si>
  <si>
    <t>المغرب</t>
  </si>
  <si>
    <t>قطر</t>
  </si>
  <si>
    <t>تونس</t>
  </si>
  <si>
    <t>كرواتيا</t>
  </si>
  <si>
    <t>السنغال</t>
  </si>
  <si>
    <t>الأرجنتين</t>
  </si>
  <si>
    <t>قبرص</t>
  </si>
  <si>
    <t>ماليزيا</t>
  </si>
  <si>
    <t>Total  Deposits</t>
  </si>
  <si>
    <t>Deposits According to Sectors</t>
  </si>
  <si>
    <t>Deposits According to Currency</t>
  </si>
  <si>
    <t>Deposits in Foreign Currency</t>
  </si>
  <si>
    <t>Deposits in Syrian Pounds</t>
  </si>
  <si>
    <t>Growth rate of Deposits</t>
  </si>
  <si>
    <t>Banks</t>
  </si>
  <si>
    <t xml:space="preserve">Al Salam </t>
  </si>
  <si>
    <t>Islamic Leasing</t>
  </si>
  <si>
    <t>Murabaha</t>
  </si>
  <si>
    <t>Total of Credit</t>
  </si>
  <si>
    <t>Sale term</t>
  </si>
  <si>
    <t>Other Financing Methods</t>
  </si>
  <si>
    <t>Credit according to Sectors</t>
  </si>
  <si>
    <t>Credit According to Currency</t>
  </si>
  <si>
    <t xml:space="preserve"> القطاع الخاص </t>
  </si>
  <si>
    <t>Industriazation</t>
  </si>
  <si>
    <t>Euro ( € )</t>
  </si>
  <si>
    <t>Index</t>
  </si>
  <si>
    <t>رقم الجدول</t>
  </si>
  <si>
    <t>Table  No.</t>
  </si>
  <si>
    <t xml:space="preserve"> Main Economic Indicators   </t>
  </si>
  <si>
    <t xml:space="preserve"> Exchange Rates   </t>
  </si>
  <si>
    <t xml:space="preserve"> Exports and Imports according to SITC Classification, Utilization, Type of Goods, and Sector   </t>
  </si>
  <si>
    <t xml:space="preserve"> Exports by Economic Use of the Product   </t>
  </si>
  <si>
    <t xml:space="preserve"> Imports by Economic Use of the Product   </t>
  </si>
  <si>
    <t xml:space="preserve"> Distribution of Syrian Exports by Destination   </t>
  </si>
  <si>
    <t xml:space="preserve"> Distribution of Syrian Imports by Source   </t>
  </si>
  <si>
    <t xml:space="preserve"> Main Syrian Exports and Imports  </t>
  </si>
  <si>
    <t xml:space="preserve"> Production and Net Domestic Product   </t>
  </si>
  <si>
    <t xml:space="preserve"> Gross Domestic Product at Market Prices by Sector   </t>
  </si>
  <si>
    <t xml:space="preserve"> Gross Domestic Product by Expenditure Accounts   </t>
  </si>
  <si>
    <t xml:space="preserve"> Production Indices and Major Agricultural Crops   </t>
  </si>
  <si>
    <t xml:space="preserve"> Employees and Wages in the Industrial Public Sector   </t>
  </si>
  <si>
    <t>وحدة حقوق السحب الخاصة (SDR)</t>
  </si>
  <si>
    <t xml:space="preserve"> Other Financial Institutions</t>
  </si>
  <si>
    <t>القروض والسلف</t>
  </si>
  <si>
    <t>Fixed Participation  ended with ownership</t>
  </si>
  <si>
    <t xml:space="preserve">عرض النقود ( م2 )  </t>
  </si>
  <si>
    <t>نسبة الديون على القطاع الخاص للناتج المحلي</t>
  </si>
  <si>
    <t>Credit to Private sector / GDP</t>
  </si>
  <si>
    <t>نسبة الديون الممنوحة إلى إجمالي الودائع</t>
  </si>
  <si>
    <t>نسبة الديون على القطاع الخاص لإجمالي الديون</t>
  </si>
  <si>
    <t>Credit to Private Sector/ Total credit</t>
  </si>
  <si>
    <t xml:space="preserve">نسب الديون والودائع </t>
  </si>
  <si>
    <t>سرعة دوران النقود*</t>
  </si>
  <si>
    <t>Velocity Of Money*</t>
  </si>
  <si>
    <t xml:space="preserve">البلدان الآسيوية </t>
  </si>
  <si>
    <t>Non-Financial Public Enterprise Credit / GDP</t>
  </si>
  <si>
    <t>Cash in Vault (SYP)</t>
  </si>
  <si>
    <t>Deposits According to Type</t>
  </si>
  <si>
    <t>Commercial  Privet Banks</t>
  </si>
  <si>
    <t>In Percent of Total of Credit</t>
  </si>
  <si>
    <t>Japanese Yen (100 Yen)</t>
  </si>
  <si>
    <t>Pound Sterling (£)</t>
  </si>
  <si>
    <t>Swiss Franc</t>
  </si>
  <si>
    <t xml:space="preserve">Goods </t>
  </si>
  <si>
    <t>Services</t>
  </si>
  <si>
    <t>Income</t>
  </si>
  <si>
    <t>Current transfers</t>
  </si>
  <si>
    <t>Morocco</t>
  </si>
  <si>
    <t>Qatar</t>
  </si>
  <si>
    <t>Tunisia</t>
  </si>
  <si>
    <t>Croatia</t>
  </si>
  <si>
    <t>Senegal</t>
  </si>
  <si>
    <t>Argentina</t>
  </si>
  <si>
    <t>Cyprus</t>
  </si>
  <si>
    <t>Malaysia</t>
  </si>
  <si>
    <t>ودائع تحت الطلب</t>
  </si>
  <si>
    <t>شهر</t>
  </si>
  <si>
    <t>ستة أشهر</t>
  </si>
  <si>
    <t>سنة</t>
  </si>
  <si>
    <t>أكثر من سنة</t>
  </si>
  <si>
    <t>ودائع الأطفال</t>
  </si>
  <si>
    <t>ثلاثة أشهر</t>
  </si>
  <si>
    <t>1- Month</t>
  </si>
  <si>
    <t>3-Month</t>
  </si>
  <si>
    <t>6-Month</t>
  </si>
  <si>
    <t>1-Year</t>
  </si>
  <si>
    <t>More than 1-Year</t>
  </si>
  <si>
    <t>Certificates of Deposits</t>
  </si>
  <si>
    <t>Children Deposits</t>
  </si>
  <si>
    <t>Jan- كانون الثاني</t>
  </si>
  <si>
    <t>Feb- شباط</t>
  </si>
  <si>
    <t>Mar-آذار</t>
  </si>
  <si>
    <t>Apr- نيسان</t>
  </si>
  <si>
    <t>May- أيار</t>
  </si>
  <si>
    <t>Jun- حزيران</t>
  </si>
  <si>
    <t>Jul- تموز</t>
  </si>
  <si>
    <t>Aug -آب</t>
  </si>
  <si>
    <t>Sep -ايلول</t>
  </si>
  <si>
    <t>Oct- تشرين الاول</t>
  </si>
  <si>
    <t>Nov - تشرين الثاني</t>
  </si>
  <si>
    <t>Dec- كانون الأول</t>
  </si>
  <si>
    <t>ودائع توفير*</t>
  </si>
  <si>
    <t>حسم سندات</t>
  </si>
  <si>
    <t>Bill Discounted</t>
  </si>
  <si>
    <t xml:space="preserve"> قصيرة الأجل</t>
  </si>
  <si>
    <t>متوسط الأجل</t>
  </si>
  <si>
    <t>طويل الأجل</t>
  </si>
  <si>
    <t>ضمانة عينية</t>
  </si>
  <si>
    <t>ضمانة شخصية</t>
  </si>
  <si>
    <t>بدون ضمانة</t>
  </si>
  <si>
    <t>ضمانات أخرى</t>
  </si>
  <si>
    <t>Short Term</t>
  </si>
  <si>
    <t>Medium Term</t>
  </si>
  <si>
    <t>المتوسط</t>
  </si>
  <si>
    <t>Long term</t>
  </si>
  <si>
    <t xml:space="preserve">Personal </t>
  </si>
  <si>
    <t>Without</t>
  </si>
  <si>
    <t>Average</t>
  </si>
  <si>
    <t>In-Kind</t>
  </si>
  <si>
    <t>Other Guarantee</t>
  </si>
  <si>
    <t>إعادة الحسم*</t>
  </si>
  <si>
    <t>Other Domestic Assets</t>
  </si>
  <si>
    <t>Islamic Sukuk</t>
  </si>
  <si>
    <t>Credit from the Central Bank</t>
  </si>
  <si>
    <t>8.0-6.0</t>
  </si>
  <si>
    <t>6.5 -4.5</t>
  </si>
  <si>
    <t>6.5-4.5</t>
  </si>
  <si>
    <t>10.0-9.0</t>
  </si>
  <si>
    <t xml:space="preserve"> الميزانية الموحدة للمصارف الإسلامية</t>
  </si>
  <si>
    <t xml:space="preserve"> Consolidated Balance Sheet of the Islamic Banks</t>
  </si>
  <si>
    <t xml:space="preserve"> Sale and Redemption of Investment Certificates</t>
  </si>
  <si>
    <t xml:space="preserve"> Market interest rates on Credit Facilities in Syrian pounds (Weighted Average)</t>
  </si>
  <si>
    <t xml:space="preserve"> Distribution of Gross Fixed Capital Formation   </t>
  </si>
  <si>
    <t xml:space="preserve"> Index of Industrial Production in the Public Sector   </t>
  </si>
  <si>
    <t xml:space="preserve"> مبيعات واستردادات شهادات الاستثمار</t>
  </si>
  <si>
    <t xml:space="preserve"> Market interest rates on client`s Deposits in Syrian pounds (Weighted Average)</t>
  </si>
  <si>
    <t>المصرف المركزي</t>
  </si>
  <si>
    <t>Central bank</t>
  </si>
  <si>
    <t>الجدول رقم ( 4 ) : التغيرات في كل من المكونات والعوامل المؤثرة في عرض النقود (م2)</t>
  </si>
  <si>
    <t>Table No ( 4 ) : Factors Affecting and Components Changes in Broad Money (M2)</t>
  </si>
  <si>
    <t>الجدول رقم (5) : مؤشرات ونسب نقدية</t>
  </si>
  <si>
    <t>Table No (5) : Monetary Indicators and Ratios</t>
  </si>
  <si>
    <t>Page</t>
  </si>
  <si>
    <t>3</t>
  </si>
  <si>
    <t>4-5</t>
  </si>
  <si>
    <t>6-7</t>
  </si>
  <si>
    <t>10-11</t>
  </si>
  <si>
    <t>12-13</t>
  </si>
  <si>
    <t>14-15</t>
  </si>
  <si>
    <t>16-17</t>
  </si>
  <si>
    <t>20-21</t>
  </si>
  <si>
    <t>Foodstuff Alcoholic Drinks</t>
  </si>
  <si>
    <t>المازوت الخام</t>
  </si>
  <si>
    <t>Commercial Privet Banks</t>
  </si>
  <si>
    <t xml:space="preserve"> Islamic Privet Banks</t>
  </si>
  <si>
    <t xml:space="preserve"> Estimated Revenue in the General Budget   </t>
  </si>
  <si>
    <t>بنك فرنسبنك - سورية</t>
  </si>
  <si>
    <t>بنك الأردن - سورية</t>
  </si>
  <si>
    <t>Bank of Jordan - Syria</t>
  </si>
  <si>
    <t>France bank - Syria</t>
  </si>
  <si>
    <t xml:space="preserve"> الميزانية الموحدة للمصارف الخاصة التقليدية</t>
  </si>
  <si>
    <t xml:space="preserve"> Local Banks Interest Rates on Deposits</t>
  </si>
  <si>
    <t xml:space="preserve"> فروع القطاع المصرفي حسب المحافظات</t>
  </si>
  <si>
    <t xml:space="preserve"> Central Bank Interest Rates (Credit Facilities) Applied on Banks</t>
  </si>
  <si>
    <t>شهادات الإيداع</t>
  </si>
  <si>
    <t xml:space="preserve">  الودائع تحت الطلب</t>
  </si>
  <si>
    <t xml:space="preserve">    Central Government</t>
  </si>
  <si>
    <t xml:space="preserve">    Total  Deposits</t>
  </si>
  <si>
    <t>JapaneseYen (100 yen) (¥)</t>
  </si>
  <si>
    <t>Balance of Payments And External Trade Statistics</t>
  </si>
  <si>
    <t xml:space="preserve">  Demand Deposits</t>
  </si>
  <si>
    <t xml:space="preserve">  Saving Deposits</t>
  </si>
  <si>
    <t xml:space="preserve">    Households (Resident)</t>
  </si>
  <si>
    <t xml:space="preserve">  Time Deposits</t>
  </si>
  <si>
    <t xml:space="preserve">                --</t>
  </si>
  <si>
    <t>خدمات النقل</t>
  </si>
  <si>
    <t>خدمات السفر</t>
  </si>
  <si>
    <t>بنك الشرق</t>
  </si>
  <si>
    <t>Belgium</t>
  </si>
  <si>
    <t>بلجيكا</t>
  </si>
  <si>
    <t>عمان</t>
  </si>
  <si>
    <t>بلغاريا</t>
  </si>
  <si>
    <t>البرتغال</t>
  </si>
  <si>
    <t>Oman</t>
  </si>
  <si>
    <t>Bulgaria</t>
  </si>
  <si>
    <t>Portugal</t>
  </si>
  <si>
    <t>تايلند</t>
  </si>
  <si>
    <t>Thailand</t>
  </si>
  <si>
    <t>بنك قطر الوطني - سورية</t>
  </si>
  <si>
    <t>Qatar national Bank - Syria</t>
  </si>
  <si>
    <t xml:space="preserve"> Central Government</t>
  </si>
  <si>
    <t xml:space="preserve"> Private sector (Resident)</t>
  </si>
  <si>
    <t xml:space="preserve"> Cash in Vault (in foreign currency)</t>
  </si>
  <si>
    <t xml:space="preserve"> Other Foreign Assets</t>
  </si>
  <si>
    <t xml:space="preserve"> Cash in Vault </t>
  </si>
  <si>
    <t xml:space="preserve"> Reserves</t>
  </si>
  <si>
    <t xml:space="preserve"> القطاع العام</t>
  </si>
  <si>
    <t xml:space="preserve"> القطاع الخاص</t>
  </si>
  <si>
    <t xml:space="preserve">  Business Sector</t>
  </si>
  <si>
    <t xml:space="preserve">  Households</t>
  </si>
  <si>
    <t xml:space="preserve">  Other Financial Institutions</t>
  </si>
  <si>
    <t>الودائع لأجل بالليرة السورية</t>
  </si>
  <si>
    <t>ودائع التوفير بالليرة السورية</t>
  </si>
  <si>
    <t>حسابات رأس المال***</t>
  </si>
  <si>
    <t>Capital Accounts***</t>
  </si>
  <si>
    <t xml:space="preserve">   Public sector</t>
  </si>
  <si>
    <t xml:space="preserve">   Private sector</t>
  </si>
  <si>
    <t xml:space="preserve">      Business Sector</t>
  </si>
  <si>
    <t xml:space="preserve">      Households</t>
  </si>
  <si>
    <t>الحكومة العامة</t>
  </si>
  <si>
    <t>(In Millions of US Dollar)</t>
  </si>
  <si>
    <t>Value ( in Millions of US Dollar )</t>
  </si>
  <si>
    <t>الصين</t>
  </si>
  <si>
    <t>النمسا</t>
  </si>
  <si>
    <t>Austria</t>
  </si>
  <si>
    <t>Arab Countries</t>
  </si>
  <si>
    <t>نصيب</t>
  </si>
  <si>
    <t>الجديدة</t>
  </si>
  <si>
    <t>باب الهوى</t>
  </si>
  <si>
    <t>التنف</t>
  </si>
  <si>
    <t>مراكز أخرى</t>
  </si>
  <si>
    <t>Naseeb</t>
  </si>
  <si>
    <t>Al-Jdaideh</t>
  </si>
  <si>
    <t>Bab Al-Hawa</t>
  </si>
  <si>
    <t>Al-Tnaf</t>
  </si>
  <si>
    <t>18-19</t>
  </si>
  <si>
    <t xml:space="preserve">Part One: Monetary and Banking Statistics   </t>
  </si>
  <si>
    <t xml:space="preserve"> Interest Rates Charged by Local Banks (Indicators)</t>
  </si>
  <si>
    <t xml:space="preserve"> Number of Banking Sector Branches by Governorates</t>
  </si>
  <si>
    <t xml:space="preserve"> Foreign Trade Indicators</t>
  </si>
  <si>
    <t xml:space="preserve"> Estimated Expenditure in the General Budget   </t>
  </si>
  <si>
    <t xml:space="preserve"> Tourism Activity   </t>
  </si>
  <si>
    <t>Other Financial Institutions</t>
  </si>
  <si>
    <t xml:space="preserve">  Securities</t>
  </si>
  <si>
    <t>In Percent of Total Deposits</t>
  </si>
  <si>
    <t>In Percent of Total Credit</t>
  </si>
  <si>
    <t>Productive, Industrial and Professional Loans</t>
  </si>
  <si>
    <t>Main Countries</t>
  </si>
  <si>
    <t>Raw Hides and Leather (excluding Fur skins)</t>
  </si>
  <si>
    <t>Water Supplement and other Housing Services</t>
  </si>
  <si>
    <t>Special Drawing Rights (SDR)</t>
  </si>
  <si>
    <t>نسبة الديون على المؤسسات العامة الاقتصادية للناتج المحلي</t>
  </si>
  <si>
    <t>Total Credit/ Total Deposits</t>
  </si>
  <si>
    <t>المضاعف النقدي (م2 / م0)</t>
  </si>
  <si>
    <t xml:space="preserve">عرض النقود ( م2)  </t>
  </si>
  <si>
    <t xml:space="preserve">الكتلة النقدية ( م1) </t>
  </si>
  <si>
    <t>Broad Money (M2)</t>
  </si>
  <si>
    <t>Money Supply (M1)</t>
  </si>
  <si>
    <t xml:space="preserve">نسب من عرض النقود (م2)  </t>
  </si>
  <si>
    <t>المصارف الخاصة الإسلامية</t>
  </si>
  <si>
    <t>الحساب الجاري المدين، القرض على المكشوف</t>
  </si>
  <si>
    <t>أكثر من عشرة سنوات</t>
  </si>
  <si>
    <t>قروض حرفية وصناعية وإنتاجية</t>
  </si>
  <si>
    <t>Short-Term Loans exceeding  50000 SYP</t>
  </si>
  <si>
    <t>ألمانيا</t>
  </si>
  <si>
    <t>إيطاليا</t>
  </si>
  <si>
    <t>إيران</t>
  </si>
  <si>
    <t>الكهرباء والغاز وأنواع الوقود الأخرى</t>
  </si>
  <si>
    <t>التجهيزات والمعدات المنزلية وأعمال الصيانة الاعتيادية للبيوت</t>
  </si>
  <si>
    <t>الأثاث والتجهيزات والسجاد وغيره من مفروشات الارض</t>
  </si>
  <si>
    <t>الأجهزة المنزلية</t>
  </si>
  <si>
    <t>الأدوات الزجاجية وأدوات المائدة والأدوات المنزلية</t>
  </si>
  <si>
    <t>Penalty Interest</t>
  </si>
  <si>
    <t>دمشق وريفها</t>
  </si>
  <si>
    <t>المصرف الدولي للتجارة والتمويل</t>
  </si>
  <si>
    <t>الديون والالتزامات الواجبة الأداء</t>
  </si>
  <si>
    <t>Semi-durable</t>
  </si>
  <si>
    <t>Non-durable</t>
  </si>
  <si>
    <t>Consumer Goods (Non-food)</t>
  </si>
  <si>
    <t>Industrial Supplies (Non-food)</t>
  </si>
  <si>
    <t>Non-profit Private Services</t>
  </si>
  <si>
    <t>Washed Wool (Thousand tuns)</t>
  </si>
  <si>
    <t>Non-alcoholic Drinks</t>
  </si>
  <si>
    <t xml:space="preserve"> Non-financial Public Enterprises</t>
  </si>
  <si>
    <t xml:space="preserve">    Private sector (Non-resident)</t>
  </si>
  <si>
    <t xml:space="preserve">    Households (Non-resident)</t>
  </si>
  <si>
    <t>Non-financial Public Enterprises</t>
  </si>
  <si>
    <t>Non-metallic Products</t>
  </si>
  <si>
    <t>Furniture and Products (n.i.e)</t>
  </si>
  <si>
    <t xml:space="preserve">    Non-financial Public Enterprises</t>
  </si>
  <si>
    <t>Speculation (Mudaraba)</t>
  </si>
  <si>
    <t xml:space="preserve"> Private Sector (resident)</t>
  </si>
  <si>
    <t>المصارف الإسلامية</t>
  </si>
  <si>
    <t xml:space="preserve">    Other Financial Institutions</t>
  </si>
  <si>
    <t xml:space="preserve">      Other Financial Institutions</t>
  </si>
  <si>
    <t xml:space="preserve">    Private Sector (Non-resident)</t>
  </si>
  <si>
    <t xml:space="preserve">    Private Sector (Resident)</t>
  </si>
  <si>
    <t xml:space="preserve">   Public Sector</t>
  </si>
  <si>
    <t xml:space="preserve">   Private Sector</t>
  </si>
  <si>
    <t>Private Sector (Resident)</t>
  </si>
  <si>
    <t xml:space="preserve"> Private Sector (Non-resident)</t>
  </si>
  <si>
    <t>الديون على المؤسسات العامة الاقتصادية</t>
  </si>
  <si>
    <t>ذمم على الحكومة المركزية</t>
  </si>
  <si>
    <t>ذمم على المؤسسات العامة الاقتصادية</t>
  </si>
  <si>
    <t>ذمم على القطاع الخاص (مقيم)</t>
  </si>
  <si>
    <t>ذمم على المؤسسات المالية غير المصرفية</t>
  </si>
  <si>
    <t>ذمم البيوع الآجلة</t>
  </si>
  <si>
    <t>الاستثمارات</t>
  </si>
  <si>
    <t>عقارات و موجودات ثابتة</t>
  </si>
  <si>
    <t>Financing Islamic methods</t>
  </si>
  <si>
    <t>Investments</t>
  </si>
  <si>
    <t xml:space="preserve"> Credit to General Government</t>
  </si>
  <si>
    <t xml:space="preserve"> Credit to Privet Sector</t>
  </si>
  <si>
    <t xml:space="preserve"> Credit to Public Enterprises</t>
  </si>
  <si>
    <t xml:space="preserve"> Credit to Non-financial Public Sector</t>
  </si>
  <si>
    <t>Other Items Net</t>
  </si>
  <si>
    <t xml:space="preserve">Claims on Central Government </t>
  </si>
  <si>
    <t>Claims on Non-financial Public Enterprises</t>
  </si>
  <si>
    <t>in Syrian Pounds</t>
  </si>
  <si>
    <t>in Foreign Currency</t>
  </si>
  <si>
    <t>المصرف الزراعي التعاوني**</t>
  </si>
  <si>
    <t>Agricultural Cooperative Bank**</t>
  </si>
  <si>
    <t>General merchandise</t>
  </si>
  <si>
    <t>Electricity</t>
  </si>
  <si>
    <t>Grants</t>
  </si>
  <si>
    <t>Non oil</t>
  </si>
  <si>
    <t>Oil</t>
  </si>
  <si>
    <t xml:space="preserve">Transportation </t>
  </si>
  <si>
    <t xml:space="preserve">        Sea transport</t>
  </si>
  <si>
    <t xml:space="preserve">Passenger </t>
  </si>
  <si>
    <t>Freight</t>
  </si>
  <si>
    <t xml:space="preserve">Other </t>
  </si>
  <si>
    <t>Travel</t>
  </si>
  <si>
    <t xml:space="preserve">Telecommunication services </t>
  </si>
  <si>
    <t>Construction services</t>
  </si>
  <si>
    <t>Insurance services</t>
  </si>
  <si>
    <t xml:space="preserve">Financial services </t>
  </si>
  <si>
    <t>Computer and information services</t>
  </si>
  <si>
    <t xml:space="preserve">Royalties and license fees </t>
  </si>
  <si>
    <t>Other business services</t>
  </si>
  <si>
    <t>Personal, cultural and recreational services</t>
  </si>
  <si>
    <t xml:space="preserve">Government services   </t>
  </si>
  <si>
    <t>Compensation of employees</t>
  </si>
  <si>
    <t>Investment income</t>
  </si>
  <si>
    <t>Direct investment</t>
  </si>
  <si>
    <t>Income on debt (interest)</t>
  </si>
  <si>
    <t>النقل البحري</t>
  </si>
  <si>
    <t>نقل الركاب</t>
  </si>
  <si>
    <t>نقل البضائع</t>
  </si>
  <si>
    <t>النقل الجوي</t>
  </si>
  <si>
    <t>نقل آخر</t>
  </si>
  <si>
    <t>دخل الاستثمار</t>
  </si>
  <si>
    <t>Other transport</t>
  </si>
  <si>
    <t>Air transport</t>
  </si>
  <si>
    <t>تحويلات العاملين</t>
  </si>
  <si>
    <t>تحويلات أخرى</t>
  </si>
  <si>
    <t>Other transfers</t>
  </si>
  <si>
    <t>Other sectors</t>
  </si>
  <si>
    <t>General government</t>
  </si>
  <si>
    <t>Workers' remittances</t>
  </si>
  <si>
    <t>القطاع الخاص (غير مقيم)</t>
  </si>
  <si>
    <t>مؤسسات الأعمال</t>
  </si>
  <si>
    <t>الأفراد</t>
  </si>
  <si>
    <t>Islamic  Banks</t>
  </si>
  <si>
    <t>الصادرات (مليار ل.س)</t>
  </si>
  <si>
    <t>الميزان الجاري (مليار ل.س)</t>
  </si>
  <si>
    <t>Exports (in Billions of SYP)</t>
  </si>
  <si>
    <t>Current Account Balance (in Billions of SYP)</t>
  </si>
  <si>
    <t>Imports (in Billions of SYP)</t>
  </si>
  <si>
    <t>(+ 963) 11 224 20 77</t>
  </si>
  <si>
    <t>AL-Sharq bank</t>
  </si>
  <si>
    <t xml:space="preserve"> 2254, Damascus</t>
  </si>
  <si>
    <t>E-mail:</t>
  </si>
  <si>
    <t>Workforce (in Thousands)</t>
  </si>
  <si>
    <t>عدد العمالة (ألف نسمة)</t>
  </si>
  <si>
    <t>بنك البركة - سورية</t>
  </si>
  <si>
    <t>AlBaraka Bank Syria</t>
  </si>
  <si>
    <t xml:space="preserve">  Real Estate and Fixed Assets</t>
  </si>
  <si>
    <t xml:space="preserve"> Balances with Foreign Correspondents</t>
  </si>
  <si>
    <t>Medium-Term Loans</t>
  </si>
  <si>
    <t>قروض متوسطة الآجل</t>
  </si>
  <si>
    <t>إحصاءات سوق دمشق للأوراق المالية</t>
  </si>
  <si>
    <t>Damascus Security Exchange Statistics</t>
  </si>
  <si>
    <t>بنك سورية الدولي الإسلامي</t>
  </si>
  <si>
    <t>معدل دوران الأسهم *</t>
  </si>
  <si>
    <t>Turnover Ratio*</t>
  </si>
  <si>
    <t>الزراعي</t>
  </si>
  <si>
    <t>الشركة  الهندسية الزراعية للاستثمارات- نماء</t>
  </si>
  <si>
    <t xml:space="preserve">التأمين </t>
  </si>
  <si>
    <t>الشركة المتحدة للتأمين</t>
  </si>
  <si>
    <t xml:space="preserve">المصارف </t>
  </si>
  <si>
    <t xml:space="preserve">البنك العربي </t>
  </si>
  <si>
    <t>البنك الدولي للتجارة والتمويل</t>
  </si>
  <si>
    <t>بنك بيمو السعودي الفرنسي</t>
  </si>
  <si>
    <t xml:space="preserve">بنك عودة </t>
  </si>
  <si>
    <t xml:space="preserve">الصناعة </t>
  </si>
  <si>
    <t>الشركة الأهلية لصناعة الزيوت النباتية</t>
  </si>
  <si>
    <t xml:space="preserve">الخدمات </t>
  </si>
  <si>
    <t>الشركة الأهلية للنقل</t>
  </si>
  <si>
    <t>المجموعة المتحدة للنشر والإعلان والتسويق</t>
  </si>
  <si>
    <t xml:space="preserve">تاريخ الإدراج </t>
  </si>
  <si>
    <t>Agricultural Engineering Co. For Investments - Nama'a</t>
  </si>
  <si>
    <t>Syria International Insurance</t>
  </si>
  <si>
    <t>Insurance</t>
  </si>
  <si>
    <t>United Insurance Company</t>
  </si>
  <si>
    <t>Arab Bank-Syria</t>
  </si>
  <si>
    <t>The International Bank For Trade &amp; Finance</t>
  </si>
  <si>
    <t>Byblos Bank Syria</t>
  </si>
  <si>
    <t>Banque Bemo Saudi Fransi</t>
  </si>
  <si>
    <t xml:space="preserve"> Bank Audi Syria </t>
  </si>
  <si>
    <t>Alahliah Vegtable Oil Company E.S.A</t>
  </si>
  <si>
    <t>Alahliah.co For Transport</t>
  </si>
  <si>
    <t>United Group For Publishing Advertising and Marketing</t>
  </si>
  <si>
    <t xml:space="preserve">القطاع </t>
  </si>
  <si>
    <t>اسم الشركة</t>
  </si>
  <si>
    <t>date of listed</t>
  </si>
  <si>
    <t>Capital</t>
  </si>
  <si>
    <t>No. of shares</t>
  </si>
  <si>
    <t>Sector</t>
  </si>
  <si>
    <t>company</t>
  </si>
  <si>
    <t xml:space="preserve">عدد الشركات المدرجة </t>
  </si>
  <si>
    <t>عدد الصفقات</t>
  </si>
  <si>
    <t xml:space="preserve">قطاع الصناعة </t>
  </si>
  <si>
    <t xml:space="preserve">عدد الأسهم </t>
  </si>
  <si>
    <t xml:space="preserve">قيمة الأسهم </t>
  </si>
  <si>
    <t xml:space="preserve">قطاع الخدمات </t>
  </si>
  <si>
    <t xml:space="preserve">قطاع التأمين </t>
  </si>
  <si>
    <t xml:space="preserve">قطاع الزراعة </t>
  </si>
  <si>
    <t>الإجمالي</t>
  </si>
  <si>
    <t>number of companies listed</t>
  </si>
  <si>
    <t>number of transactions</t>
  </si>
  <si>
    <t>industry sector</t>
  </si>
  <si>
    <t>services sector</t>
  </si>
  <si>
    <t>banking sector</t>
  </si>
  <si>
    <t>insurance sector</t>
  </si>
  <si>
    <t xml:space="preserve">agriculture sector </t>
  </si>
  <si>
    <t>In Percente of the total</t>
  </si>
  <si>
    <t xml:space="preserve"> Clearance  Room Statistics</t>
  </si>
  <si>
    <t>القسم الثاني: إحصاءات سوق دمشق للأوراق المالية</t>
  </si>
  <si>
    <t xml:space="preserve">Part Three: Fiscal Statistics   </t>
  </si>
  <si>
    <t xml:space="preserve">السورية الوطنية للتأمين </t>
  </si>
  <si>
    <t>العقيلة للتأمين التكافلي</t>
  </si>
  <si>
    <t xml:space="preserve">بنك الشرق </t>
  </si>
  <si>
    <t>Syria national Insurance</t>
  </si>
  <si>
    <t>السورية الدولية للتأمين (أروب)</t>
  </si>
  <si>
    <t xml:space="preserve">AL-Aqeelah Takaful Insurance </t>
  </si>
  <si>
    <t>الصكوك الإسلامية</t>
  </si>
  <si>
    <t>الحساب الجاري للمصرف المركزي</t>
  </si>
  <si>
    <t>النقد في الصندوق</t>
  </si>
  <si>
    <t>أرصدة لدى المراسلين في الخارج</t>
  </si>
  <si>
    <t>ودائع لأجل                                                                                         Time Deposits</t>
  </si>
  <si>
    <t xml:space="preserve">Traditional Private Banks </t>
  </si>
  <si>
    <t>Islamic Private Banks</t>
  </si>
  <si>
    <t>*تمثل أسعار الفائدة على ودائع التوفير التي يقل رصيدها عن مليون ليرة سورية.</t>
  </si>
  <si>
    <t>*All Interbank Transactions Were Eliminated for consolidate Purposes.</t>
  </si>
  <si>
    <t>.رقم مطلق*</t>
  </si>
  <si>
    <t>*Absolute Number.</t>
  </si>
  <si>
    <t xml:space="preserve"> تداولات الأسهم حسب القطاعات</t>
  </si>
  <si>
    <t xml:space="preserve"> مؤشرات سوق دمشق للأوراق المالية</t>
  </si>
  <si>
    <t xml:space="preserve"> Stocks Trading by Sectors</t>
  </si>
  <si>
    <t xml:space="preserve"> إحصاءات غرفة التقاص</t>
  </si>
  <si>
    <t>صافي الديون على الحكومة المركزية</t>
  </si>
  <si>
    <t>صافي البنود الأخرى</t>
  </si>
  <si>
    <t>Net Claims on Central Government</t>
  </si>
  <si>
    <t>الديون على القطاع الخاص (مقيم)</t>
  </si>
  <si>
    <t>الديون على المؤسسات المالية غير المصرفية</t>
  </si>
  <si>
    <t>Demand Deposits in SYP</t>
  </si>
  <si>
    <t>Claims on Private Sector (Resident)</t>
  </si>
  <si>
    <t>Time Deposits in SYP</t>
  </si>
  <si>
    <t>Saving Deposits in SYP</t>
  </si>
  <si>
    <t>Private sector (Resident)**</t>
  </si>
  <si>
    <t>Balances with Foreign Correspondents</t>
  </si>
  <si>
    <t xml:space="preserve"> Cash in vault (in Syrian Pounds)</t>
  </si>
  <si>
    <t xml:space="preserve"> Deposits with the Central Bank</t>
  </si>
  <si>
    <t>*Central bank of Syria Did not change the interest rates on discount operations Since 1962.</t>
  </si>
  <si>
    <t>.تم استثناء كافة ودائع غير المقيمين وترحيلها إلى الالتزامات الأجنبية حسب دليل الاحصاءات النقدية 2000**</t>
  </si>
  <si>
    <t xml:space="preserve"> الديون على الحكومة المركزية*</t>
  </si>
  <si>
    <t xml:space="preserve">Claims on Central Government* </t>
  </si>
  <si>
    <t>السوريون المغادرون عبر أهم المراكز الحدودية البرية</t>
  </si>
  <si>
    <t>The  Syrians Departing through  The Most Important land Border</t>
  </si>
  <si>
    <t xml:space="preserve">التغير عن الرصيد في نهاية العام السابق بملايين الليرات السورية </t>
  </si>
  <si>
    <t xml:space="preserve">التغير النسبي عن الرصيد في نهاية العام السابق </t>
  </si>
  <si>
    <t>التغير النسبي من رصيد عرض النقود م2 في نهاية العام السابق</t>
  </si>
  <si>
    <t>Annual Change of M2 (in Percentage)</t>
  </si>
  <si>
    <t>الواردات (مليار ل.س)</t>
  </si>
  <si>
    <t>P.O.BOX :</t>
  </si>
  <si>
    <t xml:space="preserve"> كانون الأول</t>
  </si>
  <si>
    <t>بنك بيبلوس سورية</t>
  </si>
  <si>
    <t>بنك سورية و المهجر</t>
  </si>
  <si>
    <t xml:space="preserve"> القطاع الخاص (مقيم)**</t>
  </si>
  <si>
    <t>النقد في التداول</t>
  </si>
  <si>
    <t>Currency Incirculation</t>
  </si>
  <si>
    <t>عدد الشيكات المحررة</t>
  </si>
  <si>
    <t>المتوسط اليومي لعدد الشيكات المحررة</t>
  </si>
  <si>
    <t>Daily average of Cheques Cleared</t>
  </si>
  <si>
    <t>عدد الشيكات المستردة</t>
  </si>
  <si>
    <t>Number of Returned Cheques</t>
  </si>
  <si>
    <t>إصلاح السلع</t>
  </si>
  <si>
    <t>Repairs on Good</t>
  </si>
  <si>
    <t>حق الدولة من حقول النفط والثروات المعدنية</t>
  </si>
  <si>
    <t>Government Portion from Petroleum Fields and Mineral Fields</t>
  </si>
  <si>
    <t>Total**</t>
  </si>
  <si>
    <t>المجموع**</t>
  </si>
  <si>
    <t>مصرف التوفير*</t>
  </si>
  <si>
    <t>Savings Bank*</t>
  </si>
  <si>
    <t>Syrian union cooperation insurance</t>
  </si>
  <si>
    <t>بنك فرنسبنك</t>
  </si>
  <si>
    <t>الاتحاد التعاوني للتأمين</t>
  </si>
  <si>
    <t xml:space="preserve">عدد أيام التداول </t>
  </si>
  <si>
    <t>Number of The Traded Days</t>
  </si>
  <si>
    <t>الحسابات الجارية</t>
  </si>
  <si>
    <t>Current Account</t>
  </si>
  <si>
    <t>ودائع التوفير</t>
  </si>
  <si>
    <t>المصارف العاملة</t>
  </si>
  <si>
    <t xml:space="preserve">قطاع المصارف </t>
  </si>
  <si>
    <t>مجموع التسهيلات الائتمانية</t>
  </si>
  <si>
    <t>نسبة من إجمالي التسهيلات الائتمانية</t>
  </si>
  <si>
    <t>التسهيلات الائتمانية حسب الجهة المقترضة</t>
  </si>
  <si>
    <t>التسهيلات الائتمانية حسب نوع العملة</t>
  </si>
  <si>
    <t xml:space="preserve"> التسهيلات الائتمانية الممنوحة بالليرة السورية</t>
  </si>
  <si>
    <t xml:space="preserve"> التسهيلات الائتمانية الممنوحة بالعملة الأجنبية</t>
  </si>
  <si>
    <t>الشركة السورية الكويتية للتأمين</t>
  </si>
  <si>
    <t>Syrian Kuwaiti Insurance Company</t>
  </si>
  <si>
    <t>Qatar National Bank - Syria</t>
  </si>
  <si>
    <t>(Value in Millions of Syrian Pounds )</t>
  </si>
  <si>
    <t>(عدد الأسهم بالآلاف)</t>
  </si>
  <si>
    <t>(No. of Shares in Thousands)</t>
  </si>
  <si>
    <t>ايرادات الوحدات الحسابية المستقلة</t>
  </si>
  <si>
    <t>حق الدولة في شركات عقود الخدمة (الهاتف النقال)</t>
  </si>
  <si>
    <t>دولار</t>
  </si>
  <si>
    <t>يورو</t>
  </si>
  <si>
    <t>فرنك سويسري</t>
  </si>
  <si>
    <t>درهم إماراتي</t>
  </si>
  <si>
    <t>جنيه استرليني</t>
  </si>
  <si>
    <t>دينار أردني</t>
  </si>
  <si>
    <t>ريال سعودي</t>
  </si>
  <si>
    <t>ين ياباني</t>
  </si>
  <si>
    <t>جنيه مصري</t>
  </si>
  <si>
    <t>عملات أخرى</t>
  </si>
  <si>
    <t>Japanese Yen</t>
  </si>
  <si>
    <t>Dollar</t>
  </si>
  <si>
    <t>Swiss franc</t>
  </si>
  <si>
    <t>Emirate dirhum</t>
  </si>
  <si>
    <t xml:space="preserve"> Imports by Main Currencies</t>
  </si>
  <si>
    <t xml:space="preserve"> المستوردات حســب أهم العملات</t>
  </si>
  <si>
    <t>أهم المستوردات</t>
  </si>
  <si>
    <t>المستوردات</t>
  </si>
  <si>
    <t>Revenues from Independent Accounting Units</t>
  </si>
  <si>
    <t>Government Portion from mobile-phone company</t>
  </si>
  <si>
    <t>المصدر : مصرف سورية المركزي.</t>
  </si>
  <si>
    <t>Source : The Central Bank of Syria.</t>
  </si>
  <si>
    <t>***تتضمن حساب فروقات إعادة تقييم القطع الأجنبي اعتبارا من عام 2006.</t>
  </si>
  <si>
    <t>**Non-resident Deposits are Excluded and added to Foreign liabilities According to Monetary and Financial statistics manual 2000.</t>
  </si>
  <si>
    <t>***Includes  the valuation adjustment since 2006.</t>
  </si>
  <si>
    <t>* تم اكتتاب المصارف الخاصة بسندات وأذونات الخزينة ابتداءاً من كانون الأول 2010.</t>
  </si>
  <si>
    <t>*The Private Banks have applied for  Govrnment  Bonds and Treasury Bills in December 2010.</t>
  </si>
  <si>
    <t>.Represent the interest rates on Saving Deposits which are less than One Million SYP*</t>
  </si>
  <si>
    <t>*تعتبر هذه الفوائد تأشيرية غير ملزمة تسترشد بها المصارف.</t>
  </si>
  <si>
    <t>**يتم تطبيق فائدة على القطاع المشترك بمقدار 6%.</t>
  </si>
  <si>
    <t>*This Rates are Indicative Rates for Local Banks.</t>
  </si>
  <si>
    <t>**The interest rate in the mixed sector is 6.00 %.</t>
  </si>
  <si>
    <t>**المجموع لا يتضمن المصرف المركزي ولكنه يتضمن فروع المصرف التجاري في المناطق الحرة.</t>
  </si>
  <si>
    <t>Source: Dmascus Securities Exchange.</t>
  </si>
  <si>
    <t>المصدر : سوق دمشق للأوراق المالية .</t>
  </si>
  <si>
    <t>*تم احتساب معدل دوران الأسهم  بقسمة قيمة الاسهم المتداولة على القيمة السوقية.</t>
  </si>
  <si>
    <t>* Share Turnover is calculated by dividing the traded share`s value by its Market value.</t>
  </si>
  <si>
    <t>المصدر : وزارة المالية.</t>
  </si>
  <si>
    <t>المصدر : المكتب المركزي للإحصاء.</t>
  </si>
  <si>
    <t>القيمة الاسمية 
(بالليرات السورية)</t>
  </si>
  <si>
    <t>رأس المال 
(بملايين الليرات السورية)</t>
  </si>
  <si>
    <t>قيمة الأسهم المتداولة 
(بملايين الليرات السورية)</t>
  </si>
  <si>
    <t>القيمة السوقية للأسهم المتداولة 
(بملايين الليرات السورية)</t>
  </si>
  <si>
    <t>*The Saving Bank has a branch in each governorate in the country except Damascus Countryside.</t>
  </si>
  <si>
    <t>الحسابات القومية والأرقام القياسية للأسعار</t>
  </si>
  <si>
    <t>National Accounts and Indexes</t>
  </si>
  <si>
    <t>Part Five: National Accounts and Indexes</t>
  </si>
  <si>
    <t xml:space="preserve"> Companies listed in the Damascus Stock Exchange Securities</t>
  </si>
  <si>
    <t>Nominal Value
(in SYPs)</t>
  </si>
  <si>
    <t>( in Millions of SYPs)</t>
  </si>
  <si>
    <t>Value of Shares Traded
( in Millions of SYPs)</t>
  </si>
  <si>
    <t>Market Value of Shares
( in Millions of SYPs)</t>
  </si>
  <si>
    <t>الناتج المحلي الإجمالي بالأسعار الجارية (مليار ل.س)</t>
  </si>
  <si>
    <t>GDP in Current Prices (in Billions of SYP)</t>
  </si>
  <si>
    <t>Real GDP Growth Rate (in %)</t>
  </si>
  <si>
    <t xml:space="preserve"> المؤشر العام للأسهم**</t>
  </si>
  <si>
    <t>General Share Price Index**</t>
  </si>
  <si>
    <t>**في نهاية الفترة.</t>
  </si>
  <si>
    <t>**At the end of period.</t>
  </si>
  <si>
    <t>عدد الاسهم 
(بالآلاف)</t>
  </si>
  <si>
    <t>عدد الأسهم المتداولة 
(بالآلاف)</t>
  </si>
  <si>
    <t>No.  of Shares Traded
(in Thousands)</t>
  </si>
  <si>
    <t>(in Thousands)</t>
  </si>
  <si>
    <t>نصيب الفرد من الناتج المحلي (بالدولار الأمريكي)</t>
  </si>
  <si>
    <t>GDP per Capita (in US dollar)</t>
  </si>
  <si>
    <t>إمدادات المياه والخدمات المتنوعة المتصلة بالمسكن</t>
  </si>
  <si>
    <t>البقول والخضار</t>
  </si>
  <si>
    <t>Social Indicators</t>
  </si>
  <si>
    <t>2017P</t>
  </si>
  <si>
    <t>خدمات النقل والتخزين والاتصلات</t>
  </si>
  <si>
    <t>منتجات أخرى*</t>
  </si>
  <si>
    <t>الأرقام القياسية (سنة الأساس 2000)</t>
  </si>
  <si>
    <t>Production Indices (Basic Year 2000)</t>
  </si>
  <si>
    <t>Others*</t>
  </si>
  <si>
    <t>روبل روسي</t>
  </si>
  <si>
    <t>الليرة السورية</t>
  </si>
  <si>
    <t xml:space="preserve">يوان صيني </t>
  </si>
  <si>
    <t>كورون سويدي</t>
  </si>
  <si>
    <t>مصنوعات إستهلاكية</t>
  </si>
  <si>
    <t>Consumer Artices</t>
  </si>
  <si>
    <t>2018P</t>
  </si>
  <si>
    <t>statistics.division@cb.gov.sy</t>
  </si>
  <si>
    <t>Syrian Pound</t>
  </si>
  <si>
    <t>Swedish Kronor</t>
  </si>
  <si>
    <t>Chinese Yuan</t>
  </si>
  <si>
    <t>Other Currenc</t>
  </si>
  <si>
    <t>Russian Rubel</t>
  </si>
  <si>
    <t>Lebanese pound</t>
  </si>
  <si>
    <t>الأرقام القياسية لمبيعات القطاع العام الصناعي والزراعي</t>
  </si>
  <si>
    <t>Index Number of Industrial &amp; Agricultural</t>
  </si>
  <si>
    <t>الأرقام القياسية لمبيعات قطاع التجارة</t>
  </si>
  <si>
    <t xml:space="preserve">Index Number of The Commercial Sector Sales </t>
  </si>
  <si>
    <t>Interest Rates on Saving Deposits (in %)</t>
  </si>
  <si>
    <t>أسعار الفائدة على ودائع التوفير (%)</t>
  </si>
  <si>
    <r>
      <rPr>
        <b/>
        <sz val="17"/>
        <rFont val="Sakkal Majalla"/>
      </rPr>
      <t>1-</t>
    </r>
    <r>
      <rPr>
        <b/>
        <sz val="24"/>
        <rFont val="Sakkal Majalla"/>
      </rPr>
      <t xml:space="preserve"> </t>
    </r>
    <r>
      <rPr>
        <sz val="14"/>
        <rFont val="Sakkal Majalla"/>
      </rPr>
      <t>تنفيذاً للمادة /11/ من المرسوم التشريعي 21 تاريخ 9 /2 /2011 تم تقييم موجودات ومطاليب المصرف المركزي من القطع الأجنبي وفق نشرة أسعار الصرف للعملات الاجنبية آخر المدة.</t>
    </r>
  </si>
  <si>
    <r>
      <rPr>
        <sz val="17"/>
        <rFont val="Sakkal Majalla"/>
      </rPr>
      <t>1-</t>
    </r>
    <r>
      <rPr>
        <sz val="14"/>
        <rFont val="Sakkal Majalla"/>
      </rPr>
      <t>Due to putting article /11/in decree no.21 dated in 9/2/2011 into effect; foreign currency in the central bank balance sheet was re-evaluated according to foreign exchange quotation end of period.</t>
    </r>
  </si>
  <si>
    <t>Annual Bulletin</t>
  </si>
  <si>
    <t>النشرة الإحصائية السنوية</t>
  </si>
  <si>
    <r>
      <t>الحسابات الخارجية</t>
    </r>
    <r>
      <rPr>
        <sz val="20"/>
        <rFont val="Sakkal Majalla"/>
      </rPr>
      <t xml:space="preserve"> </t>
    </r>
  </si>
  <si>
    <t>2011P ¹</t>
  </si>
  <si>
    <t>1-Due to putting article /11/in decree no.21 dated in 9/2/2011 into effect; foreign currency in the central bank balance sheet was re-evaluated according to foreign exchange quotation end of period.</t>
  </si>
  <si>
    <r>
      <rPr>
        <b/>
        <sz val="16"/>
        <rFont val="Sakkal Majalla"/>
      </rPr>
      <t xml:space="preserve">1- </t>
    </r>
    <r>
      <rPr>
        <sz val="16"/>
        <rFont val="Sakkal Majalla"/>
      </rPr>
      <t>تنفيذاً للمادة /11/ من المرسوم التشريعي 21 تاريخ 9 /2 /2011 تم تقييم موجودات ومطاليب المصرف المركزي من القطع الأجنبي وفق نشرة أسعار الصرف للعملات الاجنبية آخر المدة.</t>
    </r>
  </si>
  <si>
    <r>
      <rPr>
        <b/>
        <sz val="20"/>
        <rFont val="Sakkal Majalla"/>
      </rPr>
      <t xml:space="preserve">  </t>
    </r>
    <r>
      <rPr>
        <b/>
        <u/>
        <sz val="20"/>
        <rFont val="Sakkal Majalla"/>
      </rPr>
      <t xml:space="preserve">Deposits in Foreign Currency </t>
    </r>
  </si>
  <si>
    <r>
      <t>المصرف العقاري</t>
    </r>
    <r>
      <rPr>
        <b/>
        <sz val="20"/>
        <rFont val="Sakkal Majalla"/>
      </rPr>
      <t xml:space="preserve"> </t>
    </r>
  </si>
  <si>
    <t>قروض                                                            Loans</t>
  </si>
  <si>
    <t>التسهيلات الائتمانية حسب الآجال</t>
  </si>
  <si>
    <t>تسهيلات ائتمانية قصير الأجل (أقل من سنة)</t>
  </si>
  <si>
    <t>تسهيلات ائتمانية متوسط الأجل ( سنة حتى خمس سنوات)</t>
  </si>
  <si>
    <t>تسهيلات ائتمانية طويل الأجل (أكثر من خمس سنوات)</t>
  </si>
  <si>
    <t>Credit According to Terms</t>
  </si>
  <si>
    <t>Short-Term (less 1 year)</t>
  </si>
  <si>
    <t>Long-Term (more than 5 years)</t>
  </si>
  <si>
    <t>Medium-Term (from 1 year to 5 years)</t>
  </si>
  <si>
    <t xml:space="preserve">حسابات جارية مدينة                                                                                  Overdrafts  </t>
  </si>
  <si>
    <t>2019P</t>
  </si>
  <si>
    <t>مؤسسات التمويل الصغير</t>
  </si>
  <si>
    <t>Microfinance Institution</t>
  </si>
  <si>
    <t>نسبة من الإجمالي</t>
  </si>
  <si>
    <t>*من واقع بيانات الموقع الالكتروني لسوق دمشق للأوراق المالية.</t>
  </si>
  <si>
    <t>*The source is Damascus Stock Exchange Securities's Web Site.</t>
  </si>
  <si>
    <t xml:space="preserve">Agriculture sector </t>
  </si>
  <si>
    <t>Insurance sector</t>
  </si>
  <si>
    <t>Banking sector</t>
  </si>
  <si>
    <t>Industry sector</t>
  </si>
  <si>
    <t>Services sector</t>
  </si>
  <si>
    <t>number of shares</t>
  </si>
  <si>
    <t xml:space="preserve">value of shares </t>
  </si>
  <si>
    <t xml:space="preserve"> Consolidated Balance Sheet of the Microfinance Institution</t>
  </si>
  <si>
    <t>Milk (Thousand tuns)</t>
  </si>
  <si>
    <t>حليب (ألف طن)</t>
  </si>
  <si>
    <t>صوف مغسول (ألف طن)</t>
  </si>
  <si>
    <t>عدد السكان (ألف نسمة) *</t>
  </si>
  <si>
    <t>Population (in Thousands)*</t>
  </si>
  <si>
    <t>8-9</t>
  </si>
  <si>
    <t>24</t>
  </si>
  <si>
    <t>25</t>
  </si>
  <si>
    <t>46</t>
  </si>
  <si>
    <t>47</t>
  </si>
  <si>
    <t>50-51</t>
  </si>
  <si>
    <t>52-53</t>
  </si>
  <si>
    <t>59</t>
  </si>
  <si>
    <t>60</t>
  </si>
  <si>
    <t>61</t>
  </si>
  <si>
    <t>62</t>
  </si>
  <si>
    <t>63</t>
  </si>
  <si>
    <t>64</t>
  </si>
  <si>
    <t>65</t>
  </si>
  <si>
    <t xml:space="preserve"> تقديرات الحساب الجاري</t>
  </si>
  <si>
    <t xml:space="preserve">Current Account Estimates   </t>
  </si>
  <si>
    <t>القسم الخامس: الحسابات القومية والأرقام القياسية للأسعار</t>
  </si>
  <si>
    <t>التسهيلات الائتمانية حسب النشاط الاقتصادي**</t>
  </si>
  <si>
    <t>By Economic Activity**</t>
  </si>
  <si>
    <t>** لا تتضمن التسهيلات الائتمانية الممنوحة للحكومة المركزية.</t>
  </si>
  <si>
    <t>**Credit to the Central Government are not included.</t>
  </si>
  <si>
    <t>By Type of Credit**</t>
  </si>
  <si>
    <t>التسهيلات الائتمانية حسب نوع التسهيل الائتماني**</t>
  </si>
  <si>
    <t>التسهيلات الائتمانية حسب النشاط الاقتصادي **</t>
  </si>
  <si>
    <t xml:space="preserve"> الميزانية الموحدة لمؤسسات التمويل الصغير</t>
  </si>
  <si>
    <t xml:space="preserve"> أسعار الفائدة السوقية على ودائع العملاء بالليرة السورية (متوسط مرجح)</t>
  </si>
  <si>
    <t xml:space="preserve"> أسعار الفائدة السوقية على التسهيلات الائتمانية بالليرة السورية (متوسط مرجح)</t>
  </si>
  <si>
    <t xml:space="preserve"> أهم مؤشرات الحساب الجاري</t>
  </si>
  <si>
    <t xml:space="preserve"> Main Indicators of the Current Account </t>
  </si>
  <si>
    <t>الأوزان</t>
  </si>
  <si>
    <t xml:space="preserve"> أهم الصادرات والمستوردات السورية</t>
  </si>
  <si>
    <t xml:space="preserve"> توزيع الصادرات السورية حسب البلدان</t>
  </si>
  <si>
    <t xml:space="preserve"> توزيع المستوردات السورية حسب البلدان</t>
  </si>
  <si>
    <t xml:space="preserve"> مؤشرات التجارة الخارجية</t>
  </si>
  <si>
    <t>القسم الأول: الإحصاءات النقدية والمصرفية</t>
  </si>
  <si>
    <t xml:space="preserve"> أهم المؤشرات الاقتصادية</t>
  </si>
  <si>
    <t xml:space="preserve"> أسعار الصرف</t>
  </si>
  <si>
    <t>*لم يحدث أي تغيير على أسعار الفوائد على حسم السندات منذ علم 1962.</t>
  </si>
  <si>
    <t xml:space="preserve"> معدلات الفائدة لدى المصارف العاملة (تأشيرية)</t>
  </si>
  <si>
    <t xml:space="preserve"> معدلات الفائدة لدى المصارف العاملة المدفوعة على الودائع</t>
  </si>
  <si>
    <t xml:space="preserve"> معدلات الفائدة على تسهيلات الإقراض لدى المصرف المركزي المطبقة على المصارف</t>
  </si>
  <si>
    <t xml:space="preserve"> الشركات المدرجة في سوق دمشق للأوراق المالية</t>
  </si>
  <si>
    <t>القسم الثالث: الإحصاءات المالية</t>
  </si>
  <si>
    <t xml:space="preserve"> الموارد التقديرية في الموازنة العامة</t>
  </si>
  <si>
    <t xml:space="preserve"> المدفوعات التقديرية في الموازنة العامة</t>
  </si>
  <si>
    <t xml:space="preserve"> الصادرات حسب الاستخدام الاقتصادي للسلع</t>
  </si>
  <si>
    <t xml:space="preserve"> المستوردات حسب الاستخدام الاقتصادي للسلع</t>
  </si>
  <si>
    <t xml:space="preserve"> الإنتاج والناتج المحلي الصافي</t>
  </si>
  <si>
    <t xml:space="preserve"> الناتج المحلي الإجمالي بسعر السوق حسب القطاعات</t>
  </si>
  <si>
    <t xml:space="preserve"> الناتج المحلي الإجمالي حسب الإنفاق</t>
  </si>
  <si>
    <t xml:space="preserve"> توزيع مجمل تكوين رأس المال</t>
  </si>
  <si>
    <t xml:space="preserve"> الأرقام القياسية وأهم محاصيل الإنتاج الزراعي</t>
  </si>
  <si>
    <t xml:space="preserve"> الأرقام القياسية للنشاط الصناعي في القطاع العام</t>
  </si>
  <si>
    <t xml:space="preserve"> عدد وأجور العاملين في القطاع العام الصناعي</t>
  </si>
  <si>
    <t xml:space="preserve"> نشاط السياحة</t>
  </si>
  <si>
    <t>Part Two: Damascus Security Exchange Statistics</t>
  </si>
  <si>
    <t xml:space="preserve"> Indicators of Damascus Securities Exchange </t>
  </si>
  <si>
    <t>الدولار الأمريكي</t>
  </si>
  <si>
    <t>US Dollar</t>
  </si>
  <si>
    <t>*سعر صرف الليرة السورية مقابل العملات الأجنبية حسب النشرة الرسمية لأسعار الصرف للعملات الأجنبية الصادرة عن مصرف سورية المركزي.</t>
  </si>
  <si>
    <t>*SYP per Foreign Currency According to official Foreign Exchange Quotations Issued by Central Bank of Syria.</t>
  </si>
  <si>
    <t>مديرية الأبحاث الاقتصادية والإحصاءات العامة والتخطيط</t>
  </si>
  <si>
    <t xml:space="preserve"> 2254، دمشق</t>
  </si>
  <si>
    <t>Economic Research, General Statistics and  Planning  Department</t>
  </si>
  <si>
    <t xml:space="preserve">إحصاءات الحساب الجاري والتجارة الخارجية </t>
  </si>
  <si>
    <t xml:space="preserve">Part Four: the Current Account and External trade Statistics  </t>
  </si>
  <si>
    <t>معدل البطالة ( %)</t>
  </si>
  <si>
    <t>Unemployment Rate ( %)</t>
  </si>
  <si>
    <t>*بيانات غرفة التقاص في فرع دمشق فقط.</t>
  </si>
  <si>
    <t>*Clearance Room Statistics just in Damascus's Branch.</t>
  </si>
  <si>
    <t>ـــ</t>
  </si>
  <si>
    <t>2011</t>
  </si>
  <si>
    <t>2012</t>
  </si>
  <si>
    <t>2009</t>
  </si>
  <si>
    <t>2010</t>
  </si>
  <si>
    <t>2008</t>
  </si>
  <si>
    <t xml:space="preserve"> الصادرات والمستوردات حسب التصنيف الدولي المعدل، نوع الاستخدام، طبيعة المواد ونوع القطاعات</t>
  </si>
  <si>
    <t>معدل التضخم (نسبة التغير في مؤشر أسعار المستهلك ( %))</t>
  </si>
  <si>
    <t>Inflation - CPI (%)</t>
  </si>
  <si>
    <t>الودائع لأجل:</t>
  </si>
  <si>
    <t>Time Deposits:</t>
  </si>
  <si>
    <t>1-3 أشهر</t>
  </si>
  <si>
    <t>1-3 months</t>
  </si>
  <si>
    <t>4-6 أشهر</t>
  </si>
  <si>
    <t>4-6 months</t>
  </si>
  <si>
    <t>7-9 أشهر</t>
  </si>
  <si>
    <t>7-9 months</t>
  </si>
  <si>
    <t>10 أشهر - سنة</t>
  </si>
  <si>
    <t>11-10</t>
  </si>
  <si>
    <t>more than one year</t>
  </si>
  <si>
    <t>الأرقام القياسية لمبيعات القطاع العام الصناعي والزراعي ومبيعات قطاع التجارة حسب لاسبير</t>
  </si>
  <si>
    <t>Claims on Central Government</t>
  </si>
  <si>
    <t>تعريف أهم المصطلحات الاقتصادية</t>
  </si>
  <si>
    <t>Main Economic Terms</t>
  </si>
  <si>
    <t>أ</t>
  </si>
  <si>
    <t>A</t>
  </si>
  <si>
    <t>للمراسلات و الاستفسارات:</t>
  </si>
  <si>
    <t>العنوان البريدي:</t>
  </si>
  <si>
    <t>البريد الالكتروني:</t>
  </si>
  <si>
    <t>صندوق البريد:</t>
  </si>
  <si>
    <t>هاتف:</t>
  </si>
  <si>
    <t>Postal Address:</t>
  </si>
  <si>
    <t>For Correspondence and Enquiries:</t>
  </si>
  <si>
    <t>الجدول رقم (1): أهم المؤشرات الاقتصادية</t>
  </si>
  <si>
    <t>المصدر: مصرف سورية المركزي، وزارة المالية، المكتب المركزي للإحصاء.</t>
  </si>
  <si>
    <t>Source: The Central Bank of Syria, The Ministry of Finance, The Central Bureau of Statistics.</t>
  </si>
  <si>
    <t>(بملايين الليرات السورية)</t>
  </si>
  <si>
    <t>المصدر: مصرف سورية المركزي.</t>
  </si>
  <si>
    <t>*تم استثناء كافة المعاملات ما بين المصارف وذلك لأغراض توحيد القوائم المالية.</t>
  </si>
  <si>
    <t>Source: The Central Bank of Syria.</t>
  </si>
  <si>
    <t>(In Millions of Syrian Pounds)</t>
  </si>
  <si>
    <t>(بالليرات السورية للوحدة)</t>
  </si>
  <si>
    <t>(In Syrian Pounds per Unit)</t>
  </si>
  <si>
    <t>الين الياباني (100ين)</t>
  </si>
  <si>
    <t>اليورو (€)</t>
  </si>
  <si>
    <t>الجنيه الاسترليني (£)</t>
  </si>
  <si>
    <t>الين الياباني (100ين) (¥)</t>
  </si>
  <si>
    <t>Euro (€)</t>
  </si>
  <si>
    <t>(نسب مئوية)</t>
  </si>
  <si>
    <t>سندات صفقات صغار التجار وأرباب المهن لمدة 120 يوماً</t>
  </si>
  <si>
    <t>سندات تمويل صغار التجار وأرباب المهن لمدة 120 يوماً</t>
  </si>
  <si>
    <t>(In Percentage)</t>
  </si>
  <si>
    <t>(Annual Rates)</t>
  </si>
  <si>
    <t>(معدل فائدة سنوي)</t>
  </si>
  <si>
    <t>قروض المشافي والمخابر ودور الأشعة الخ</t>
  </si>
  <si>
    <t>المصدر: مصرف سورية المركزي، قرار مجلس النقد والتسليف رقم 818/م ن/ب1 تاريخ 2012/2/15.</t>
  </si>
  <si>
    <t>Source: The Central Bank of Syria, According to the resolution No. /818 /issued by CMC, 15/2/2012.</t>
  </si>
  <si>
    <t xml:space="preserve">10 months-1 year </t>
  </si>
  <si>
    <t>No. of Cheques Cleared</t>
  </si>
  <si>
    <t>*فرع في كل محافظة من محافظات القطر عدا محافظة ريف دمشق.</t>
  </si>
  <si>
    <t>**Central Bank Branches are not included in the Total, however The Commercial Bank Branches in the Free Zone were Included.</t>
  </si>
  <si>
    <t>(القيمة بملايين الليرات السورية)</t>
  </si>
  <si>
    <t>المصدر : سوق دمشق للأوراق المالية.</t>
  </si>
  <si>
    <t>المصدر: وزارة المالية.</t>
  </si>
  <si>
    <t>Source: The Ministry of Finance.</t>
  </si>
  <si>
    <t>القيمة (بملايين الدولارات الأمريكية)</t>
  </si>
  <si>
    <t xml:space="preserve">  (بملايين الدولارات الأمريكية)   </t>
  </si>
  <si>
    <t>رسوم الامتياز  والتراخيص</t>
  </si>
  <si>
    <t>خدمات حكومية (غير مدرجة في أماكن أخرى)</t>
  </si>
  <si>
    <t>إعادة التصدير</t>
  </si>
  <si>
    <t>المصدر: المكتب المركزي للإحصاء.</t>
  </si>
  <si>
    <t>Source: The Central Bureau of Statistics.</t>
  </si>
  <si>
    <t>المواد الخام غير المعدة للأكل باستثناء المحروقات</t>
  </si>
  <si>
    <t>مواد ضرورية للصناعة غير مصنفة في مكان أخر</t>
  </si>
  <si>
    <t>غزول وأنسجة</t>
  </si>
  <si>
    <t>حيوانات حية ولحوم ومحضراتها</t>
  </si>
  <si>
    <t>مطاط، لدائن اصطناعية ومصنوعاتها</t>
  </si>
  <si>
    <t>سكر (خام ومكرر)</t>
  </si>
  <si>
    <t xml:space="preserve">حيوانات حية، لحوم ومحضراتها          </t>
  </si>
  <si>
    <t>Fruits, Vegetables and Preparations thereof</t>
  </si>
  <si>
    <t>(بملايين الليرات السورية )</t>
  </si>
  <si>
    <t>(الأجور بملايين الليرات السورية)</t>
  </si>
  <si>
    <t>(Wages in Millions of Syrian Pounds)</t>
  </si>
  <si>
    <t>(بالآلاف)</t>
  </si>
  <si>
    <t>(In Thousands)</t>
  </si>
  <si>
    <t>( 2010 = 100)</t>
  </si>
  <si>
    <t>(2010 = 100)</t>
  </si>
  <si>
    <t>الخبز  والحبوب</t>
  </si>
  <si>
    <t>housing, water, Electricity, Gaz and other kind of Fuel</t>
  </si>
  <si>
    <t>Coffee, Tea and Cocoa</t>
  </si>
  <si>
    <t>Sugar, Jam, Honey, chocolate and Sweet</t>
  </si>
  <si>
    <t>Milk, Cheese and Eggs</t>
  </si>
  <si>
    <t xml:space="preserve"> Index Number (Laspeyr 's) of public Industrial &amp; Agricultural and The Commercial Sectors' Sales </t>
  </si>
  <si>
    <t>القسم الرابع: إحصاءات الحساب الجاري والتجارة الخارجية</t>
  </si>
  <si>
    <t>Table No. (1): Main Economic Indicators</t>
  </si>
  <si>
    <t xml:space="preserve">سعر صرف وحدة حقوق السحب الخاصة مقابل الليرة السورية  </t>
  </si>
  <si>
    <t xml:space="preserve">Exchange rate of SDR against Syrian Pound SYP  </t>
  </si>
  <si>
    <t>Foreign currency Exchange Rate ($ /SYP)</t>
  </si>
  <si>
    <t>سعر صرف العملات الأجنبية (دولار -ل.س )</t>
  </si>
  <si>
    <t>Foreign Currency Exchange Rate per SYP *</t>
  </si>
  <si>
    <t xml:space="preserve">SDR against Syrian Pound  </t>
  </si>
  <si>
    <t>سعر صرف العملات الأجنبية مقابل الليرة السورية *:</t>
  </si>
  <si>
    <t xml:space="preserve">The Major Foreign currencies against US Dollar </t>
  </si>
  <si>
    <t>تعادل أهم العملات الأجنبية اتجاه الدولار الأمريكي:</t>
  </si>
  <si>
    <t>Table No. (2): Consolidated Balance Sheet of the Private Banks*</t>
  </si>
  <si>
    <t>الجدول رقم (2): الميزانية الموحدة للمصارف الخاصة*</t>
  </si>
  <si>
    <t xml:space="preserve"> الميزانية الموحدة للمصارف الخاصة</t>
  </si>
  <si>
    <t xml:space="preserve"> Consolidated Balance Sheet of the Private Banks</t>
  </si>
  <si>
    <t>الجدول رقم (3): الميزانية الموحدة للمصارف الخاصة التقليدية</t>
  </si>
  <si>
    <t>الجدول رقم (4): الميزانية الموحدة للمصارف الإسلامية</t>
  </si>
  <si>
    <t>Table No. (4): Consolidated Balance Sheet of the Islamic Banks</t>
  </si>
  <si>
    <t>الجدول رقم (5): الميزانية الموحدة لمؤسسات التمويل الصغير</t>
  </si>
  <si>
    <t>Table No. (5): Consolidated Balance Sheet of the Microfinance Institutions</t>
  </si>
  <si>
    <t>Table No. (10): Sale and Redemption of Investment Certificates</t>
  </si>
  <si>
    <t>الجدول رقم (10): مبيعات واستردادات شهادات الاستثمار</t>
  </si>
  <si>
    <t>الجدول رقم (11): أسعار الصرف</t>
  </si>
  <si>
    <t>Table No. (11): Exchange Rates</t>
  </si>
  <si>
    <t>الجدول رقم (12): معدلات الفائدة على تسهيلات الإقراض لدى المصرف المركزي المطبقة على المصارف</t>
  </si>
  <si>
    <t>Table No. (12): Central Bank Interest Rates (Credit Facilities) Applied on Banks</t>
  </si>
  <si>
    <t>الجدول رقم (13): أسعار الفائدة السوقية على ودائع العملاء بالليرة السورية (متوسط مرجح)</t>
  </si>
  <si>
    <t>Table No.(13): Market interest rates on Customers' Deposits in Syrian pounds (Weighted Average)</t>
  </si>
  <si>
    <t>الجدول رقم (14): أسعار الفائدة السوقية على التسهيلات الائتمانية بالليرة السورية (متوسط مرجح)</t>
  </si>
  <si>
    <t>Table No.(14): Market interest rates on Credit Facilities in Syrian pounds (Weighted Average)</t>
  </si>
  <si>
    <t>الجدول رقم (15): معدلات الفائدة لدى المصارف العامة (تأشيرية)*</t>
  </si>
  <si>
    <t>Table No. (15): Interest Rates Charged by Public Banks (Indicators)*</t>
  </si>
  <si>
    <t xml:space="preserve">الجدول رقم (16): معدلات الفائدة لدى المصارف العاملة المدفوعة على الودائع </t>
  </si>
  <si>
    <t xml:space="preserve">Table No. (16): Local Banks Interest Rates on Deposits </t>
  </si>
  <si>
    <t>الجدول رقم (17): إحصاءات غرفة التقاص*</t>
  </si>
  <si>
    <t>Table No. (17): Clearance  Room Statistics*</t>
  </si>
  <si>
    <t>الجدول رقم (18): فروع القطاع المصرفي حسب المحافظات</t>
  </si>
  <si>
    <t>Table No. (18): Number of  Banking Sector Branches by Governorates</t>
  </si>
  <si>
    <t>22</t>
  </si>
  <si>
    <t>23</t>
  </si>
  <si>
    <t>26-27</t>
  </si>
  <si>
    <t>28</t>
  </si>
  <si>
    <t>الجدول رقم (6): توزيع ودائع المصارف الخاصة ومؤسسات التمويل الصغير وفقاً لنوع الوديعة والجهة المودعة ولنوع العملة*</t>
  </si>
  <si>
    <t>Table No. (6): Distribution of Deposits at  the Private Banks and Microfinance Institutions according to Type, Sector and currency of the deposit*</t>
  </si>
  <si>
    <t>الجدول رقم (7): توزيع ودائع المصارف الخاصة ومؤسسات التمويل الصغير*</t>
  </si>
  <si>
    <t>الجدول رقم (8): توزيع التسهيلات الائتمانية الممنوحة من المصارف الخاصة ومؤسسات التمويل الصغير حسب النشاط ونوع التسهيل الائتماني*</t>
  </si>
  <si>
    <t>Table No. (8): Distribution of the Private Banks and Microfinance Institutions Credit according to Economic Activities and Type*</t>
  </si>
  <si>
    <t>31-34</t>
  </si>
  <si>
    <t>31</t>
  </si>
  <si>
    <t>32-33</t>
  </si>
  <si>
    <t>34</t>
  </si>
  <si>
    <t>37</t>
  </si>
  <si>
    <t>38</t>
  </si>
  <si>
    <t>37-38</t>
  </si>
  <si>
    <t>41-53</t>
  </si>
  <si>
    <t>41</t>
  </si>
  <si>
    <t>42-43</t>
  </si>
  <si>
    <t>44</t>
  </si>
  <si>
    <t>45</t>
  </si>
  <si>
    <t>48-49</t>
  </si>
  <si>
    <t>57-67</t>
  </si>
  <si>
    <t>57</t>
  </si>
  <si>
    <t>58</t>
  </si>
  <si>
    <t>66-67</t>
  </si>
  <si>
    <t>3-28</t>
  </si>
  <si>
    <t>الجدول رقم (19): الشركات المدرجة في سوق دمشق للأوراق المالية*</t>
  </si>
  <si>
    <t>Table No. (19): Companies listed in the Damascus Stock Exchange Securities*</t>
  </si>
  <si>
    <t>الجدول رقم (20): حجم التداول في سوق دمشق للأوراق المالية حسب القطاعات*</t>
  </si>
  <si>
    <t>Table No. (20): Value Traded at  Damascus Securities Exchange  According to Sectors*</t>
  </si>
  <si>
    <t>الجدول رقم (21):  مؤشرات سوق دمشق للأوراق المالية</t>
  </si>
  <si>
    <t xml:space="preserve">Table No. (21): Indicators of Damascus Securities Exchange </t>
  </si>
  <si>
    <t>الجدول رقم ( 22): الموارد التقديرية في الموازنة العامة</t>
  </si>
  <si>
    <t>Table No. (22): Estimated Revenue in the General Budget</t>
  </si>
  <si>
    <t>الجدول رقم (23): المدفوعات التقديرية في الموازنة العامة</t>
  </si>
  <si>
    <t>Table No. (23): Estimated Expenditure  in the General Budget</t>
  </si>
  <si>
    <t>الجدول رقم (24): أهم مؤشرات الحساب الجاري</t>
  </si>
  <si>
    <t>Table No. (24): Main Indicators of the Current Account</t>
  </si>
  <si>
    <t xml:space="preserve">*الجدول رقم (25): تقديرات الحساب الجاري </t>
  </si>
  <si>
    <t>Table No. (25): Current Account Estimates*</t>
  </si>
  <si>
    <t>الجدول رقم (26): مؤشرات التجارة الخارجية</t>
  </si>
  <si>
    <t xml:space="preserve">Table No. (26): Foreign Trade Indicators   </t>
  </si>
  <si>
    <t>الجدول رقم (27): المستوردات حســب أهم العملات</t>
  </si>
  <si>
    <t>Table No. (27):  Imports by Main Currencies</t>
  </si>
  <si>
    <t xml:space="preserve">الجدول رقم (28):  الصادرات والمستوردات حسب التصنيف الدولي المعدل، نوع الاستخدام، طبيعة المواد ونوع القطاعات </t>
  </si>
  <si>
    <t>Table No. (28): Exports and Imports according to SITC Classification, Utilization, Type of Goods, and Sector</t>
  </si>
  <si>
    <t xml:space="preserve">الجدول رقم (29): الصادرات حسب الاستخدام الاقتصادي للسلع </t>
  </si>
  <si>
    <t>Table No. (29): Exports by Economic Use of the Product</t>
  </si>
  <si>
    <t xml:space="preserve">الجدول رقم ( 30):  المستوردات حسب الاستخدام الاقتصادي للسلع </t>
  </si>
  <si>
    <t>Table No. (30): Imports by Economic Use of the Product</t>
  </si>
  <si>
    <t xml:space="preserve">الجدول رقم (31): توزيع الصادرات السورية حسب البلدان  </t>
  </si>
  <si>
    <t>Table No. (31): Distribution of Syrian Exports by Destination</t>
  </si>
  <si>
    <t xml:space="preserve">الجدول رقم (32): توزيع المستوردات السورية حسب البلدان  </t>
  </si>
  <si>
    <t>Table No. (32): Distribution of Syrian Imports by Source</t>
  </si>
  <si>
    <t xml:space="preserve">الجدول رقم (33): أهم الصادرات والمستوردات السورية  </t>
  </si>
  <si>
    <t>Table No. (33): Main Syrian Exports and Imports</t>
  </si>
  <si>
    <t>الجدول رقم (34): الإنتاج والناتج المحلي الصافي</t>
  </si>
  <si>
    <t>Table No. (34): Production and Net Domestic Product</t>
  </si>
  <si>
    <t xml:space="preserve">الجدول رقم (35):  الناتج المحلي الإجمالي بسعر السوق حسب القطاعات </t>
  </si>
  <si>
    <t>Table No. (35): Gross Domestic Product at Market Prices by Sector</t>
  </si>
  <si>
    <t>الجدول رقم (36): الناتج المحلي الإجمالي حسب الإنفاق</t>
  </si>
  <si>
    <t>Table No. (36): Gross Domestic Product by Expenditure Accounts</t>
  </si>
  <si>
    <t xml:space="preserve">الجدول رقم (37):  توزيع مجمل تكوين رأس المال </t>
  </si>
  <si>
    <t>Table No. (37): Distribution of Gross Fixed Capital Formation</t>
  </si>
  <si>
    <t xml:space="preserve">الجدول رقم (38): الأرقام القياسية وأهم محاصيل الإنتاج الزراعي </t>
  </si>
  <si>
    <t>Table No. (38): Production Indices and Major Agricultural Crops</t>
  </si>
  <si>
    <t>الجدول رقم (39): الأرقام القياسية للنشاط الصناعي في القطاع العام</t>
  </si>
  <si>
    <t>Table No. (39): Index of Industrial Production in the Public Sector</t>
  </si>
  <si>
    <t>الجدول رقم (40): عدد وأجور العاملين في القطاع العام الصناعي</t>
  </si>
  <si>
    <t>Table No. (40): Employees and Wages in the Industrial Public Sector</t>
  </si>
  <si>
    <t xml:space="preserve">الجدول رقم (41): نشاط السياحة </t>
  </si>
  <si>
    <t xml:space="preserve">Table No. (41): Tourism Activity </t>
  </si>
  <si>
    <t>الجدول رقم (42): الأرقام القياسية لمبيعات القطاع العام الصناعي والزراعي ومبيعات قطاع التجارة حسب لاسبير</t>
  </si>
  <si>
    <t xml:space="preserve">Table No. (42): Index Number (Laspeyr 's) of public Industrial &amp; Agricultural and The Commercial Sectors'  Sales </t>
  </si>
  <si>
    <t>Table No. (7): Distribution of the Private Banks and Microfinance Institutions*</t>
  </si>
  <si>
    <t>Credit by Banks**</t>
  </si>
  <si>
    <t>التسهيلات الائتمانية**</t>
  </si>
  <si>
    <t>*تم إضافة بيانات مؤسسات التمويل الصغير ابتداءاً من عام 2012.</t>
  </si>
  <si>
    <t>*Starting from 2012  Microfinance Institutions Data  were included.</t>
  </si>
  <si>
    <t>Table No. (9): Distribution of the Private Banks and Microfinance Institutions Credit according to Sectors and Currency and Terms*</t>
  </si>
  <si>
    <t>الجدول رقم (9): توزيع التسهيلات الائتمانية الممنوحة من المصارف الخاصة ومؤسسات التمويل الصغير حسب الجهة المقترضة ونوع العملة والآجال*</t>
  </si>
  <si>
    <t xml:space="preserve">  Year: 2013</t>
  </si>
  <si>
    <t>السنة: 2013</t>
  </si>
  <si>
    <t>المصدر: سوق دمشق للأوراق المالية.</t>
  </si>
  <si>
    <t>* الشركات المدرجة في السوق النظامية والموازية وتمثل الوضع القائم لغاية  2013/12/31.</t>
  </si>
  <si>
    <t>*Companies listed in Regular and Parallel Market as in 31/12/2013.</t>
  </si>
  <si>
    <t>2013</t>
  </si>
  <si>
    <t xml:space="preserve">* سعر الصرف المستخدم في التحويل يعادل 46.56 ،46.71، 46.51، 48.34، 64.66 و104.64 للأعوام  2008، 2009، 2010، 2011، 2012 و2013 على التوالي. </t>
  </si>
  <si>
    <t xml:space="preserve">*Exchange rates used in conversion is: 46.56, 46.71, 46.51, 48.34, 64.66 and 104.64 for years 2008, 2009, 2010, 2011, 2012 and 2013 on Sequence. </t>
  </si>
  <si>
    <t>*تم الاعتماد على بيانات السنة السابقة.</t>
  </si>
  <si>
    <t>*They have adopted the last year data.</t>
  </si>
  <si>
    <t>* تم تقدير عدد السكان لعام 2012 و2013 وفق المسار الطبيعي دون انعكاسات الحرب بمعدل النمو العام البالغ 2.45%.</t>
  </si>
  <si>
    <t xml:space="preserve">* The population in 2012 and 2013 was estimated according to the normal course without the repercussions of the war at a growth rate 2.45%. </t>
  </si>
  <si>
    <t xml:space="preserve"> Consolidated Balance Sheet of the Traditional Private Banks</t>
  </si>
  <si>
    <t xml:space="preserve"> Distribution of Deposits at  the Private Banks and Microfinance Institutions according to Type, Sector and currency of the deposit</t>
  </si>
  <si>
    <t xml:space="preserve"> Distribution of the Private Banks and Microfinance Institutions</t>
  </si>
  <si>
    <t xml:space="preserve"> Distribution of the Private Banks and Microfinance Institutions Credit according to Economic Activities and Type</t>
  </si>
  <si>
    <t xml:space="preserve"> Distribution of  the Private Banks and Microfinance Institutions Credit according to Sectors and Currency and Terms</t>
  </si>
  <si>
    <t xml:space="preserve"> توزيع ودائع المصارف الخاصة ومؤسسات التمويل الصغير وفقاً لنوع الوديعة والجهة المودعة ولنوع العملة</t>
  </si>
  <si>
    <t xml:space="preserve"> توزيع ودائع المصارف الخاصة ومؤسسات التمويل الصغير</t>
  </si>
  <si>
    <t xml:space="preserve"> توزيع التسهيلات الائتمانية الممنوحة من المصارف الخاصة ومؤسسات التمويل الصغير حسب النشاط ونوع التسهيل الائتماني</t>
  </si>
  <si>
    <t xml:space="preserve"> توزيع التسهيلات الائتمانية الممنوحة من المصارف الخاصة ومؤسسات التمويل الصغير حسب الجهة المقترضة ونوع العملة والآجال</t>
  </si>
  <si>
    <t>Table No. (3): Consolidated Balance Sheet of the Traditional Private Banks</t>
  </si>
  <si>
    <r>
      <t xml:space="preserve">                                                                                </t>
    </r>
    <r>
      <rPr>
        <b/>
        <u/>
        <sz val="16"/>
        <rFont val="Sakkal Majalla"/>
      </rPr>
      <t>تعريف أهم المصطلحات الاقتصادية</t>
    </r>
    <r>
      <rPr>
        <b/>
        <u/>
        <sz val="14"/>
        <rFont val="Sakkal Majalla"/>
      </rPr>
      <t xml:space="preserve">
أولاً:المفاهيم النقدية والمصرفية: </t>
    </r>
    <r>
      <rPr>
        <sz val="14"/>
        <rFont val="Sakkal Majalla"/>
      </rPr>
      <t xml:space="preserve">
• </t>
    </r>
    <r>
      <rPr>
        <b/>
        <sz val="14"/>
        <rFont val="Sakkal Majalla"/>
      </rPr>
      <t>المصارف الخاصة:</t>
    </r>
    <r>
      <rPr>
        <sz val="14"/>
        <rFont val="Sakkal Majalla"/>
      </rPr>
      <t xml:space="preserve"> تشمل جميع المصارف الخاصة التقليدية والإسلامية العاملة في الجمهورية العربية السورية التي تمارس العمل المصرفي (قبول الودائع ومنح القروض،...) ولا يشمل هذا التعريف المؤسسات المالية غير المصرفية. 
•</t>
    </r>
    <r>
      <rPr>
        <b/>
        <sz val="14"/>
        <rFont val="Sakkal Majalla"/>
      </rPr>
      <t xml:space="preserve"> مؤسسات التمويل الصغير:</t>
    </r>
    <r>
      <rPr>
        <sz val="14"/>
        <rFont val="Sakkal Majalla"/>
      </rPr>
      <t xml:space="preserve"> هي مؤسسات مالية مصرفية اجتماعية تهدف إلى تقديم التمويل الصغير والمتناهي الصغر بالإضافة إلى خدمات مالية ومصرفية أخرى لشرائح معينة من السكان،  وتتضمن بيانات مؤسسات التمويل الصغير بيانات المؤسسات المالية المصرفية الاجتماعية العاملة في سورية وبيانات مصرف الإبداع للتمويل الصغير والمتناهي الصغر.
•</t>
    </r>
    <r>
      <rPr>
        <b/>
        <sz val="14"/>
        <rFont val="Sakkal Majalla"/>
      </rPr>
      <t xml:space="preserve"> الحكومة المركزية:</t>
    </r>
    <r>
      <rPr>
        <sz val="14"/>
        <rFont val="Sakkal Majalla"/>
      </rPr>
      <t xml:space="preserve"> تضم الوزارات والإدارات العامة غير المالية (وهي الدوائر الحكومية التي تعمل ضمن أجهزة السلطة المركزية في الدولة والمؤسسات العامة التي لا تعمل من أجل الربح).
</t>
    </r>
    <r>
      <rPr>
        <b/>
        <sz val="14"/>
        <rFont val="Sakkal Majalla"/>
      </rPr>
      <t>• المؤسسات العامة الاقتصادية:</t>
    </r>
    <r>
      <rPr>
        <sz val="14"/>
        <rFont val="Sakkal Majalla"/>
      </rPr>
      <t xml:space="preserve"> تضم كافة المؤسسات العامة غير المالية والتي تملك الدولة فيها مصلحة أو قوة تصويتية مؤثرة وتعمل من أجل الربح.
</t>
    </r>
    <r>
      <rPr>
        <b/>
        <sz val="14"/>
        <rFont val="Sakkal Majalla"/>
      </rPr>
      <t xml:space="preserve">• القطاع العام: </t>
    </r>
    <r>
      <rPr>
        <sz val="14"/>
        <rFont val="Sakkal Majalla"/>
      </rPr>
      <t xml:space="preserve">ويتكون من الحكومة المركزية بالإضافة إلى المؤسسات العامة الاقتصادية.
</t>
    </r>
    <r>
      <rPr>
        <b/>
        <sz val="14"/>
        <rFont val="Sakkal Majalla"/>
      </rPr>
      <t>• القطاع الخاص:</t>
    </r>
    <r>
      <rPr>
        <sz val="14"/>
        <rFont val="Sakkal Majalla"/>
      </rPr>
      <t xml:space="preserve"> ويشمل الأفراد والمؤسسات والشركات الخاصة، وتلك المنتمية إلى القطاعين التعاوني والمشترك.
</t>
    </r>
    <r>
      <rPr>
        <b/>
        <sz val="14"/>
        <rFont val="Sakkal Majalla"/>
      </rPr>
      <t>• المؤسسات المالية غير المصرفية:</t>
    </r>
    <r>
      <rPr>
        <sz val="14"/>
        <rFont val="Sakkal Majalla"/>
      </rPr>
      <t xml:space="preserve"> وهي المؤسسات العامة والخاصة التي تقوم بتجميع الأموال ولكن ليس على شكل ودائع، وتتولى توظيفها في الأسواق المالية للحصول على أنواع أخرى من الأصول المالية، مثل شركات التأمين وشركات الصرافة والمؤسسة العامة للتأمينات الإجتماعية، صندوق تقاعد الموظفين وشركات الوساطة المالية.
</t>
    </r>
    <r>
      <rPr>
        <b/>
        <sz val="14"/>
        <rFont val="Sakkal Majalla"/>
      </rPr>
      <t>• المقيم:</t>
    </r>
    <r>
      <rPr>
        <sz val="14"/>
        <rFont val="Sakkal Majalla"/>
      </rPr>
      <t xml:space="preserve"> الشخص الطبيعي أوالاعتباري الذي يقيم عادة داخل الجمهورية العربية السورية أومضى على إقامته في سورية مدة سنة فأكثر، بغض النظر عن جنسية هذا الشخص، باستثناء الهيئات والمؤسسات الدولية والطلاب والقادمين للعلاج الذين يقيمون لأكثر من سنة.
</t>
    </r>
    <r>
      <rPr>
        <b/>
        <sz val="14"/>
        <rFont val="Sakkal Majalla"/>
      </rPr>
      <t>• غير المقيم:</t>
    </r>
    <r>
      <rPr>
        <sz val="14"/>
        <rFont val="Sakkal Majalla"/>
      </rPr>
      <t xml:space="preserve"> الشخص الطبيعي أوالاعتباري الذي يقيم عادة خارج الجمهورية العربية السورية و/ أو الذي لم يكمل مدة سنة من الإقامة داخل سورية، بغض النظر عن جنسية هذا الشخص بإستثناء العائلات والأفراد الذين لهم مركز أومصلحة اقتصادية ولهم سكن دائم حتى لو أقام به بشكل متقطع.
</t>
    </r>
    <r>
      <rPr>
        <b/>
        <sz val="14"/>
        <rFont val="Sakkal Majalla"/>
      </rPr>
      <t>• الديون على القطاع الخاص (مقيم):</t>
    </r>
    <r>
      <rPr>
        <sz val="14"/>
        <rFont val="Sakkal Majalla"/>
      </rPr>
      <t xml:space="preserve"> يشمل هذا البند التسهيلات المباشرة الممنوحة من قبل المصارف المحلية للقطاع الخاص بالإضافة الى استثمارات المصارف المحلية في أسهم وسندات الشركات.
</t>
    </r>
    <r>
      <rPr>
        <b/>
        <sz val="14"/>
        <rFont val="Sakkal Majalla"/>
      </rPr>
      <t>• الديون على الحكومة المركزية:</t>
    </r>
    <r>
      <rPr>
        <sz val="14"/>
        <rFont val="Sakkal Majalla"/>
      </rPr>
      <t xml:space="preserve"> التسهيلات الائتمانية المباشرة الممنوحة للحكومة المركزية من المصارف المحلية مضافاً إليها استثمارات المصارف المحلية في السندات والأذونات الحكومية والمساهمة في المؤسسات المالية الدولية.
</t>
    </r>
    <r>
      <rPr>
        <b/>
        <sz val="14"/>
        <rFont val="Sakkal Majalla"/>
      </rPr>
      <t>• الاحتياطيات:</t>
    </r>
    <r>
      <rPr>
        <sz val="14"/>
        <rFont val="Sakkal Majalla"/>
      </rPr>
      <t xml:space="preserve"> تظهر في الجدول رقم (2) وهي النقد بالليرة السورية الموجود في صناديق المصارف الخاصة بالإضافة إلى أرصدة هذه المصارف لدى المصرف المركزي.
</t>
    </r>
    <r>
      <rPr>
        <b/>
        <sz val="14"/>
        <rFont val="Sakkal Majalla"/>
      </rPr>
      <t>• شهادات الاستثمار:</t>
    </r>
    <r>
      <rPr>
        <sz val="14"/>
        <rFont val="Sakkal Majalla"/>
      </rPr>
      <t xml:space="preserve"> تظهر في الجدول رقم (10) وهي سندات يصدرها مصرف التسليف الشعبي بالنيابة عن وزارة المالية.
</t>
    </r>
    <r>
      <rPr>
        <b/>
        <u/>
        <sz val="14"/>
        <rFont val="Sakkal Majalla"/>
      </rPr>
      <t>ثانياً: مفاهيم المالية العامة:</t>
    </r>
    <r>
      <rPr>
        <sz val="14"/>
        <rFont val="Sakkal Majalla"/>
      </rPr>
      <t xml:space="preserve">
</t>
    </r>
    <r>
      <rPr>
        <b/>
        <sz val="14"/>
        <rFont val="Sakkal Majalla"/>
      </rPr>
      <t>• فائض السيولة:</t>
    </r>
    <r>
      <rPr>
        <sz val="14"/>
        <rFont val="Sakkal Majalla"/>
      </rPr>
      <t xml:space="preserve"> يظهر في الجدول رقم (22) ويمثل استهلاكات الموجودات الثابتة، والمؤونات، والاحتياطيات لشركات القطاع العام الاقتصادي غير المالي.
</t>
    </r>
    <r>
      <rPr>
        <b/>
        <sz val="14"/>
        <rFont val="Sakkal Majalla"/>
      </rPr>
      <t>• فائض الموازنة:</t>
    </r>
    <r>
      <rPr>
        <sz val="14"/>
        <rFont val="Sakkal Majalla"/>
      </rPr>
      <t xml:space="preserve"> يظهر في الجدول رقم (22) ويمثل الأرباح الصافية للمؤسسات العامة الاقتصادية.
</t>
    </r>
    <r>
      <rPr>
        <b/>
        <u/>
        <sz val="14"/>
        <rFont val="Sakkal Majalla"/>
      </rPr>
      <t>ثالثاً: مفاهيم الحساب الجاري:</t>
    </r>
    <r>
      <rPr>
        <sz val="14"/>
        <rFont val="Sakkal Majalla"/>
      </rPr>
      <t xml:space="preserve">
</t>
    </r>
    <r>
      <rPr>
        <b/>
        <sz val="14"/>
        <rFont val="Sakkal Majalla"/>
      </rPr>
      <t>• الحساب الجاري:</t>
    </r>
    <r>
      <rPr>
        <sz val="14"/>
        <rFont val="Sakkal Majalla"/>
      </rPr>
      <t xml:space="preserve"> يشتمل الحساب الجاري على كافة المعاملات التي تتضمن قيماً اقتصادية وتقع بين جهات مقيمة وجهات أخرى غير مقيمة، وينقسم هذا الحساب إلى البنود التالية: السلع والخدمات، الدخل والتحويلات الجارية.
</t>
    </r>
    <r>
      <rPr>
        <b/>
        <sz val="14"/>
        <rFont val="Sakkal Majalla"/>
      </rPr>
      <t>• السلع:</t>
    </r>
    <r>
      <rPr>
        <sz val="14"/>
        <rFont val="Sakkal Majalla"/>
      </rPr>
      <t xml:space="preserve"> يشمل بند السلع على: البضائع العامة المنقولة المصدرة والمستوردة بين جهات مقيمة وأخرى غير مقيمة والتي ينجم عنها تغير في الملكية، كما يشتمل على السلع المرسلة للتجهيز وإصلاح السلع والسلع التي تحصل عليها الناقلات في الموانئ والذهب غير النقدي بالإضافة إلى الكهرباء والغاز والمياه والسلع المهربة والعملة الورقية والمسكوكات غير المتداولة والأوراق المالية غير المصدرة والمنح والهبات السلعية. ويتم الحصول على البيانات من المكتب المركزي للإحصاء الذي يستقي بياناته من المديرية العامة للجمارك ووزارة النفط ووزارة الكهرباء وبعض الجهات والمؤسسات الحكومية ذات العلاقة.
</t>
    </r>
    <r>
      <rPr>
        <b/>
        <sz val="14"/>
        <rFont val="Sakkal Majalla"/>
      </rPr>
      <t>ميزان الخدمات: ويشتمل ميزان الخدمات على البنود التالية:</t>
    </r>
    <r>
      <rPr>
        <sz val="14"/>
        <rFont val="Sakkal Majalla"/>
      </rPr>
      <t xml:space="preserve">
</t>
    </r>
    <r>
      <rPr>
        <b/>
        <sz val="14"/>
        <rFont val="Sakkal Majalla"/>
      </rPr>
      <t>• النقل:</t>
    </r>
    <r>
      <rPr>
        <sz val="14"/>
        <rFont val="Sakkal Majalla"/>
      </rPr>
      <t xml:space="preserve"> يشتمل بند النقل على جميع خدمات نقل الركاب والبضائع (جوي، بحري، بري) التي يقدمها مقيمون إلى غير مقيم والعكس. ويتم الحصول على البيانات من وزارة النقل بالإضافة إلى البيانات المستقاة من نظام إبلاغ المعاملات الدولية (ITRS). 
</t>
    </r>
    <r>
      <rPr>
        <b/>
        <sz val="14"/>
        <rFont val="Sakkal Majalla"/>
      </rPr>
      <t>• السفر:</t>
    </r>
    <r>
      <rPr>
        <sz val="14"/>
        <rFont val="Sakkal Majalla"/>
      </rPr>
      <t xml:space="preserve"> يغطى بند السفر السلع والخدمات، بما فيها تلك المتعلقة بالصحة والتعليم التي يحصل عليها المسافرون غير المقيمين في الاقتصاد المضيف لأغراض تتعلق بالأعمال أوالإستخدام الشخصي خلال زياراتهم. يتم الحصول على الإيرادات من السفر عن طريق المسح الذي تعده وزارة السياحة بينما يقدر رقم المدفوعات بالاعتماد على أعداد المغادرين السوريين ووجهة سفرهم.
</t>
    </r>
    <r>
      <rPr>
        <b/>
        <sz val="14"/>
        <rFont val="Sakkal Majalla"/>
      </rPr>
      <t>• الخدمات الحكومية:</t>
    </r>
    <r>
      <rPr>
        <sz val="14"/>
        <rFont val="Sakkal Majalla"/>
      </rPr>
      <t xml:space="preserve"> تشمل فئة الخدمات الحكومية جميع الخدمات المرتبطة بقطاعات حكومية أومنظمات دولية أوإقليمية (مثال ذلك مصروفات السفارات والقنصليات)، وخدمات أخرى. يتم الحصول على البيانات من نظام إبلاغ المعاملات الدولية (ITRS).
</t>
    </r>
    <r>
      <rPr>
        <b/>
        <sz val="14"/>
        <rFont val="Sakkal Majalla"/>
      </rPr>
      <t xml:space="preserve">• خدمات أخرى: </t>
    </r>
    <r>
      <rPr>
        <sz val="14"/>
        <rFont val="Sakkal Majalla"/>
      </rPr>
      <t xml:space="preserve">وتشمل على (خدمات الاتصالات والتشييد والتأمين والمالية والحاسب الآلي والمعلومات ورسوم الامتياز والتراخيص وخدمات أعمال متفرقة وخدمات ثقافية وترفيهية) إضافة إلى بعض الخدمات الأخرى والتي تتم بين مقيم وغير مقيم ويتم الحصول عليها من نظام إبلاغ المعاملات الدولية (ITRS) وبعض الجهات والمؤسسات الحكومية ذات العلاقة.
</t>
    </r>
    <r>
      <rPr>
        <b/>
        <sz val="14"/>
        <rFont val="Sakkal Majalla"/>
      </rPr>
      <t>• الدخل:</t>
    </r>
    <r>
      <rPr>
        <sz val="14"/>
        <rFont val="Sakkal Majalla"/>
      </rPr>
      <t xml:space="preserve"> ويشتمل هذا الحساب على البنود التالية:
</t>
    </r>
    <r>
      <rPr>
        <b/>
        <sz val="14"/>
        <rFont val="Sakkal Majalla"/>
      </rPr>
      <t>• تعويضات العاملين:</t>
    </r>
    <r>
      <rPr>
        <sz val="14"/>
        <rFont val="Sakkal Majalla"/>
      </rPr>
      <t xml:space="preserve"> يشتمل بند تعويضات العاملين على الأجور والرواتب والمزايا الأخرى النقديـة والعينية ويتضمن عمال الحدود والعمال الموسميين وغيرهم من العمال غيـر المقيمين (مثل المستخدمين المحليين العاملين في السفارات) ويتم الحصول على بيانات المتحصلات منها عن طريق تقديرات لدخل العمال السوريين العاملين بشكل جزئي في الدول المجاورة، ومن شركات الطيران الأجنبية (رواتب السوريين العاملين لديها)، أما المدفوعات من تعويضات العاملين فيتم الحصول عليها بالاعتماد على عدد العاملين الأجانب في سورية (غير المقيمين) المقدمة من وزارة العمل بالإضافة إلى نظام إبلاغ المعاملات الدولية (ITRS).
</t>
    </r>
    <r>
      <rPr>
        <b/>
        <sz val="14"/>
        <rFont val="Sakkal Majalla"/>
      </rPr>
      <t>• دخل الاستثمار:</t>
    </r>
    <r>
      <rPr>
        <sz val="14"/>
        <rFont val="Sakkal Majalla"/>
      </rPr>
      <t xml:space="preserve"> يشمل متحصلات الدخل المرتبطة بحيازات المقيمين لأصول مالية خارجية ومدفوعاتهم المرتبطة بخصوم تجاه غير مقيمين. ويتكون دخل الاستثمار من أنواع الدخل المستمدة من أنشطة الاستثمار المباشر واستثمارات أخرى. وينقسم عنصر الاستثمار المباشر إلى دخل حقوق الملكية (الأرباح الموزعة، وأرباح الفروع الموزعة، والعائدات المعاد استثمارها) والدخـل من الدين (الفوائد). ويتم الحصول على المتحصلات من دخل الاستثمار: تحويلات شركات النفط الأجنبية العاملة في سورية وتستقى هذه البيانات من نظام إبلاغ المعاملات الدولية (ITRS).
أما بيانات مدفوعات الدخل من الدين (الفوائد) فيتم تجميعها من مصرف سورية المركزي والمصارف إضافة إلى بيانات من وزارة المالية.
</t>
    </r>
    <r>
      <rPr>
        <b/>
        <sz val="14"/>
        <rFont val="Sakkal Majalla"/>
      </rPr>
      <t>• التحويلات الجارية:</t>
    </r>
    <r>
      <rPr>
        <sz val="14"/>
        <rFont val="Sakkal Majalla"/>
      </rPr>
      <t xml:space="preserve"> هي البنود الموازية للتغيرات في ملكية الموارد الحقيقية أوالبنود المالية بين مقيمين وغير مقيمين دون أن تتضمن المعاملة قيمة اقتصادية مقابلة، وتتكون التحويلات الجارية من: تحويلات الحكومة العامة (مثل التحويلات الجارية المـرتبطة بالتعاون الدولي بين مختلف الحكومات) والتحويلات الأخرى مثل تحويلات العاملين. ويتم الحصول على هذه البيانات من نظام إبلاغ المعاملات الدولية (ITRS)، بالإضافة إلى تقدير تحويلات العاملين المستندة إلى الأرقام من سفاراتنا في الخارج وخصوصاً من دول الخليج العربي بالإضافة إلى أرقام من وزارة العمل عن التحويلات من غير السوريين العاملين في سورية (مقيمين) إلى الخارج.
اختصارات: 
( R ): أرقام معدلة
( e ): أرقام تقديرية
(p  ): أرقام أولية
(... ): أرقام غير متوفرة
تختلف الأرقام جزئياً بين جدول وآخر بسبب تدوير الأرقام إلى العشر الأقرب.
</t>
    </r>
  </si>
  <si>
    <t xml:space="preserve"> الأرقام القياسية لأسعار التجزئة</t>
  </si>
  <si>
    <t xml:space="preserve"> Retail Price Indices</t>
  </si>
  <si>
    <t xml:space="preserve"> الأرقام القياسية لأسعار التجزئة </t>
  </si>
  <si>
    <t>الجدول رقم (43): الأرقام القياسية لأسعار التجزئة</t>
  </si>
  <si>
    <t>Table No. (43):  Retail Price Indices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</si>
</sst>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quot;ل.س.‏&quot;\ * #,##0_-;_-&quot;ل.س.‏&quot;\ * #,##0\-;_-&quot;ل.س.‏&quot;\ * &quot;-&quot;_-;_-@_-"/>
    <numFmt numFmtId="165" formatCode="_-* #,##0_-;_-* #,##0\-;_-* &quot;-&quot;_-;_-@_-"/>
    <numFmt numFmtId="166" formatCode="_-&quot;ل.س.‏&quot;\ * #,##0.00_-;_-&quot;ل.س.‏&quot;\ * #,##0.00\-;_-&quot;ل.س.‏&quot;\ * &quot;-&quot;??_-;_-@_-"/>
    <numFmt numFmtId="167" formatCode="_-* #,##0.00_-;_-* #,##0.00\-;_-* &quot;-&quot;??_-;_-@_-"/>
    <numFmt numFmtId="168" formatCode="0.0"/>
    <numFmt numFmtId="169" formatCode="_-* #,##0.0_-;_-* #,##0.0\-;_-* &quot;-&quot;??_-;_-@_-"/>
    <numFmt numFmtId="170" formatCode="_-* #,##0_-;_-* #,##0\-;_-* &quot;-&quot;??_-;_-@_-"/>
    <numFmt numFmtId="171" formatCode="0.0%"/>
    <numFmt numFmtId="172" formatCode="0.000"/>
    <numFmt numFmtId="173" formatCode="#,##0.0"/>
    <numFmt numFmtId="174" formatCode="0.0000"/>
    <numFmt numFmtId="175" formatCode="_(* #,##0.0_);_(* \(#,##0.0\);_(* &quot;-&quot;??_);_(@_)"/>
    <numFmt numFmtId="176" formatCode="0.00000"/>
    <numFmt numFmtId="177" formatCode="_(* #,##0_);_(* \(#,##0\);_(* &quot;-&quot;??_);_(@_)"/>
    <numFmt numFmtId="178" formatCode="0.000%"/>
    <numFmt numFmtId="179" formatCode="0.0000%"/>
    <numFmt numFmtId="180" formatCode="#,##0.0_ ;\-#,##0.0\ "/>
    <numFmt numFmtId="181" formatCode="#,##0_ ;\-#,##0\ "/>
    <numFmt numFmtId="182" formatCode="#,##0.0_-"/>
    <numFmt numFmtId="183" formatCode="_-* #,##0.0000_-;_-* #,##0.0000\-;_-* &quot;-&quot;??_-;_-@_-"/>
  </numFmts>
  <fonts count="56" x14ac:knownFonts="1">
    <font>
      <sz val="10"/>
      <name val="Arial"/>
      <charset val="178"/>
    </font>
    <font>
      <sz val="11"/>
      <color theme="1"/>
      <name val="Arial"/>
      <family val="2"/>
      <charset val="178"/>
      <scheme val="minor"/>
    </font>
    <font>
      <sz val="11"/>
      <color theme="1"/>
      <name val="Arial"/>
      <family val="2"/>
      <scheme val="minor"/>
    </font>
    <font>
      <sz val="10"/>
      <name val="Arial"/>
      <family val="2"/>
    </font>
    <font>
      <sz val="11"/>
      <name val="Arial"/>
      <family val="2"/>
    </font>
    <font>
      <sz val="10"/>
      <name val="Arial"/>
      <family val="2"/>
    </font>
    <font>
      <sz val="10"/>
      <name val="Arial"/>
      <family val="2"/>
    </font>
    <font>
      <sz val="10"/>
      <name val="Arial"/>
      <family val="2"/>
    </font>
    <font>
      <sz val="11"/>
      <color theme="1"/>
      <name val="Arial"/>
      <family val="2"/>
      <scheme val="minor"/>
    </font>
    <font>
      <u/>
      <sz val="5"/>
      <color theme="10"/>
      <name val="Arial"/>
      <family val="2"/>
    </font>
    <font>
      <b/>
      <sz val="16"/>
      <name val="Sakkal Majalla"/>
    </font>
    <font>
      <b/>
      <sz val="18"/>
      <name val="Sakkal Majalla"/>
    </font>
    <font>
      <sz val="18"/>
      <name val="Sakkal Majalla"/>
    </font>
    <font>
      <b/>
      <sz val="22"/>
      <name val="Sakkal Majalla"/>
    </font>
    <font>
      <sz val="14"/>
      <name val="Sakkal Majalla"/>
    </font>
    <font>
      <b/>
      <sz val="14"/>
      <name val="Sakkal Majalla"/>
    </font>
    <font>
      <b/>
      <sz val="17"/>
      <name val="Sakkal Majalla"/>
    </font>
    <font>
      <sz val="17"/>
      <name val="Sakkal Majalla"/>
    </font>
    <font>
      <sz val="10"/>
      <name val="Sakkal Majalla"/>
    </font>
    <font>
      <b/>
      <sz val="10"/>
      <name val="Sakkal Majalla"/>
    </font>
    <font>
      <sz val="16"/>
      <name val="Sakkal Majalla"/>
    </font>
    <font>
      <b/>
      <u/>
      <sz val="14"/>
      <name val="Sakkal Majalla"/>
    </font>
    <font>
      <b/>
      <u/>
      <sz val="17"/>
      <name val="Sakkal Majalla"/>
    </font>
    <font>
      <sz val="22"/>
      <name val="Sakkal Majalla"/>
    </font>
    <font>
      <sz val="12"/>
      <name val="Sakkal Majalla"/>
    </font>
    <font>
      <b/>
      <sz val="12"/>
      <name val="Sakkal Majalla"/>
    </font>
    <font>
      <b/>
      <sz val="11"/>
      <name val="Sakkal Majalla"/>
    </font>
    <font>
      <sz val="11"/>
      <name val="Sakkal Majalla"/>
    </font>
    <font>
      <sz val="20"/>
      <color rgb="FFFF0000"/>
      <name val="Sakkal Majalla"/>
    </font>
    <font>
      <sz val="12"/>
      <color rgb="FFFF0000"/>
      <name val="Sakkal Majalla"/>
    </font>
    <font>
      <sz val="16"/>
      <color rgb="FFFF0000"/>
      <name val="Sakkal Majalla"/>
    </font>
    <font>
      <b/>
      <sz val="13"/>
      <name val="Sakkal Majalla"/>
    </font>
    <font>
      <b/>
      <sz val="20"/>
      <name val="Sakkal Majalla"/>
    </font>
    <font>
      <sz val="20"/>
      <name val="Sakkal Majalla"/>
    </font>
    <font>
      <b/>
      <u/>
      <sz val="10"/>
      <name val="Sakkal Majalla"/>
    </font>
    <font>
      <u/>
      <sz val="17"/>
      <name val="Sakkal Majalla"/>
    </font>
    <font>
      <b/>
      <sz val="15"/>
      <name val="Sakkal Majalla"/>
    </font>
    <font>
      <b/>
      <sz val="3"/>
      <name val="Sakkal Majalla"/>
    </font>
    <font>
      <b/>
      <u/>
      <sz val="16"/>
      <name val="Sakkal Majalla"/>
    </font>
    <font>
      <sz val="15"/>
      <name val="Sakkal Majalla"/>
    </font>
    <font>
      <sz val="26"/>
      <name val="Sakkal Majalla"/>
    </font>
    <font>
      <b/>
      <sz val="24"/>
      <name val="Sakkal Majalla"/>
    </font>
    <font>
      <b/>
      <sz val="18"/>
      <color rgb="FFFF0000"/>
      <name val="Sakkal Majalla"/>
    </font>
    <font>
      <sz val="10"/>
      <color rgb="FFFF0000"/>
      <name val="Sakkal Majalla"/>
    </font>
    <font>
      <sz val="24"/>
      <name val="Sakkal Majalla"/>
    </font>
    <font>
      <sz val="36"/>
      <name val="Sakkal Majalla"/>
    </font>
    <font>
      <sz val="32"/>
      <name val="Sakkal Majalla"/>
    </font>
    <font>
      <b/>
      <u/>
      <sz val="20"/>
      <name val="Sakkal Majalla"/>
    </font>
    <font>
      <b/>
      <sz val="20"/>
      <color rgb="FFFF0000"/>
      <name val="Sakkal Majalla"/>
    </font>
    <font>
      <b/>
      <sz val="24"/>
      <color rgb="FFFF0000"/>
      <name val="Sakkal Majalla"/>
    </font>
    <font>
      <b/>
      <sz val="19"/>
      <name val="Sakkal Majalla"/>
    </font>
    <font>
      <u/>
      <sz val="20"/>
      <name val="Sakkal Majalla"/>
    </font>
    <font>
      <sz val="17.3"/>
      <name val="Sakkal Majalla"/>
    </font>
    <font>
      <b/>
      <sz val="26"/>
      <name val="Sakkal Majalla"/>
    </font>
    <font>
      <sz val="14"/>
      <name val="Symbol"/>
      <family val="1"/>
      <charset val="2"/>
    </font>
    <font>
      <b/>
      <sz val="14"/>
      <name val="Symbol"/>
      <family val="1"/>
      <charset val="2"/>
    </font>
  </fonts>
  <fills count="3">
    <fill>
      <patternFill patternType="none"/>
    </fill>
    <fill>
      <patternFill patternType="gray125"/>
    </fill>
    <fill>
      <patternFill patternType="solid">
        <fgColor rgb="FFCCCCFF"/>
        <bgColor indexed="64"/>
      </patternFill>
    </fill>
  </fills>
  <borders count="112">
    <border>
      <left/>
      <right/>
      <top/>
      <bottom/>
      <diagonal/>
    </border>
    <border>
      <left/>
      <right/>
      <top style="double">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right style="thin">
        <color indexed="64"/>
      </right>
      <top/>
      <bottom/>
      <diagonal/>
    </border>
    <border>
      <left style="double">
        <color indexed="64"/>
      </left>
      <right/>
      <top/>
      <bottom style="double">
        <color indexed="64"/>
      </bottom>
      <diagonal/>
    </border>
    <border>
      <left style="thin">
        <color indexed="64"/>
      </left>
      <right style="double">
        <color indexed="64"/>
      </right>
      <top/>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right style="thin">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top style="double">
        <color indexed="64"/>
      </top>
      <bottom/>
      <diagonal/>
    </border>
    <border>
      <left/>
      <right style="double">
        <color indexed="64"/>
      </right>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bottom style="thin">
        <color indexed="64"/>
      </bottom>
      <diagonal/>
    </border>
    <border>
      <left/>
      <right/>
      <top style="double">
        <color indexed="64"/>
      </top>
      <bottom style="thin">
        <color indexed="64"/>
      </bottom>
      <diagonal/>
    </border>
    <border>
      <left style="thin">
        <color theme="0" tint="-0.34998626667073579"/>
      </left>
      <right style="thin">
        <color theme="0" tint="-0.34998626667073579"/>
      </right>
      <top/>
      <bottom/>
      <diagonal/>
    </border>
    <border>
      <left style="thin">
        <color indexed="64"/>
      </left>
      <right style="thin">
        <color indexed="64"/>
      </right>
      <top/>
      <bottom style="double">
        <color indexed="64"/>
      </bottom>
      <diagonal/>
    </border>
    <border>
      <left/>
      <right style="thin">
        <color theme="0" tint="-0.34998626667073579"/>
      </right>
      <top/>
      <bottom/>
      <diagonal/>
    </border>
    <border>
      <left style="thin">
        <color auto="1"/>
      </left>
      <right style="thin">
        <color auto="1"/>
      </right>
      <top/>
      <bottom style="double">
        <color auto="1"/>
      </bottom>
      <diagonal/>
    </border>
    <border>
      <left style="thin">
        <color auto="1"/>
      </left>
      <right/>
      <top/>
      <bottom style="double">
        <color indexed="64"/>
      </bottom>
      <diagonal/>
    </border>
    <border>
      <left style="thin">
        <color indexed="64"/>
      </left>
      <right style="thick">
        <color indexed="64"/>
      </right>
      <top style="double">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ck">
        <color indexed="64"/>
      </right>
      <top/>
      <bottom style="double">
        <color indexed="64"/>
      </bottom>
      <diagonal/>
    </border>
    <border>
      <left style="thin">
        <color indexed="64"/>
      </left>
      <right style="thin">
        <color indexed="64"/>
      </right>
      <top/>
      <bottom style="double">
        <color indexed="64"/>
      </bottom>
      <diagonal/>
    </border>
    <border>
      <left style="thin">
        <color auto="1"/>
      </left>
      <right style="thin">
        <color auto="1"/>
      </right>
      <top style="thin">
        <color indexed="64"/>
      </top>
      <bottom/>
      <diagonal/>
    </border>
    <border>
      <left style="thin">
        <color auto="1"/>
      </left>
      <right style="thin">
        <color auto="1"/>
      </right>
      <top/>
      <bottom style="thin">
        <color indexed="64"/>
      </bottom>
      <diagonal/>
    </border>
    <border>
      <left style="thin">
        <color auto="1"/>
      </left>
      <right style="thin">
        <color auto="1"/>
      </right>
      <top/>
      <bottom/>
      <diagonal/>
    </border>
    <border>
      <left style="thin">
        <color auto="1"/>
      </left>
      <right/>
      <top/>
      <bottom/>
      <diagonal/>
    </border>
    <border>
      <left style="thin">
        <color theme="0" tint="-0.14996795556505021"/>
      </left>
      <right style="thin">
        <color theme="0" tint="-0.14996795556505021"/>
      </right>
      <top/>
      <bottom style="thin">
        <color indexed="64"/>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double">
        <color indexed="64"/>
      </bottom>
      <diagonal/>
    </border>
    <border>
      <left style="thin">
        <color indexed="64"/>
      </left>
      <right/>
      <top/>
      <bottom style="double">
        <color indexed="64"/>
      </bottom>
      <diagonal/>
    </border>
    <border>
      <left style="thin">
        <color indexed="64"/>
      </left>
      <right style="thin">
        <color theme="0" tint="-0.14996795556505021"/>
      </right>
      <top style="double">
        <color indexed="64"/>
      </top>
      <bottom style="thin">
        <color indexed="64"/>
      </bottom>
      <diagonal/>
    </border>
    <border>
      <left style="thin">
        <color theme="0" tint="-0.14996795556505021"/>
      </left>
      <right style="thin">
        <color theme="0" tint="-0.14996795556505021"/>
      </right>
      <top style="double">
        <color indexed="64"/>
      </top>
      <bottom style="thin">
        <color indexed="64"/>
      </bottom>
      <diagonal/>
    </border>
    <border>
      <left style="thin">
        <color theme="0" tint="-0.14996795556505021"/>
      </left>
      <right style="thin">
        <color auto="1"/>
      </right>
      <top style="double">
        <color indexed="64"/>
      </top>
      <bottom style="thin">
        <color indexed="64"/>
      </bottom>
      <diagonal/>
    </border>
    <border>
      <left style="thin">
        <color theme="0" tint="-0.14996795556505021"/>
      </left>
      <right style="thin">
        <color auto="1"/>
      </right>
      <top/>
      <bottom style="thin">
        <color indexed="64"/>
      </bottom>
      <diagonal/>
    </border>
    <border>
      <left style="thin">
        <color indexed="64"/>
      </left>
      <right style="thin">
        <color theme="0" tint="-0.14996795556505021"/>
      </right>
      <top/>
      <bottom/>
      <diagonal/>
    </border>
    <border>
      <left style="thin">
        <color theme="0" tint="-0.14996795556505021"/>
      </left>
      <right style="thin">
        <color auto="1"/>
      </right>
      <top/>
      <bottom/>
      <diagonal/>
    </border>
    <border>
      <left style="thin">
        <color theme="0" tint="-0.14996795556505021"/>
      </left>
      <right style="thin">
        <color auto="1"/>
      </right>
      <top/>
      <bottom style="double">
        <color indexed="64"/>
      </bottom>
      <diagonal/>
    </border>
    <border>
      <left style="thin">
        <color theme="0" tint="-0.14996795556505021"/>
      </left>
      <right/>
      <top/>
      <bottom/>
      <diagonal/>
    </border>
    <border>
      <left style="double">
        <color theme="1"/>
      </left>
      <right style="thin">
        <color theme="1"/>
      </right>
      <top style="double">
        <color theme="1"/>
      </top>
      <bottom/>
      <diagonal/>
    </border>
    <border>
      <left style="thin">
        <color theme="1"/>
      </left>
      <right style="thin">
        <color theme="1"/>
      </right>
      <top style="double">
        <color theme="1"/>
      </top>
      <bottom/>
      <diagonal/>
    </border>
    <border>
      <left style="thin">
        <color theme="1"/>
      </left>
      <right style="double">
        <color theme="1"/>
      </right>
      <top style="double">
        <color theme="1"/>
      </top>
      <bottom/>
      <diagonal/>
    </border>
    <border>
      <left style="double">
        <color theme="1"/>
      </left>
      <right style="thin">
        <color theme="1"/>
      </right>
      <top/>
      <bottom/>
      <diagonal/>
    </border>
    <border>
      <left style="thin">
        <color theme="1"/>
      </left>
      <right style="thin">
        <color theme="1"/>
      </right>
      <top/>
      <bottom/>
      <diagonal/>
    </border>
    <border>
      <left style="thin">
        <color theme="1"/>
      </left>
      <right style="double">
        <color theme="1"/>
      </right>
      <top/>
      <bottom/>
      <diagonal/>
    </border>
    <border>
      <left style="double">
        <color theme="1"/>
      </left>
      <right style="thin">
        <color theme="1"/>
      </right>
      <top style="thin">
        <color indexed="55"/>
      </top>
      <bottom style="thin">
        <color indexed="55"/>
      </bottom>
      <diagonal/>
    </border>
    <border>
      <left style="thin">
        <color theme="1"/>
      </left>
      <right style="thin">
        <color theme="1"/>
      </right>
      <top style="thin">
        <color indexed="55"/>
      </top>
      <bottom style="thin">
        <color indexed="55"/>
      </bottom>
      <diagonal/>
    </border>
    <border>
      <left style="thin">
        <color theme="1"/>
      </left>
      <right style="double">
        <color theme="1"/>
      </right>
      <top style="thin">
        <color indexed="55"/>
      </top>
      <bottom style="thin">
        <color indexed="55"/>
      </bottom>
      <diagonal/>
    </border>
    <border>
      <left style="double">
        <color theme="1"/>
      </left>
      <right style="thin">
        <color theme="1"/>
      </right>
      <top/>
      <bottom style="double">
        <color theme="1"/>
      </bottom>
      <diagonal/>
    </border>
    <border>
      <left style="thin">
        <color theme="1"/>
      </left>
      <right style="thin">
        <color theme="1"/>
      </right>
      <top/>
      <bottom style="double">
        <color theme="1"/>
      </bottom>
      <diagonal/>
    </border>
    <border>
      <left style="thin">
        <color theme="1"/>
      </left>
      <right style="double">
        <color theme="1"/>
      </right>
      <top/>
      <bottom style="double">
        <color theme="1"/>
      </bottom>
      <diagonal/>
    </border>
    <border>
      <left style="double">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double">
        <color theme="1"/>
      </right>
      <top/>
      <bottom style="thin">
        <color theme="1"/>
      </bottom>
      <diagonal/>
    </border>
    <border>
      <left style="thin">
        <color auto="1"/>
      </left>
      <right style="double">
        <color auto="1"/>
      </right>
      <top/>
      <bottom style="double">
        <color auto="1"/>
      </bottom>
      <diagonal/>
    </border>
    <border>
      <left style="double">
        <color auto="1"/>
      </left>
      <right style="thin">
        <color rgb="FF040B98"/>
      </right>
      <top/>
      <bottom/>
      <diagonal/>
    </border>
    <border>
      <left style="double">
        <color auto="1"/>
      </left>
      <right style="thin">
        <color rgb="FF040B98"/>
      </right>
      <top/>
      <bottom style="double">
        <color auto="1"/>
      </bottom>
      <diagonal/>
    </border>
    <border>
      <left style="thin">
        <color theme="0" tint="-0.14996795556505021"/>
      </left>
      <right/>
      <top/>
      <bottom style="double">
        <color auto="1"/>
      </bottom>
      <diagonal/>
    </border>
    <border>
      <left style="thin">
        <color indexed="64"/>
      </left>
      <right style="thin">
        <color theme="0" tint="-0.14996795556505021"/>
      </right>
      <top/>
      <bottom style="double">
        <color auto="1"/>
      </bottom>
      <diagonal/>
    </border>
    <border>
      <left style="double">
        <color auto="1"/>
      </left>
      <right style="thin">
        <color rgb="FF040B98"/>
      </right>
      <top style="double">
        <color auto="1"/>
      </top>
      <bottom/>
      <diagonal/>
    </border>
    <border>
      <left/>
      <right style="thin">
        <color indexed="64"/>
      </right>
      <top style="double">
        <color auto="1"/>
      </top>
      <bottom/>
      <diagonal/>
    </border>
    <border>
      <left style="double">
        <color auto="1"/>
      </left>
      <right style="thin">
        <color rgb="FF040B98"/>
      </right>
      <top/>
      <bottom style="thin">
        <color auto="1"/>
      </bottom>
      <diagonal/>
    </border>
    <border>
      <left style="thin">
        <color indexed="64"/>
      </left>
      <right/>
      <top style="thin">
        <color auto="1"/>
      </top>
      <bottom/>
      <diagonal/>
    </border>
    <border>
      <left style="thin">
        <color theme="0" tint="-0.14996795556505021"/>
      </left>
      <right style="thin">
        <color theme="0" tint="-0.14996795556505021"/>
      </right>
      <top style="double">
        <color auto="1"/>
      </top>
      <bottom/>
      <diagonal/>
    </border>
    <border>
      <left style="thin">
        <color theme="0" tint="-0.14996795556505021"/>
      </left>
      <right/>
      <top style="double">
        <color auto="1"/>
      </top>
      <bottom/>
      <diagonal/>
    </border>
    <border>
      <left style="thin">
        <color indexed="64"/>
      </left>
      <right style="thin">
        <color theme="0" tint="-0.14996795556505021"/>
      </right>
      <top style="double">
        <color auto="1"/>
      </top>
      <bottom/>
      <diagonal/>
    </border>
    <border>
      <left style="thin">
        <color theme="0" tint="-0.14996795556505021"/>
      </left>
      <right style="thin">
        <color indexed="64"/>
      </right>
      <top style="double">
        <color auto="1"/>
      </top>
      <bottom/>
      <diagonal/>
    </border>
    <border>
      <left/>
      <right style="thin">
        <color indexed="64"/>
      </right>
      <top style="thin">
        <color auto="1"/>
      </top>
      <bottom/>
      <diagonal/>
    </border>
    <border>
      <left style="thin">
        <color auto="1"/>
      </left>
      <right style="thin">
        <color auto="1"/>
      </right>
      <top style="thin">
        <color auto="1"/>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auto="1"/>
      </right>
      <top/>
      <bottom style="thin">
        <color indexed="64"/>
      </bottom>
      <diagonal/>
    </border>
    <border>
      <left style="thin">
        <color auto="1"/>
      </left>
      <right style="thin">
        <color theme="0" tint="-0.14996795556505021"/>
      </right>
      <top/>
      <bottom style="thin">
        <color indexed="64"/>
      </bottom>
      <diagonal/>
    </border>
    <border>
      <left style="double">
        <color indexed="64"/>
      </left>
      <right/>
      <top style="thin">
        <color indexed="64"/>
      </top>
      <bottom/>
      <diagonal/>
    </border>
    <border>
      <left/>
      <right style="thin">
        <color auto="1"/>
      </right>
      <top/>
      <bottom style="double">
        <color indexed="64"/>
      </bottom>
      <diagonal/>
    </border>
    <border>
      <left/>
      <right style="double">
        <color auto="1"/>
      </right>
      <top style="double">
        <color indexed="64"/>
      </top>
      <bottom style="thin">
        <color auto="1"/>
      </bottom>
      <diagonal/>
    </border>
    <border>
      <left style="thin">
        <color indexed="64"/>
      </left>
      <right style="double">
        <color indexed="64"/>
      </right>
      <top style="thin">
        <color indexed="64"/>
      </top>
      <bottom style="thin">
        <color indexed="64"/>
      </bottom>
      <diagonal/>
    </border>
    <border>
      <left style="double">
        <color theme="1"/>
      </left>
      <right style="thin">
        <color theme="1"/>
      </right>
      <top style="thin">
        <color indexed="55"/>
      </top>
      <bottom style="thin">
        <color indexed="55"/>
      </bottom>
      <diagonal/>
    </border>
    <border>
      <left style="thin">
        <color theme="1"/>
      </left>
      <right style="double">
        <color theme="1"/>
      </right>
      <top style="thin">
        <color indexed="55"/>
      </top>
      <bottom style="thin">
        <color indexed="55"/>
      </bottom>
      <diagonal/>
    </border>
    <border>
      <left style="thin">
        <color auto="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auto="1"/>
      </right>
      <top style="thin">
        <color indexed="64"/>
      </top>
      <bottom/>
      <diagonal/>
    </border>
    <border>
      <left style="thin">
        <color indexed="64"/>
      </left>
      <right style="double">
        <color indexed="64"/>
      </right>
      <top style="thin">
        <color indexed="64"/>
      </top>
      <bottom/>
      <diagonal/>
    </border>
    <border>
      <left style="thin">
        <color indexed="64"/>
      </left>
      <right style="thin">
        <color auto="1"/>
      </right>
      <top/>
      <bottom style="double">
        <color indexed="64"/>
      </bottom>
      <diagonal/>
    </border>
    <border>
      <left style="thin">
        <color indexed="64"/>
      </left>
      <right style="thin">
        <color indexed="64"/>
      </right>
      <top style="thin">
        <color indexed="64"/>
      </top>
      <bottom/>
      <diagonal/>
    </border>
    <border>
      <left style="thin">
        <color auto="1"/>
      </left>
      <right/>
      <top/>
      <bottom style="thin">
        <color indexed="64"/>
      </bottom>
      <diagonal/>
    </border>
    <border>
      <left style="double">
        <color auto="1"/>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theme="1"/>
      </left>
      <right style="thin">
        <color theme="1"/>
      </right>
      <top style="thin">
        <color indexed="55"/>
      </top>
      <bottom style="thin">
        <color indexed="55"/>
      </bottom>
      <diagonal/>
    </border>
  </borders>
  <cellStyleXfs count="38">
    <xf numFmtId="0" fontId="0" fillId="0" borderId="0"/>
    <xf numFmtId="167" fontId="3" fillId="0" borderId="0" applyFont="0" applyFill="0" applyBorder="0" applyAlignment="0" applyProtection="0"/>
    <xf numFmtId="167" fontId="3" fillId="0" borderId="0" applyFont="0" applyFill="0" applyBorder="0" applyAlignment="0" applyProtection="0"/>
    <xf numFmtId="0" fontId="5" fillId="0" borderId="0"/>
    <xf numFmtId="0" fontId="3" fillId="0" borderId="0"/>
    <xf numFmtId="0" fontId="7" fillId="0" borderId="0"/>
    <xf numFmtId="0" fontId="8" fillId="0" borderId="0"/>
    <xf numFmtId="0" fontId="3" fillId="0" borderId="0"/>
    <xf numFmtId="0" fontId="6" fillId="0" borderId="0"/>
    <xf numFmtId="0" fontId="3" fillId="0" borderId="0"/>
    <xf numFmtId="0" fontId="3" fillId="0" borderId="0"/>
    <xf numFmtId="0" fontId="4"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1" fillId="0" borderId="0"/>
    <xf numFmtId="167" fontId="1" fillId="0" borderId="0" applyFont="0" applyFill="0" applyBorder="0" applyAlignment="0" applyProtection="0"/>
    <xf numFmtId="0" fontId="3" fillId="0" borderId="0" applyFont="0" applyFill="0" applyBorder="0" applyAlignment="0" applyProtection="0"/>
    <xf numFmtId="178"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cellStyleXfs>
  <cellXfs count="2012">
    <xf numFmtId="0" fontId="0" fillId="0" borderId="0" xfId="0"/>
    <xf numFmtId="0" fontId="10" fillId="0" borderId="0" xfId="12" applyFont="1" applyFill="1" applyAlignment="1">
      <alignment horizontal="center" vertical="center"/>
    </xf>
    <xf numFmtId="0" fontId="11" fillId="0" borderId="0" xfId="12" applyFont="1" applyFill="1" applyAlignment="1">
      <alignment horizontal="center"/>
    </xf>
    <xf numFmtId="0" fontId="11" fillId="0" borderId="0" xfId="12" applyFont="1" applyFill="1" applyAlignment="1">
      <alignment horizontal="center" vertical="center"/>
    </xf>
    <xf numFmtId="171" fontId="11" fillId="0" borderId="0" xfId="14" applyNumberFormat="1" applyFont="1" applyFill="1" applyAlignment="1">
      <alignment horizontal="center"/>
    </xf>
    <xf numFmtId="0" fontId="10" fillId="0" borderId="0" xfId="12" applyFont="1" applyFill="1" applyAlignment="1">
      <alignment horizontal="center"/>
    </xf>
    <xf numFmtId="0" fontId="12" fillId="0" borderId="0" xfId="4" applyFont="1" applyFill="1" applyAlignment="1">
      <alignment horizontal="center" vertical="center"/>
    </xf>
    <xf numFmtId="0" fontId="11" fillId="0" borderId="0" xfId="4" applyFont="1" applyFill="1" applyAlignment="1">
      <alignment horizontal="center" vertical="center"/>
    </xf>
    <xf numFmtId="0" fontId="12" fillId="0" borderId="0" xfId="4" applyFont="1" applyFill="1"/>
    <xf numFmtId="0" fontId="14" fillId="0" borderId="0" xfId="4" applyFont="1" applyFill="1" applyAlignment="1">
      <alignment horizontal="center" vertical="center"/>
    </xf>
    <xf numFmtId="0" fontId="15" fillId="0" borderId="0" xfId="4" applyFont="1" applyFill="1" applyAlignment="1">
      <alignment horizontal="center" vertical="center"/>
    </xf>
    <xf numFmtId="0" fontId="14" fillId="0" borderId="0" xfId="4" applyFont="1" applyFill="1"/>
    <xf numFmtId="0" fontId="14" fillId="2" borderId="60" xfId="4" applyFont="1" applyFill="1" applyBorder="1" applyAlignment="1">
      <alignment horizontal="center" vertical="center"/>
    </xf>
    <xf numFmtId="0" fontId="14" fillId="2" borderId="61" xfId="4" applyFont="1" applyFill="1" applyBorder="1"/>
    <xf numFmtId="0" fontId="14" fillId="2" borderId="61" xfId="4" applyFont="1" applyFill="1" applyBorder="1" applyAlignment="1">
      <alignment horizontal="center" vertical="center"/>
    </xf>
    <xf numFmtId="0" fontId="14" fillId="2" borderId="62" xfId="4" applyFont="1" applyFill="1" applyBorder="1" applyAlignment="1">
      <alignment horizontal="center" vertical="center"/>
    </xf>
    <xf numFmtId="0" fontId="14" fillId="2" borderId="63" xfId="4" applyFont="1" applyFill="1" applyBorder="1" applyAlignment="1">
      <alignment horizontal="center" vertical="center"/>
    </xf>
    <xf numFmtId="0" fontId="14" fillId="2" borderId="64" xfId="4" applyFont="1" applyFill="1" applyBorder="1" applyAlignment="1"/>
    <xf numFmtId="0" fontId="14" fillId="2" borderId="64" xfId="4" applyFont="1" applyFill="1" applyBorder="1" applyAlignment="1">
      <alignment horizontal="center" vertical="center"/>
    </xf>
    <xf numFmtId="0" fontId="14" fillId="2" borderId="65" xfId="4" applyFont="1" applyFill="1" applyBorder="1" applyAlignment="1">
      <alignment horizontal="center" vertical="center"/>
    </xf>
    <xf numFmtId="0" fontId="17" fillId="0" borderId="0" xfId="4" applyFont="1" applyFill="1"/>
    <xf numFmtId="0" fontId="17" fillId="0" borderId="63" xfId="4" applyFont="1" applyFill="1" applyBorder="1" applyAlignment="1">
      <alignment horizontal="center" vertical="center"/>
    </xf>
    <xf numFmtId="0" fontId="17" fillId="0" borderId="64" xfId="4" applyFont="1" applyFill="1" applyBorder="1" applyAlignment="1">
      <alignment horizontal="right" readingOrder="2"/>
    </xf>
    <xf numFmtId="0" fontId="17" fillId="0" borderId="64" xfId="4" applyFont="1" applyFill="1" applyBorder="1" applyAlignment="1">
      <alignment horizontal="center" vertical="center"/>
    </xf>
    <xf numFmtId="0" fontId="17" fillId="0" borderId="64" xfId="4" applyFont="1" applyFill="1" applyBorder="1" applyAlignment="1"/>
    <xf numFmtId="0" fontId="16" fillId="0" borderId="65" xfId="4" applyFont="1" applyFill="1" applyBorder="1" applyAlignment="1">
      <alignment horizontal="center" vertical="center"/>
    </xf>
    <xf numFmtId="0" fontId="14" fillId="0" borderId="69" xfId="0" applyFont="1" applyFill="1" applyBorder="1" applyAlignment="1">
      <alignment horizontal="center" vertical="center"/>
    </xf>
    <xf numFmtId="0" fontId="15" fillId="0" borderId="70" xfId="0" applyFont="1" applyFill="1" applyBorder="1" applyAlignment="1">
      <alignment horizontal="right"/>
    </xf>
    <xf numFmtId="0" fontId="14" fillId="0" borderId="70" xfId="0" applyFont="1" applyFill="1" applyBorder="1" applyAlignment="1">
      <alignment horizontal="center" vertical="center"/>
    </xf>
    <xf numFmtId="0" fontId="14" fillId="0" borderId="70" xfId="0" applyFont="1" applyFill="1" applyBorder="1" applyAlignment="1">
      <alignment horizontal="right"/>
    </xf>
    <xf numFmtId="0" fontId="14" fillId="0" borderId="71" xfId="0" applyFont="1" applyFill="1" applyBorder="1" applyAlignment="1">
      <alignment horizontal="center" vertical="center"/>
    </xf>
    <xf numFmtId="0" fontId="15" fillId="0" borderId="0" xfId="4" applyFont="1" applyFill="1" applyBorder="1" applyAlignment="1">
      <alignment horizontal="right"/>
    </xf>
    <xf numFmtId="0" fontId="14" fillId="0" borderId="0" xfId="4" applyFont="1" applyFill="1" applyBorder="1" applyAlignment="1">
      <alignment horizontal="center" vertical="center"/>
    </xf>
    <xf numFmtId="0" fontId="14" fillId="0" borderId="0" xfId="4" applyFont="1" applyFill="1" applyBorder="1" applyAlignment="1">
      <alignment horizontal="right"/>
    </xf>
    <xf numFmtId="0" fontId="14" fillId="0" borderId="0" xfId="4" applyFont="1" applyFill="1" applyBorder="1" applyAlignment="1"/>
    <xf numFmtId="0" fontId="14" fillId="0" borderId="0" xfId="4" applyFont="1" applyFill="1" applyBorder="1"/>
    <xf numFmtId="0" fontId="12" fillId="0" borderId="0" xfId="0" applyFont="1" applyFill="1"/>
    <xf numFmtId="0" fontId="14" fillId="0" borderId="0" xfId="0" applyFont="1" applyFill="1"/>
    <xf numFmtId="0" fontId="14" fillId="2" borderId="27" xfId="0" applyFont="1" applyFill="1" applyBorder="1" applyAlignment="1">
      <alignment horizontal="center" vertical="center"/>
    </xf>
    <xf numFmtId="0" fontId="14" fillId="2" borderId="22" xfId="0" applyFont="1" applyFill="1" applyBorder="1"/>
    <xf numFmtId="0" fontId="14" fillId="2" borderId="22" xfId="0" applyFont="1" applyFill="1" applyBorder="1" applyAlignment="1">
      <alignment horizontal="center" vertical="center"/>
    </xf>
    <xf numFmtId="0" fontId="14" fillId="2" borderId="28" xfId="0" applyFont="1" applyFill="1" applyBorder="1" applyAlignment="1">
      <alignment vertical="center"/>
    </xf>
    <xf numFmtId="0" fontId="17" fillId="0" borderId="0" xfId="0" applyFont="1" applyFill="1"/>
    <xf numFmtId="0" fontId="16" fillId="0" borderId="0" xfId="0" applyFont="1" applyFill="1"/>
    <xf numFmtId="0" fontId="14" fillId="0" borderId="0" xfId="0" applyFont="1" applyFill="1" applyBorder="1" applyAlignment="1">
      <alignment horizontal="right"/>
    </xf>
    <xf numFmtId="0" fontId="14" fillId="0" borderId="0" xfId="0" applyFont="1" applyFill="1" applyAlignment="1">
      <alignment vertical="center"/>
    </xf>
    <xf numFmtId="0" fontId="14" fillId="0" borderId="0" xfId="0" applyFont="1" applyFill="1" applyBorder="1" applyAlignment="1"/>
    <xf numFmtId="0" fontId="14" fillId="0" borderId="0" xfId="0" applyFont="1" applyFill="1" applyBorder="1"/>
    <xf numFmtId="0" fontId="18" fillId="0" borderId="0" xfId="0" applyFont="1" applyFill="1"/>
    <xf numFmtId="0" fontId="15" fillId="0" borderId="0" xfId="0" applyFont="1" applyFill="1" applyAlignment="1">
      <alignment horizontal="right" readingOrder="2"/>
    </xf>
    <xf numFmtId="0" fontId="15" fillId="0" borderId="0" xfId="0" quotePrefix="1" applyFont="1" applyFill="1" applyAlignment="1">
      <alignment horizontal="left"/>
    </xf>
    <xf numFmtId="0" fontId="20" fillId="0" borderId="0" xfId="0" applyFont="1" applyFill="1"/>
    <xf numFmtId="1" fontId="16" fillId="0" borderId="0" xfId="0" applyNumberFormat="1" applyFont="1" applyFill="1"/>
    <xf numFmtId="0" fontId="14" fillId="0" borderId="0" xfId="12" applyFont="1" applyFill="1"/>
    <xf numFmtId="0" fontId="15" fillId="0" borderId="0" xfId="0" applyFont="1" applyFill="1" applyBorder="1"/>
    <xf numFmtId="1" fontId="15" fillId="0" borderId="0" xfId="0" applyNumberFormat="1" applyFont="1" applyFill="1" applyBorder="1" applyAlignment="1">
      <alignment horizontal="right" indent="1"/>
    </xf>
    <xf numFmtId="1" fontId="14" fillId="0" borderId="0" xfId="0" applyNumberFormat="1" applyFont="1" applyFill="1" applyBorder="1" applyAlignment="1">
      <alignment horizontal="right" indent="1"/>
    </xf>
    <xf numFmtId="0" fontId="18" fillId="0" borderId="0" xfId="4" applyFont="1" applyFill="1"/>
    <xf numFmtId="2" fontId="16" fillId="0" borderId="0" xfId="4" applyNumberFormat="1" applyFont="1" applyFill="1"/>
    <xf numFmtId="0" fontId="15" fillId="0" borderId="1" xfId="4" applyFont="1" applyFill="1" applyBorder="1"/>
    <xf numFmtId="1" fontId="15" fillId="0" borderId="1" xfId="4" applyNumberFormat="1" applyFont="1" applyFill="1" applyBorder="1" applyAlignment="1">
      <alignment horizontal="right" indent="1"/>
    </xf>
    <xf numFmtId="0" fontId="15" fillId="0" borderId="1" xfId="4" applyFont="1" applyFill="1" applyBorder="1" applyAlignment="1">
      <alignment horizontal="left"/>
    </xf>
    <xf numFmtId="1" fontId="14" fillId="0" borderId="0" xfId="4" applyNumberFormat="1" applyFont="1" applyFill="1"/>
    <xf numFmtId="0" fontId="14" fillId="0" borderId="0" xfId="12" applyFont="1" applyFill="1" applyAlignment="1">
      <alignment horizontal="right" readingOrder="2"/>
    </xf>
    <xf numFmtId="0" fontId="15" fillId="0" borderId="0" xfId="4" applyFont="1" applyFill="1" applyBorder="1" applyAlignment="1">
      <alignment horizontal="right" indent="1"/>
    </xf>
    <xf numFmtId="0" fontId="15" fillId="0" borderId="0" xfId="4" applyFont="1" applyFill="1" applyBorder="1"/>
    <xf numFmtId="1" fontId="15" fillId="0" borderId="0" xfId="4" applyNumberFormat="1" applyFont="1" applyFill="1" applyBorder="1" applyAlignment="1">
      <alignment horizontal="right" indent="1"/>
    </xf>
    <xf numFmtId="0" fontId="14" fillId="0" borderId="0" xfId="4" applyFont="1" applyFill="1" applyBorder="1" applyAlignment="1">
      <alignment horizontal="right" indent="1"/>
    </xf>
    <xf numFmtId="1" fontId="14" fillId="0" borderId="0" xfId="4" applyNumberFormat="1" applyFont="1" applyFill="1" applyBorder="1" applyAlignment="1">
      <alignment horizontal="right" indent="1"/>
    </xf>
    <xf numFmtId="10" fontId="14" fillId="0" borderId="0" xfId="4" applyNumberFormat="1" applyFont="1" applyFill="1" applyBorder="1" applyAlignment="1">
      <alignment horizontal="right" indent="1"/>
    </xf>
    <xf numFmtId="0" fontId="14" fillId="0" borderId="0" xfId="4" applyFont="1" applyFill="1" applyBorder="1" applyAlignment="1">
      <alignment horizontal="left" indent="1"/>
    </xf>
    <xf numFmtId="0" fontId="14" fillId="0" borderId="0" xfId="4" applyFont="1" applyFill="1" applyBorder="1" applyAlignment="1">
      <alignment horizontal="right" indent="2"/>
    </xf>
    <xf numFmtId="0" fontId="14" fillId="0" borderId="0" xfId="4" applyFont="1" applyFill="1" applyBorder="1" applyAlignment="1">
      <alignment horizontal="left" indent="2"/>
    </xf>
    <xf numFmtId="0" fontId="10" fillId="0" borderId="0" xfId="4" applyFont="1" applyFill="1" applyAlignment="1">
      <alignment horizontal="center"/>
    </xf>
    <xf numFmtId="0" fontId="11" fillId="0" borderId="0" xfId="4" applyFont="1" applyFill="1" applyAlignment="1">
      <alignment horizontal="center"/>
    </xf>
    <xf numFmtId="0" fontId="11" fillId="0" borderId="0" xfId="0" applyFont="1" applyFill="1" applyAlignment="1">
      <alignment horizontal="center"/>
    </xf>
    <xf numFmtId="0" fontId="10" fillId="0" borderId="0" xfId="0" applyFont="1" applyFill="1" applyAlignment="1">
      <alignment horizontal="center"/>
    </xf>
    <xf numFmtId="0" fontId="18" fillId="0" borderId="0" xfId="4" applyFont="1" applyFill="1" applyAlignment="1">
      <alignment horizontal="centerContinuous"/>
    </xf>
    <xf numFmtId="0" fontId="11" fillId="0" borderId="0" xfId="4" applyFont="1" applyFill="1" applyAlignment="1">
      <alignment horizontal="centerContinuous"/>
    </xf>
    <xf numFmtId="0" fontId="15" fillId="0" borderId="0" xfId="0" applyFont="1" applyFill="1"/>
    <xf numFmtId="0" fontId="10" fillId="0" borderId="0" xfId="0" applyFont="1" applyFill="1"/>
    <xf numFmtId="0" fontId="17" fillId="0" borderId="46" xfId="12" applyFont="1" applyFill="1" applyBorder="1" applyAlignment="1">
      <alignment horizontal="center"/>
    </xf>
    <xf numFmtId="0" fontId="17" fillId="0" borderId="0" xfId="12" applyFont="1" applyFill="1" applyAlignment="1">
      <alignment horizontal="center"/>
    </xf>
    <xf numFmtId="0" fontId="18" fillId="0" borderId="0" xfId="4" applyFont="1" applyFill="1" applyAlignment="1">
      <alignment horizontal="right"/>
    </xf>
    <xf numFmtId="2" fontId="18" fillId="0" borderId="0" xfId="4" applyNumberFormat="1" applyFont="1" applyFill="1"/>
    <xf numFmtId="0" fontId="12" fillId="0" borderId="0" xfId="0" applyFont="1" applyFill="1" applyBorder="1" applyAlignment="1">
      <alignment horizontal="centerContinuous"/>
    </xf>
    <xf numFmtId="0" fontId="18" fillId="0" borderId="0" xfId="0" applyFont="1" applyFill="1" applyAlignment="1">
      <alignment horizontal="centerContinuous"/>
    </xf>
    <xf numFmtId="0" fontId="24" fillId="0" borderId="0" xfId="0" applyFont="1" applyFill="1" applyAlignment="1">
      <alignment horizontal="centerContinuous"/>
    </xf>
    <xf numFmtId="0" fontId="11" fillId="0" borderId="0" xfId="0" applyFont="1" applyFill="1" applyAlignment="1">
      <alignment horizontal="centerContinuous"/>
    </xf>
    <xf numFmtId="0" fontId="24" fillId="0" borderId="0" xfId="0" applyFont="1" applyFill="1" applyBorder="1" applyAlignment="1">
      <alignment horizontal="centerContinuous"/>
    </xf>
    <xf numFmtId="172" fontId="20" fillId="0" borderId="0" xfId="0" applyNumberFormat="1" applyFont="1" applyFill="1" applyAlignment="1">
      <alignment horizontal="centerContinuous"/>
    </xf>
    <xf numFmtId="0" fontId="15" fillId="0" borderId="0" xfId="0" applyFont="1" applyFill="1" applyAlignment="1">
      <alignment horizontal="right"/>
    </xf>
    <xf numFmtId="1" fontId="14" fillId="0" borderId="0" xfId="0" applyNumberFormat="1" applyFont="1" applyFill="1"/>
    <xf numFmtId="1" fontId="17" fillId="0" borderId="0" xfId="0" applyNumberFormat="1" applyFont="1" applyFill="1"/>
    <xf numFmtId="0" fontId="20" fillId="0" borderId="14" xfId="0" applyFont="1" applyFill="1" applyBorder="1" applyAlignment="1">
      <alignment horizontal="right" indent="1"/>
    </xf>
    <xf numFmtId="0" fontId="20" fillId="0" borderId="43" xfId="0" applyFont="1" applyFill="1" applyBorder="1"/>
    <xf numFmtId="0" fontId="20" fillId="0" borderId="37" xfId="0" applyFont="1" applyFill="1" applyBorder="1"/>
    <xf numFmtId="0" fontId="20" fillId="0" borderId="12" xfId="0" applyFont="1" applyFill="1" applyBorder="1"/>
    <xf numFmtId="0" fontId="25" fillId="0" borderId="0" xfId="0" applyFont="1" applyFill="1" applyAlignment="1">
      <alignment horizontal="right"/>
    </xf>
    <xf numFmtId="0" fontId="26" fillId="0" borderId="0" xfId="0" applyFont="1" applyFill="1"/>
    <xf numFmtId="0" fontId="25" fillId="0" borderId="0" xfId="0" applyFont="1" applyFill="1"/>
    <xf numFmtId="0" fontId="27" fillId="0" borderId="0" xfId="0" applyFont="1" applyFill="1"/>
    <xf numFmtId="0" fontId="14" fillId="0" borderId="0" xfId="0" applyFont="1" applyFill="1" applyBorder="1" applyAlignment="1">
      <alignment horizontal="left"/>
    </xf>
    <xf numFmtId="177" fontId="18" fillId="0" borderId="0" xfId="1" applyNumberFormat="1" applyFont="1" applyFill="1"/>
    <xf numFmtId="1" fontId="11" fillId="0" borderId="0" xfId="12" applyNumberFormat="1" applyFont="1" applyFill="1" applyAlignment="1">
      <alignment horizontal="center"/>
    </xf>
    <xf numFmtId="0" fontId="17" fillId="0" borderId="38" xfId="0" applyFont="1" applyFill="1" applyBorder="1" applyAlignment="1">
      <alignment horizontal="right" indent="1"/>
    </xf>
    <xf numFmtId="0" fontId="24" fillId="0" borderId="0" xfId="0" applyFont="1" applyFill="1"/>
    <xf numFmtId="1" fontId="24" fillId="0" borderId="0" xfId="0" applyNumberFormat="1" applyFont="1" applyFill="1"/>
    <xf numFmtId="1" fontId="18" fillId="0" borderId="0" xfId="0" applyNumberFormat="1" applyFont="1" applyFill="1"/>
    <xf numFmtId="0" fontId="13" fillId="0" borderId="0" xfId="0" applyFont="1" applyFill="1" applyAlignment="1"/>
    <xf numFmtId="0" fontId="29" fillId="0" borderId="0" xfId="0" applyFont="1" applyFill="1"/>
    <xf numFmtId="0" fontId="24" fillId="0" borderId="0" xfId="0" applyFont="1" applyFill="1" applyBorder="1"/>
    <xf numFmtId="171" fontId="14" fillId="0" borderId="0" xfId="14" applyNumberFormat="1" applyFont="1" applyFill="1"/>
    <xf numFmtId="177" fontId="20" fillId="0" borderId="0" xfId="1" applyNumberFormat="1" applyFont="1" applyFill="1"/>
    <xf numFmtId="0" fontId="27" fillId="0" borderId="0" xfId="0" applyFont="1" applyFill="1" applyBorder="1"/>
    <xf numFmtId="0" fontId="18" fillId="0" borderId="0" xfId="0" applyFont="1" applyFill="1" applyBorder="1"/>
    <xf numFmtId="175" fontId="20" fillId="0" borderId="0" xfId="1" applyNumberFormat="1" applyFont="1" applyFill="1"/>
    <xf numFmtId="0" fontId="20" fillId="0" borderId="0" xfId="0" applyFont="1" applyFill="1" applyBorder="1"/>
    <xf numFmtId="0" fontId="23" fillId="0" borderId="0" xfId="4" applyFont="1" applyFill="1"/>
    <xf numFmtId="0" fontId="13" fillId="0" borderId="0" xfId="4" applyFont="1" applyFill="1" applyAlignment="1"/>
    <xf numFmtId="0" fontId="24" fillId="0" borderId="0" xfId="4" applyFont="1" applyFill="1"/>
    <xf numFmtId="0" fontId="15" fillId="0" borderId="0" xfId="4" applyFont="1" applyFill="1" applyAlignment="1">
      <alignment horizontal="right"/>
    </xf>
    <xf numFmtId="0" fontId="15" fillId="0" borderId="0" xfId="4" applyFont="1" applyFill="1"/>
    <xf numFmtId="0" fontId="25" fillId="0" borderId="0" xfId="4" applyFont="1" applyFill="1" applyAlignment="1">
      <alignment horizontal="right"/>
    </xf>
    <xf numFmtId="0" fontId="25" fillId="0" borderId="0" xfId="4" applyFont="1" applyFill="1"/>
    <xf numFmtId="0" fontId="24" fillId="0" borderId="0" xfId="12" applyFont="1" applyFill="1" applyAlignment="1">
      <alignment horizontal="right" readingOrder="2"/>
    </xf>
    <xf numFmtId="0" fontId="23" fillId="0" borderId="0" xfId="0" applyFont="1" applyFill="1"/>
    <xf numFmtId="0" fontId="21" fillId="0" borderId="0" xfId="0" applyFont="1" applyFill="1" applyBorder="1"/>
    <xf numFmtId="0" fontId="21" fillId="0" borderId="0" xfId="0" applyFont="1" applyFill="1" applyBorder="1" applyAlignment="1"/>
    <xf numFmtId="0" fontId="18" fillId="0" borderId="0" xfId="12" applyFont="1" applyFill="1"/>
    <xf numFmtId="0" fontId="31" fillId="0" borderId="0" xfId="0" applyFont="1" applyFill="1" applyAlignment="1">
      <alignment horizontal="right"/>
    </xf>
    <xf numFmtId="0" fontId="17" fillId="0" borderId="16" xfId="12" applyFont="1" applyFill="1" applyBorder="1" applyAlignment="1">
      <alignment horizontal="center"/>
    </xf>
    <xf numFmtId="0" fontId="22" fillId="0" borderId="4" xfId="0" applyFont="1" applyFill="1" applyBorder="1" applyAlignment="1">
      <alignment horizontal="left"/>
    </xf>
    <xf numFmtId="0" fontId="17" fillId="0" borderId="0" xfId="12" applyFont="1" applyFill="1"/>
    <xf numFmtId="1" fontId="17" fillId="0" borderId="43" xfId="0" quotePrefix="1" applyNumberFormat="1" applyFont="1" applyFill="1" applyBorder="1" applyAlignment="1">
      <alignment horizontal="right" indent="1"/>
    </xf>
    <xf numFmtId="1" fontId="17" fillId="0" borderId="37" xfId="0" quotePrefix="1" applyNumberFormat="1" applyFont="1" applyFill="1" applyBorder="1" applyAlignment="1">
      <alignment horizontal="right" indent="1"/>
    </xf>
    <xf numFmtId="0" fontId="14" fillId="0" borderId="1" xfId="0" applyFont="1" applyFill="1" applyBorder="1" applyAlignment="1">
      <alignment horizontal="right" indent="4"/>
    </xf>
    <xf numFmtId="1" fontId="14" fillId="0" borderId="1" xfId="0" applyNumberFormat="1" applyFont="1" applyFill="1" applyBorder="1" applyAlignment="1">
      <alignment horizontal="right" indent="1"/>
    </xf>
    <xf numFmtId="0" fontId="14" fillId="0" borderId="1" xfId="0" applyFont="1" applyFill="1" applyBorder="1" applyAlignment="1">
      <alignment horizontal="left" indent="3"/>
    </xf>
    <xf numFmtId="0" fontId="14" fillId="0" borderId="0" xfId="0" applyFont="1" applyFill="1" applyBorder="1" applyAlignment="1">
      <alignment horizontal="right" indent="4"/>
    </xf>
    <xf numFmtId="0" fontId="14" fillId="0" borderId="0" xfId="0" applyFont="1" applyFill="1" applyBorder="1" applyAlignment="1">
      <alignment horizontal="left" indent="3"/>
    </xf>
    <xf numFmtId="0" fontId="14" fillId="0" borderId="0" xfId="12" applyFont="1" applyFill="1" applyAlignment="1">
      <alignment wrapText="1"/>
    </xf>
    <xf numFmtId="1" fontId="18" fillId="0" borderId="0" xfId="12" applyNumberFormat="1" applyFont="1" applyFill="1"/>
    <xf numFmtId="0" fontId="24" fillId="0" borderId="0" xfId="12" applyFont="1" applyFill="1"/>
    <xf numFmtId="167" fontId="18" fillId="0" borderId="0" xfId="1" applyFont="1" applyFill="1"/>
    <xf numFmtId="0" fontId="20" fillId="0" borderId="0" xfId="0" applyFont="1" applyFill="1" applyAlignment="1">
      <alignment horizontal="right"/>
    </xf>
    <xf numFmtId="2" fontId="11" fillId="0" borderId="0" xfId="0" applyNumberFormat="1" applyFont="1" applyFill="1" applyAlignment="1">
      <alignment horizontal="center"/>
    </xf>
    <xf numFmtId="0" fontId="19" fillId="0" borderId="0" xfId="0" applyFont="1" applyFill="1"/>
    <xf numFmtId="0" fontId="17" fillId="0" borderId="20" xfId="0" applyFont="1" applyFill="1" applyBorder="1"/>
    <xf numFmtId="0" fontId="16" fillId="0" borderId="0" xfId="0" quotePrefix="1" applyFont="1" applyFill="1" applyBorder="1" applyAlignment="1">
      <alignment horizontal="center"/>
    </xf>
    <xf numFmtId="0" fontId="16" fillId="0" borderId="0" xfId="0" applyFont="1" applyFill="1" applyBorder="1" applyAlignment="1">
      <alignment horizontal="center"/>
    </xf>
    <xf numFmtId="167" fontId="16" fillId="0" borderId="0" xfId="1" applyFont="1" applyFill="1" applyBorder="1" applyAlignment="1">
      <alignment horizontal="center"/>
    </xf>
    <xf numFmtId="1" fontId="20" fillId="0" borderId="0" xfId="0" applyNumberFormat="1" applyFont="1" applyFill="1" applyAlignment="1">
      <alignment horizontal="center"/>
    </xf>
    <xf numFmtId="1" fontId="20" fillId="0" borderId="0" xfId="0" applyNumberFormat="1" applyFont="1" applyFill="1"/>
    <xf numFmtId="1" fontId="10" fillId="0" borderId="0" xfId="0" applyNumberFormat="1" applyFont="1" applyFill="1" applyAlignment="1">
      <alignment horizontal="center"/>
    </xf>
    <xf numFmtId="0" fontId="20" fillId="0" borderId="0" xfId="0" applyFont="1" applyFill="1" applyBorder="1" applyAlignment="1">
      <alignment horizontal="right" wrapText="1" indent="1"/>
    </xf>
    <xf numFmtId="1" fontId="27" fillId="0" borderId="0" xfId="0" applyNumberFormat="1" applyFont="1" applyFill="1" applyBorder="1" applyAlignment="1">
      <alignment horizontal="right"/>
    </xf>
    <xf numFmtId="1" fontId="16" fillId="0" borderId="0" xfId="0" applyNumberFormat="1" applyFont="1" applyFill="1" applyAlignment="1">
      <alignment vertical="center"/>
    </xf>
    <xf numFmtId="0" fontId="17" fillId="0" borderId="0" xfId="0" applyFont="1" applyFill="1" applyAlignment="1">
      <alignment vertical="center"/>
    </xf>
    <xf numFmtId="0" fontId="16" fillId="0" borderId="9" xfId="0" applyFont="1" applyFill="1" applyBorder="1"/>
    <xf numFmtId="0" fontId="16" fillId="0" borderId="20" xfId="0" applyFont="1" applyFill="1" applyBorder="1"/>
    <xf numFmtId="0" fontId="11" fillId="0" borderId="0" xfId="0" applyFont="1" applyFill="1"/>
    <xf numFmtId="168" fontId="18" fillId="0" borderId="0" xfId="0" applyNumberFormat="1" applyFont="1" applyFill="1"/>
    <xf numFmtId="0" fontId="17" fillId="0" borderId="9" xfId="0" applyFont="1" applyFill="1" applyBorder="1"/>
    <xf numFmtId="9" fontId="14" fillId="0" borderId="0" xfId="14" applyFont="1" applyFill="1"/>
    <xf numFmtId="3" fontId="18" fillId="0" borderId="0" xfId="0" applyNumberFormat="1" applyFont="1" applyFill="1"/>
    <xf numFmtId="177" fontId="10" fillId="0" borderId="0" xfId="1" applyNumberFormat="1" applyFont="1" applyFill="1" applyAlignment="1">
      <alignment horizontal="center"/>
    </xf>
    <xf numFmtId="0" fontId="18" fillId="0" borderId="0" xfId="0" applyFont="1" applyFill="1" applyAlignment="1">
      <alignment horizontal="right" indent="1" readingOrder="2"/>
    </xf>
    <xf numFmtId="177" fontId="12" fillId="0" borderId="0" xfId="1" applyNumberFormat="1" applyFont="1" applyFill="1" applyAlignment="1">
      <alignment horizontal="right" indent="1" readingOrder="2"/>
    </xf>
    <xf numFmtId="177" fontId="12" fillId="0" borderId="0" xfId="1" applyNumberFormat="1" applyFont="1" applyFill="1"/>
    <xf numFmtId="0" fontId="14" fillId="0" borderId="0" xfId="4" applyFont="1" applyFill="1" applyBorder="1" applyAlignment="1">
      <alignment horizontal="right" readingOrder="2"/>
    </xf>
    <xf numFmtId="0" fontId="11" fillId="0" borderId="0" xfId="12" applyFont="1" applyFill="1" applyBorder="1" applyAlignment="1">
      <alignment horizontal="center"/>
    </xf>
    <xf numFmtId="0" fontId="35" fillId="0" borderId="21" xfId="12" applyFont="1" applyFill="1" applyBorder="1" applyAlignment="1">
      <alignment horizontal="right" indent="1"/>
    </xf>
    <xf numFmtId="0" fontId="17" fillId="0" borderId="22" xfId="12" applyFont="1" applyFill="1" applyBorder="1" applyAlignment="1">
      <alignment horizontal="right" indent="2"/>
    </xf>
    <xf numFmtId="0" fontId="35" fillId="0" borderId="23" xfId="12" applyFont="1" applyFill="1" applyBorder="1" applyAlignment="1">
      <alignment horizontal="left" indent="1"/>
    </xf>
    <xf numFmtId="0" fontId="16" fillId="0" borderId="0" xfId="12" applyFont="1" applyFill="1"/>
    <xf numFmtId="0" fontId="15" fillId="0" borderId="0" xfId="12" applyFont="1" applyFill="1" applyBorder="1"/>
    <xf numFmtId="1" fontId="15" fillId="0" borderId="0" xfId="12" applyNumberFormat="1" applyFont="1" applyFill="1" applyBorder="1" applyAlignment="1">
      <alignment horizontal="right" indent="1"/>
    </xf>
    <xf numFmtId="0" fontId="15" fillId="0" borderId="0" xfId="12" applyFont="1" applyFill="1"/>
    <xf numFmtId="0" fontId="14" fillId="0" borderId="0" xfId="12" applyFont="1" applyFill="1" applyAlignment="1">
      <alignment vertical="top"/>
    </xf>
    <xf numFmtId="0" fontId="10" fillId="0" borderId="0" xfId="12" applyFont="1" applyFill="1" applyBorder="1"/>
    <xf numFmtId="0" fontId="36" fillId="0" borderId="0" xfId="12" applyFont="1" applyFill="1" applyBorder="1"/>
    <xf numFmtId="0" fontId="37" fillId="0" borderId="0" xfId="12" applyFont="1" applyFill="1"/>
    <xf numFmtId="0" fontId="14" fillId="0" borderId="0" xfId="12" applyFont="1" applyFill="1" applyBorder="1" applyAlignment="1">
      <alignment horizontal="right" indent="1"/>
    </xf>
    <xf numFmtId="1" fontId="14" fillId="0" borderId="0" xfId="12" applyNumberFormat="1" applyFont="1" applyFill="1" applyBorder="1" applyAlignment="1">
      <alignment horizontal="right" indent="1"/>
    </xf>
    <xf numFmtId="0" fontId="14" fillId="0" borderId="0" xfId="12" applyFont="1" applyFill="1" applyBorder="1" applyAlignment="1">
      <alignment horizontal="left" indent="1"/>
    </xf>
    <xf numFmtId="0" fontId="14" fillId="0" borderId="0" xfId="12" applyFont="1" applyFill="1" applyBorder="1" applyAlignment="1">
      <alignment horizontal="center"/>
    </xf>
    <xf numFmtId="0" fontId="24" fillId="0" borderId="0" xfId="12" applyFont="1" applyFill="1" applyBorder="1" applyAlignment="1">
      <alignment horizontal="center"/>
    </xf>
    <xf numFmtId="0" fontId="38" fillId="0" borderId="0" xfId="12" applyFont="1" applyFill="1" applyBorder="1" applyAlignment="1">
      <alignment horizontal="right"/>
    </xf>
    <xf numFmtId="0" fontId="38" fillId="0" borderId="0" xfId="12" applyFont="1" applyFill="1" applyBorder="1"/>
    <xf numFmtId="0" fontId="20" fillId="0" borderId="0" xfId="12" applyFont="1" applyFill="1"/>
    <xf numFmtId="168" fontId="15" fillId="0" borderId="0" xfId="12" applyNumberFormat="1" applyFont="1" applyFill="1" applyBorder="1" applyAlignment="1">
      <alignment horizontal="right" indent="2"/>
    </xf>
    <xf numFmtId="168" fontId="14" fillId="0" borderId="0" xfId="12" applyNumberFormat="1" applyFont="1" applyFill="1" applyBorder="1" applyAlignment="1">
      <alignment horizontal="right" indent="2"/>
    </xf>
    <xf numFmtId="0" fontId="36" fillId="0" borderId="0" xfId="12" applyFont="1" applyFill="1" applyBorder="1" applyAlignment="1">
      <alignment horizontal="right" indent="1"/>
    </xf>
    <xf numFmtId="0" fontId="14" fillId="0" borderId="0" xfId="12" applyFont="1" applyFill="1" applyBorder="1" applyAlignment="1">
      <alignment horizontal="right"/>
    </xf>
    <xf numFmtId="1" fontId="14" fillId="0" borderId="0" xfId="12" applyNumberFormat="1" applyFont="1" applyFill="1" applyBorder="1" applyAlignment="1">
      <alignment horizontal="right" indent="2"/>
    </xf>
    <xf numFmtId="0" fontId="10" fillId="0" borderId="0" xfId="12" applyFont="1" applyFill="1" applyBorder="1" applyAlignment="1">
      <alignment horizontal="right" indent="1"/>
    </xf>
    <xf numFmtId="0" fontId="15" fillId="0" borderId="0" xfId="12" applyFont="1" applyFill="1" applyBorder="1" applyAlignment="1">
      <alignment horizontal="right" indent="1"/>
    </xf>
    <xf numFmtId="0" fontId="14" fillId="0" borderId="0" xfId="12" applyFont="1" applyFill="1" applyBorder="1"/>
    <xf numFmtId="0" fontId="18" fillId="0" borderId="0" xfId="12" applyFont="1" applyFill="1" applyBorder="1"/>
    <xf numFmtId="169" fontId="14" fillId="0" borderId="0" xfId="2" applyNumberFormat="1" applyFont="1" applyFill="1" applyBorder="1"/>
    <xf numFmtId="0" fontId="10" fillId="0" borderId="0" xfId="13" applyFont="1" applyFill="1" applyAlignment="1">
      <alignment horizontal="center"/>
    </xf>
    <xf numFmtId="0" fontId="18" fillId="0" borderId="0" xfId="12" applyFont="1" applyFill="1" applyAlignment="1">
      <alignment horizontal="center"/>
    </xf>
    <xf numFmtId="0" fontId="11" fillId="0" borderId="0" xfId="13" applyFont="1" applyFill="1" applyAlignment="1">
      <alignment horizontal="center"/>
    </xf>
    <xf numFmtId="0" fontId="10" fillId="2" borderId="22" xfId="13" applyFont="1" applyFill="1" applyBorder="1" applyAlignment="1">
      <alignment horizontal="center" vertical="center"/>
    </xf>
    <xf numFmtId="0" fontId="20" fillId="0" borderId="0" xfId="13" applyFont="1" applyFill="1"/>
    <xf numFmtId="0" fontId="37" fillId="0" borderId="0" xfId="13" applyFont="1" applyFill="1"/>
    <xf numFmtId="0" fontId="14" fillId="0" borderId="0" xfId="11" applyFont="1" applyFill="1" applyBorder="1"/>
    <xf numFmtId="2" fontId="14" fillId="0" borderId="0" xfId="11" applyNumberFormat="1" applyFont="1" applyFill="1" applyBorder="1" applyAlignment="1">
      <alignment horizontal="center"/>
    </xf>
    <xf numFmtId="168" fontId="14" fillId="0" borderId="0" xfId="13" applyNumberFormat="1" applyFont="1" applyFill="1" applyBorder="1" applyAlignment="1">
      <alignment horizontal="right" indent="2"/>
    </xf>
    <xf numFmtId="0" fontId="14" fillId="0" borderId="0" xfId="13" applyFont="1" applyFill="1"/>
    <xf numFmtId="0" fontId="14" fillId="0" borderId="0" xfId="13" applyFont="1" applyFill="1" applyBorder="1" applyAlignment="1">
      <alignment horizontal="right" indent="1"/>
    </xf>
    <xf numFmtId="0" fontId="14" fillId="0" borderId="0" xfId="13" applyFont="1" applyFill="1" applyBorder="1" applyAlignment="1">
      <alignment horizontal="left" indent="1"/>
    </xf>
    <xf numFmtId="0" fontId="10" fillId="0" borderId="0" xfId="13" applyFont="1" applyFill="1" applyBorder="1"/>
    <xf numFmtId="0" fontId="36" fillId="0" borderId="0" xfId="13" applyFont="1" applyFill="1" applyBorder="1" applyAlignment="1">
      <alignment horizontal="right" indent="1"/>
    </xf>
    <xf numFmtId="0" fontId="15" fillId="0" borderId="0" xfId="13" applyFont="1" applyFill="1" applyBorder="1"/>
    <xf numFmtId="0" fontId="14" fillId="0" borderId="0" xfId="13" applyFont="1" applyFill="1" applyBorder="1" applyAlignment="1">
      <alignment horizontal="center"/>
    </xf>
    <xf numFmtId="0" fontId="38" fillId="0" borderId="0" xfId="13" applyFont="1" applyFill="1" applyBorder="1" applyAlignment="1">
      <alignment horizontal="right"/>
    </xf>
    <xf numFmtId="0" fontId="10" fillId="0" borderId="0" xfId="13" applyFont="1" applyFill="1" applyBorder="1" applyAlignment="1">
      <alignment horizontal="right" indent="1"/>
    </xf>
    <xf numFmtId="0" fontId="38" fillId="0" borderId="0" xfId="13" applyFont="1" applyFill="1" applyBorder="1"/>
    <xf numFmtId="168" fontId="15" fillId="0" borderId="0" xfId="13" applyNumberFormat="1" applyFont="1" applyFill="1" applyBorder="1" applyAlignment="1">
      <alignment horizontal="right" indent="2"/>
    </xf>
    <xf numFmtId="0" fontId="15" fillId="0" borderId="0" xfId="13" applyFont="1" applyFill="1"/>
    <xf numFmtId="0" fontId="14" fillId="0" borderId="0" xfId="13" applyFont="1" applyFill="1" applyBorder="1" applyAlignment="1">
      <alignment horizontal="right"/>
    </xf>
    <xf numFmtId="1" fontId="14" fillId="0" borderId="0" xfId="13" applyNumberFormat="1" applyFont="1" applyFill="1" applyBorder="1" applyAlignment="1">
      <alignment horizontal="right" indent="2"/>
    </xf>
    <xf numFmtId="0" fontId="15" fillId="0" borderId="0" xfId="13" applyFont="1" applyFill="1" applyBorder="1" applyAlignment="1">
      <alignment horizontal="right" indent="1"/>
    </xf>
    <xf numFmtId="0" fontId="14" fillId="0" borderId="0" xfId="13" applyFont="1" applyFill="1" applyBorder="1"/>
    <xf numFmtId="0" fontId="18" fillId="0" borderId="0" xfId="13" applyFont="1" applyFill="1" applyBorder="1"/>
    <xf numFmtId="0" fontId="18" fillId="0" borderId="0" xfId="13" applyFont="1" applyFill="1"/>
    <xf numFmtId="0" fontId="32" fillId="0" borderId="0" xfId="0" applyFont="1" applyFill="1" applyAlignment="1"/>
    <xf numFmtId="0" fontId="36" fillId="0" borderId="0" xfId="0" applyFont="1" applyFill="1"/>
    <xf numFmtId="0" fontId="32" fillId="2" borderId="22" xfId="0" applyFont="1" applyFill="1" applyBorder="1" applyAlignment="1">
      <alignment horizontal="center"/>
    </xf>
    <xf numFmtId="0" fontId="18" fillId="0" borderId="0" xfId="0" applyNumberFormat="1" applyFont="1" applyFill="1"/>
    <xf numFmtId="0" fontId="18" fillId="0" borderId="1" xfId="0" applyFont="1" applyFill="1" applyBorder="1"/>
    <xf numFmtId="0" fontId="39" fillId="0" borderId="0" xfId="26" applyFont="1" applyFill="1" applyBorder="1" applyAlignment="1">
      <alignment horizontal="right" readingOrder="2"/>
    </xf>
    <xf numFmtId="0" fontId="13" fillId="0" borderId="0" xfId="12" applyFont="1" applyFill="1" applyAlignment="1">
      <alignment horizontal="center"/>
    </xf>
    <xf numFmtId="0" fontId="18" fillId="0" borderId="0" xfId="9" applyFont="1" applyFill="1" applyBorder="1"/>
    <xf numFmtId="0" fontId="37" fillId="0" borderId="0" xfId="12" applyFont="1" applyFill="1" applyBorder="1"/>
    <xf numFmtId="170" fontId="10" fillId="0" borderId="0" xfId="12" applyNumberFormat="1" applyFont="1" applyFill="1" applyAlignment="1">
      <alignment horizontal="center"/>
    </xf>
    <xf numFmtId="170" fontId="15" fillId="0" borderId="0" xfId="1" applyNumberFormat="1" applyFont="1" applyFill="1" applyAlignment="1">
      <alignment horizontal="center"/>
    </xf>
    <xf numFmtId="0" fontId="13" fillId="0" borderId="0" xfId="12" applyFont="1" applyFill="1" applyAlignment="1"/>
    <xf numFmtId="0" fontId="15" fillId="0" borderId="0" xfId="12" applyFont="1" applyFill="1" applyAlignment="1">
      <alignment horizontal="center"/>
    </xf>
    <xf numFmtId="2" fontId="15" fillId="0" borderId="0" xfId="12" applyNumberFormat="1" applyFont="1" applyFill="1" applyAlignment="1">
      <alignment horizontal="center"/>
    </xf>
    <xf numFmtId="1" fontId="10" fillId="0" borderId="0" xfId="12" applyNumberFormat="1" applyFont="1" applyFill="1" applyAlignment="1">
      <alignment horizontal="center"/>
    </xf>
    <xf numFmtId="1" fontId="11" fillId="0" borderId="0" xfId="0" applyNumberFormat="1" applyFont="1" applyFill="1" applyAlignment="1">
      <alignment horizontal="center"/>
    </xf>
    <xf numFmtId="0" fontId="10" fillId="0" borderId="0" xfId="5" applyFont="1" applyFill="1" applyAlignment="1">
      <alignment horizontal="center"/>
    </xf>
    <xf numFmtId="0" fontId="11" fillId="0" borderId="0" xfId="5" applyFont="1" applyFill="1" applyAlignment="1">
      <alignment horizontal="center"/>
    </xf>
    <xf numFmtId="1" fontId="11" fillId="0" borderId="0" xfId="5" applyNumberFormat="1" applyFont="1" applyFill="1" applyAlignment="1">
      <alignment horizontal="center"/>
    </xf>
    <xf numFmtId="0" fontId="14" fillId="0" borderId="0" xfId="5" applyFont="1" applyFill="1"/>
    <xf numFmtId="0" fontId="18" fillId="0" borderId="0" xfId="5" applyFont="1" applyFill="1"/>
    <xf numFmtId="0" fontId="18" fillId="0" borderId="0" xfId="5" applyFont="1" applyFill="1" applyAlignment="1">
      <alignment horizontal="center"/>
    </xf>
    <xf numFmtId="0" fontId="10" fillId="0" borderId="0" xfId="5" applyFont="1" applyFill="1" applyBorder="1"/>
    <xf numFmtId="1" fontId="36" fillId="0" borderId="0" xfId="5" applyNumberFormat="1" applyFont="1" applyFill="1" applyBorder="1" applyAlignment="1">
      <alignment horizontal="right" indent="1"/>
    </xf>
    <xf numFmtId="0" fontId="15" fillId="0" borderId="0" xfId="5" applyFont="1" applyFill="1" applyBorder="1"/>
    <xf numFmtId="0" fontId="20" fillId="0" borderId="0" xfId="5" applyFont="1" applyFill="1" applyBorder="1" applyAlignment="1">
      <alignment horizontal="right" indent="1"/>
    </xf>
    <xf numFmtId="0" fontId="14" fillId="0" borderId="0" xfId="5" applyFont="1" applyFill="1" applyBorder="1" applyAlignment="1">
      <alignment horizontal="left" indent="1"/>
    </xf>
    <xf numFmtId="0" fontId="25" fillId="0" borderId="0" xfId="5" applyFont="1" applyFill="1" applyBorder="1" applyAlignment="1">
      <alignment horizontal="right" indent="1"/>
    </xf>
    <xf numFmtId="0" fontId="33" fillId="0" borderId="0" xfId="12" applyFont="1" applyFill="1"/>
    <xf numFmtId="1" fontId="33" fillId="0" borderId="0" xfId="0" applyNumberFormat="1" applyFont="1" applyFill="1"/>
    <xf numFmtId="0" fontId="33" fillId="0" borderId="0" xfId="0" applyFont="1" applyFill="1"/>
    <xf numFmtId="0" fontId="14" fillId="0" borderId="0" xfId="12" applyFont="1" applyFill="1" applyAlignment="1">
      <alignment horizontal="left" readingOrder="1"/>
    </xf>
    <xf numFmtId="0" fontId="13" fillId="0" borderId="0" xfId="21" applyFont="1" applyFill="1" applyAlignment="1">
      <alignment horizontal="center"/>
    </xf>
    <xf numFmtId="0" fontId="10" fillId="0" borderId="0" xfId="21" applyFont="1" applyFill="1" applyAlignment="1">
      <alignment horizontal="center"/>
    </xf>
    <xf numFmtId="0" fontId="13" fillId="0" borderId="0" xfId="21" applyFont="1" applyFill="1" applyAlignment="1"/>
    <xf numFmtId="0" fontId="11" fillId="0" borderId="0" xfId="21" applyFont="1" applyFill="1" applyAlignment="1">
      <alignment horizontal="center"/>
    </xf>
    <xf numFmtId="0" fontId="14" fillId="0" borderId="0" xfId="21" applyFont="1" applyFill="1"/>
    <xf numFmtId="0" fontId="18" fillId="0" borderId="0" xfId="21" applyFont="1" applyFill="1"/>
    <xf numFmtId="0" fontId="18" fillId="0" borderId="0" xfId="21" applyFont="1" applyFill="1" applyAlignment="1">
      <alignment horizontal="center"/>
    </xf>
    <xf numFmtId="1" fontId="14" fillId="0" borderId="0" xfId="21" applyNumberFormat="1" applyFont="1" applyFill="1"/>
    <xf numFmtId="1" fontId="12" fillId="0" borderId="0" xfId="21" applyNumberFormat="1" applyFont="1" applyFill="1"/>
    <xf numFmtId="1" fontId="16" fillId="0" borderId="0" xfId="6" applyNumberFormat="1" applyFont="1" applyFill="1"/>
    <xf numFmtId="1" fontId="16" fillId="0" borderId="0" xfId="21" applyNumberFormat="1" applyFont="1" applyFill="1"/>
    <xf numFmtId="0" fontId="10" fillId="0" borderId="0" xfId="6" applyFont="1" applyFill="1" applyAlignment="1">
      <alignment horizontal="center"/>
    </xf>
    <xf numFmtId="0" fontId="11" fillId="0" borderId="0" xfId="6" applyFont="1" applyFill="1" applyAlignment="1">
      <alignment horizontal="center"/>
    </xf>
    <xf numFmtId="1" fontId="11" fillId="0" borderId="0" xfId="6" applyNumberFormat="1" applyFont="1" applyFill="1" applyAlignment="1">
      <alignment horizontal="center"/>
    </xf>
    <xf numFmtId="0" fontId="14" fillId="0" borderId="0" xfId="6" applyFont="1" applyFill="1"/>
    <xf numFmtId="1" fontId="14" fillId="0" borderId="0" xfId="6" applyNumberFormat="1" applyFont="1" applyFill="1"/>
    <xf numFmtId="0" fontId="18" fillId="0" borderId="0" xfId="6" applyFont="1" applyFill="1"/>
    <xf numFmtId="0" fontId="18" fillId="0" borderId="0" xfId="6" applyFont="1" applyFill="1" applyAlignment="1">
      <alignment horizontal="center"/>
    </xf>
    <xf numFmtId="1" fontId="18" fillId="0" borderId="0" xfId="6" applyNumberFormat="1" applyFont="1" applyFill="1"/>
    <xf numFmtId="1" fontId="20" fillId="0" borderId="0" xfId="12" applyNumberFormat="1" applyFont="1" applyFill="1"/>
    <xf numFmtId="0" fontId="42" fillId="0" borderId="0" xfId="0" applyFont="1" applyFill="1" applyAlignment="1">
      <alignment horizontal="center"/>
    </xf>
    <xf numFmtId="0" fontId="43" fillId="0" borderId="0" xfId="0" applyFont="1" applyFill="1"/>
    <xf numFmtId="1" fontId="11" fillId="0" borderId="0" xfId="0" applyNumberFormat="1" applyFont="1" applyFill="1"/>
    <xf numFmtId="0" fontId="42" fillId="0" borderId="0" xfId="0" applyFont="1" applyFill="1"/>
    <xf numFmtId="0" fontId="43" fillId="0" borderId="0" xfId="12" applyFont="1" applyFill="1"/>
    <xf numFmtId="168" fontId="43" fillId="0" borderId="0" xfId="0" applyNumberFormat="1" applyFont="1" applyFill="1"/>
    <xf numFmtId="172" fontId="12" fillId="0" borderId="0" xfId="12" applyNumberFormat="1" applyFont="1" applyFill="1" applyAlignment="1">
      <alignment horizontal="center"/>
    </xf>
    <xf numFmtId="0" fontId="25" fillId="0" borderId="0" xfId="12" applyFont="1" applyFill="1" applyAlignment="1">
      <alignment horizontal="right"/>
    </xf>
    <xf numFmtId="0" fontId="25" fillId="0" borderId="0" xfId="12" applyFont="1" applyFill="1"/>
    <xf numFmtId="0" fontId="17" fillId="0" borderId="0" xfId="12" applyFont="1" applyFill="1" applyBorder="1" applyAlignment="1">
      <alignment horizontal="left" indent="1"/>
    </xf>
    <xf numFmtId="0" fontId="44" fillId="0" borderId="0" xfId="0" applyFont="1" applyFill="1" applyBorder="1" applyAlignment="1">
      <alignment horizontal="center"/>
    </xf>
    <xf numFmtId="0" fontId="45" fillId="0" borderId="0" xfId="0" applyFont="1" applyFill="1" applyBorder="1" applyAlignment="1">
      <alignment horizontal="center"/>
    </xf>
    <xf numFmtId="0" fontId="45" fillId="0" borderId="0" xfId="0" applyFont="1" applyFill="1" applyBorder="1" applyAlignment="1">
      <alignment horizontal="center" wrapText="1"/>
    </xf>
    <xf numFmtId="0" fontId="46" fillId="0" borderId="0" xfId="0" applyFont="1" applyFill="1" applyBorder="1" applyAlignment="1">
      <alignment horizontal="center"/>
    </xf>
    <xf numFmtId="0" fontId="46" fillId="0" borderId="0" xfId="0" applyFont="1" applyFill="1" applyBorder="1" applyAlignment="1">
      <alignment horizontal="center" wrapText="1"/>
    </xf>
    <xf numFmtId="0" fontId="40" fillId="0" borderId="0" xfId="0" applyFont="1" applyFill="1" applyBorder="1" applyAlignment="1">
      <alignment vertical="center"/>
    </xf>
    <xf numFmtId="0" fontId="25" fillId="0" borderId="0" xfId="0" applyFont="1" applyFill="1" applyBorder="1"/>
    <xf numFmtId="0" fontId="11" fillId="0" borderId="66" xfId="4" applyFont="1" applyFill="1" applyBorder="1" applyAlignment="1">
      <alignment horizontal="center" vertical="center"/>
    </xf>
    <xf numFmtId="0" fontId="11" fillId="0" borderId="67" xfId="4" applyFont="1" applyFill="1" applyBorder="1" applyAlignment="1">
      <alignment readingOrder="2"/>
    </xf>
    <xf numFmtId="49" fontId="11" fillId="0" borderId="67" xfId="4" applyNumberFormat="1" applyFont="1" applyFill="1" applyBorder="1" applyAlignment="1">
      <alignment horizontal="center" vertical="center" readingOrder="1"/>
    </xf>
    <xf numFmtId="0" fontId="11" fillId="0" borderId="67" xfId="12" applyFont="1" applyFill="1" applyBorder="1" applyAlignment="1">
      <alignment horizontal="left" readingOrder="1"/>
    </xf>
    <xf numFmtId="0" fontId="11" fillId="0" borderId="68" xfId="4" applyFont="1" applyFill="1" applyBorder="1" applyAlignment="1">
      <alignment horizontal="center" vertical="center"/>
    </xf>
    <xf numFmtId="0" fontId="11" fillId="0" borderId="0" xfId="4" applyFont="1" applyFill="1"/>
    <xf numFmtId="0" fontId="12" fillId="0" borderId="66" xfId="4" applyFont="1" applyFill="1" applyBorder="1" applyAlignment="1">
      <alignment horizontal="center" vertical="center"/>
    </xf>
    <xf numFmtId="49" fontId="12" fillId="0" borderId="67" xfId="22" applyNumberFormat="1" applyFont="1" applyFill="1" applyBorder="1" applyAlignment="1" applyProtection="1">
      <alignment horizontal="center" vertical="center" readingOrder="1"/>
    </xf>
    <xf numFmtId="0" fontId="12" fillId="0" borderId="67" xfId="12" applyFont="1" applyFill="1" applyBorder="1" applyAlignment="1">
      <alignment horizontal="left" readingOrder="1"/>
    </xf>
    <xf numFmtId="0" fontId="12" fillId="0" borderId="68" xfId="4" applyFont="1" applyFill="1" applyBorder="1" applyAlignment="1">
      <alignment horizontal="center" vertical="center"/>
    </xf>
    <xf numFmtId="0" fontId="12" fillId="0" borderId="67" xfId="4" applyFont="1" applyFill="1" applyBorder="1" applyAlignment="1">
      <alignment vertical="center" readingOrder="2"/>
    </xf>
    <xf numFmtId="0" fontId="12" fillId="0" borderId="67" xfId="4" applyFont="1" applyFill="1" applyBorder="1" applyAlignment="1">
      <alignment horizontal="left" readingOrder="1"/>
    </xf>
    <xf numFmtId="49" fontId="12" fillId="0" borderId="66" xfId="4" applyNumberFormat="1" applyFont="1" applyFill="1" applyBorder="1" applyAlignment="1">
      <alignment horizontal="center" vertical="center"/>
    </xf>
    <xf numFmtId="49" fontId="12" fillId="0" borderId="68" xfId="4" applyNumberFormat="1" applyFont="1" applyFill="1" applyBorder="1" applyAlignment="1">
      <alignment horizontal="center" vertical="center"/>
    </xf>
    <xf numFmtId="0" fontId="12" fillId="0" borderId="67" xfId="12" applyFont="1" applyFill="1" applyBorder="1" applyAlignment="1">
      <alignment horizontal="left" vertical="top" wrapText="1" readingOrder="1"/>
    </xf>
    <xf numFmtId="0" fontId="12" fillId="0" borderId="67" xfId="4" applyFont="1" applyFill="1" applyBorder="1" applyAlignment="1">
      <alignment readingOrder="2"/>
    </xf>
    <xf numFmtId="0" fontId="12" fillId="0" borderId="67" xfId="4" applyFont="1" applyFill="1" applyBorder="1" applyAlignment="1">
      <alignment horizontal="left" vertical="center"/>
    </xf>
    <xf numFmtId="0" fontId="11" fillId="0" borderId="67" xfId="4" applyFont="1" applyFill="1" applyBorder="1" applyAlignment="1">
      <alignment horizontal="left" vertical="center"/>
    </xf>
    <xf numFmtId="0" fontId="12" fillId="0" borderId="67" xfId="4" applyFont="1" applyFill="1" applyBorder="1" applyAlignment="1">
      <alignment horizontal="left"/>
    </xf>
    <xf numFmtId="0" fontId="12" fillId="0" borderId="67" xfId="4" applyFont="1" applyFill="1" applyBorder="1" applyAlignment="1">
      <alignment horizontal="left" vertical="center" wrapText="1"/>
    </xf>
    <xf numFmtId="0" fontId="32" fillId="2" borderId="0" xfId="0" applyFont="1" applyFill="1" applyBorder="1" applyAlignment="1">
      <alignment horizontal="left" vertical="center" indent="1"/>
    </xf>
    <xf numFmtId="0" fontId="32" fillId="0" borderId="0" xfId="12" applyFont="1" applyFill="1" applyAlignment="1">
      <alignment horizontal="center"/>
    </xf>
    <xf numFmtId="167" fontId="32" fillId="0" borderId="0" xfId="1" applyFont="1" applyFill="1" applyAlignment="1">
      <alignment horizontal="center"/>
    </xf>
    <xf numFmtId="0" fontId="33" fillId="0" borderId="0" xfId="12" applyFont="1" applyFill="1" applyAlignment="1">
      <alignment horizontal="center"/>
    </xf>
    <xf numFmtId="0" fontId="32" fillId="0" borderId="8" xfId="12" applyFont="1" applyFill="1" applyBorder="1" applyAlignment="1">
      <alignment horizontal="right" indent="1"/>
    </xf>
    <xf numFmtId="0" fontId="32" fillId="0" borderId="46" xfId="12" applyFont="1" applyFill="1" applyBorder="1"/>
    <xf numFmtId="0" fontId="32" fillId="0" borderId="47" xfId="12" applyFont="1" applyFill="1" applyBorder="1"/>
    <xf numFmtId="167" fontId="32" fillId="0" borderId="47" xfId="1" applyFont="1" applyFill="1" applyBorder="1"/>
    <xf numFmtId="0" fontId="32" fillId="0" borderId="15" xfId="12" applyFont="1" applyFill="1" applyBorder="1" applyAlignment="1">
      <alignment horizontal="left" indent="1"/>
    </xf>
    <xf numFmtId="174" fontId="32" fillId="0" borderId="0" xfId="12" applyNumberFormat="1" applyFont="1" applyFill="1" applyBorder="1" applyAlignment="1">
      <alignment horizontal="left" indent="1"/>
    </xf>
    <xf numFmtId="0" fontId="32" fillId="0" borderId="0" xfId="12" applyFont="1" applyFill="1" applyBorder="1" applyAlignment="1">
      <alignment horizontal="left" indent="1"/>
    </xf>
    <xf numFmtId="0" fontId="32" fillId="0" borderId="0" xfId="12" applyFont="1" applyFill="1"/>
    <xf numFmtId="177" fontId="33" fillId="0" borderId="47" xfId="1" applyNumberFormat="1" applyFont="1" applyFill="1" applyBorder="1" applyAlignment="1">
      <alignment horizontal="right" vertical="center"/>
    </xf>
    <xf numFmtId="0" fontId="47" fillId="0" borderId="15" xfId="12" applyFont="1" applyFill="1" applyBorder="1" applyAlignment="1">
      <alignment horizontal="left" indent="1"/>
    </xf>
    <xf numFmtId="177" fontId="33" fillId="0" borderId="46" xfId="1" applyNumberFormat="1" applyFont="1" applyFill="1" applyBorder="1" applyAlignment="1">
      <alignment horizontal="right" vertical="center"/>
    </xf>
    <xf numFmtId="175" fontId="33" fillId="0" borderId="0" xfId="1" applyNumberFormat="1" applyFont="1" applyFill="1"/>
    <xf numFmtId="0" fontId="33" fillId="0" borderId="15" xfId="0" applyFont="1" applyFill="1" applyBorder="1" applyAlignment="1">
      <alignment horizontal="left" indent="1"/>
    </xf>
    <xf numFmtId="0" fontId="39" fillId="0" borderId="0" xfId="12" applyFont="1" applyFill="1"/>
    <xf numFmtId="0" fontId="32" fillId="2" borderId="1"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2" xfId="0" applyFont="1" applyFill="1" applyBorder="1" applyAlignment="1">
      <alignment horizontal="center" vertical="center"/>
    </xf>
    <xf numFmtId="0" fontId="33" fillId="0" borderId="0" xfId="0" applyFont="1" applyFill="1" applyAlignment="1">
      <alignment horizontal="center"/>
    </xf>
    <xf numFmtId="0" fontId="32" fillId="0" borderId="0" xfId="0" applyFont="1" applyFill="1"/>
    <xf numFmtId="0" fontId="32" fillId="0" borderId="8" xfId="0" applyFont="1" applyFill="1" applyBorder="1"/>
    <xf numFmtId="0" fontId="47" fillId="0" borderId="8" xfId="0" applyFont="1" applyFill="1" applyBorder="1" applyAlignment="1">
      <alignment horizontal="right" indent="1"/>
    </xf>
    <xf numFmtId="0" fontId="47" fillId="0" borderId="15" xfId="0" applyFont="1" applyFill="1" applyBorder="1" applyAlignment="1">
      <alignment horizontal="left" indent="1"/>
    </xf>
    <xf numFmtId="0" fontId="32" fillId="0" borderId="8" xfId="0" applyFont="1" applyFill="1" applyBorder="1" applyAlignment="1">
      <alignment horizontal="right" indent="1"/>
    </xf>
    <xf numFmtId="1" fontId="32" fillId="0" borderId="0" xfId="0" applyNumberFormat="1" applyFont="1" applyFill="1"/>
    <xf numFmtId="0" fontId="33" fillId="0" borderId="8" xfId="0" applyFont="1" applyFill="1" applyBorder="1" applyAlignment="1">
      <alignment horizontal="right" indent="1"/>
    </xf>
    <xf numFmtId="1" fontId="33" fillId="0" borderId="13" xfId="0" applyNumberFormat="1" applyFont="1" applyFill="1" applyBorder="1" applyAlignment="1">
      <alignment horizontal="right"/>
    </xf>
    <xf numFmtId="1" fontId="33" fillId="0" borderId="46" xfId="0" applyNumberFormat="1" applyFont="1" applyFill="1" applyBorder="1" applyAlignment="1">
      <alignment horizontal="right"/>
    </xf>
    <xf numFmtId="1" fontId="33" fillId="0" borderId="49" xfId="0" applyNumberFormat="1" applyFont="1" applyFill="1" applyBorder="1" applyAlignment="1">
      <alignment horizontal="right"/>
    </xf>
    <xf numFmtId="1" fontId="33" fillId="0" borderId="56" xfId="0" applyNumberFormat="1" applyFont="1" applyFill="1" applyBorder="1" applyAlignment="1">
      <alignment horizontal="right"/>
    </xf>
    <xf numFmtId="1" fontId="33" fillId="0" borderId="59" xfId="0" applyNumberFormat="1" applyFont="1" applyFill="1" applyBorder="1" applyAlignment="1">
      <alignment horizontal="right"/>
    </xf>
    <xf numFmtId="0" fontId="32" fillId="0" borderId="9" xfId="0" applyFont="1" applyFill="1" applyBorder="1"/>
    <xf numFmtId="0" fontId="32" fillId="0" borderId="75" xfId="0" applyFont="1" applyFill="1" applyBorder="1"/>
    <xf numFmtId="1" fontId="32" fillId="0" borderId="46" xfId="0" applyNumberFormat="1" applyFont="1" applyFill="1" applyBorder="1" applyAlignment="1">
      <alignment horizontal="right" indent="1"/>
    </xf>
    <xf numFmtId="0" fontId="32" fillId="0" borderId="15" xfId="0" applyFont="1" applyFill="1" applyBorder="1" applyAlignment="1">
      <alignment horizontal="left"/>
    </xf>
    <xf numFmtId="0" fontId="36" fillId="0" borderId="0" xfId="0" applyFont="1" applyFill="1" applyAlignment="1">
      <alignment horizontal="right"/>
    </xf>
    <xf numFmtId="0" fontId="39" fillId="0" borderId="0" xfId="0" applyFont="1" applyFill="1" applyBorder="1"/>
    <xf numFmtId="0" fontId="39" fillId="0" borderId="0" xfId="12" applyFont="1" applyFill="1" applyAlignment="1">
      <alignment horizontal="right" readingOrder="2"/>
    </xf>
    <xf numFmtId="0" fontId="10" fillId="0" borderId="0" xfId="0" applyFont="1" applyFill="1" applyAlignment="1">
      <alignment horizontal="right"/>
    </xf>
    <xf numFmtId="177" fontId="33" fillId="0" borderId="0" xfId="1" applyNumberFormat="1" applyFont="1" applyFill="1"/>
    <xf numFmtId="0" fontId="32" fillId="0" borderId="0" xfId="0" applyFont="1" applyFill="1" applyAlignment="1">
      <alignment vertical="center"/>
    </xf>
    <xf numFmtId="177" fontId="32" fillId="0" borderId="46" xfId="1" applyNumberFormat="1" applyFont="1" applyFill="1" applyBorder="1" applyAlignment="1">
      <alignment horizontal="right" vertical="center"/>
    </xf>
    <xf numFmtId="177" fontId="32" fillId="0" borderId="47" xfId="1" applyNumberFormat="1" applyFont="1" applyFill="1" applyBorder="1" applyAlignment="1">
      <alignment horizontal="right" vertical="center"/>
    </xf>
    <xf numFmtId="1" fontId="32" fillId="0" borderId="0" xfId="0" applyNumberFormat="1" applyFont="1" applyFill="1" applyAlignment="1">
      <alignment vertical="center"/>
    </xf>
    <xf numFmtId="177" fontId="33" fillId="0" borderId="13" xfId="1" applyNumberFormat="1" applyFont="1" applyFill="1" applyBorder="1" applyAlignment="1">
      <alignment horizontal="right" vertical="center"/>
    </xf>
    <xf numFmtId="0" fontId="33" fillId="0" borderId="0" xfId="0" applyFont="1" applyFill="1" applyAlignment="1">
      <alignment vertical="center"/>
    </xf>
    <xf numFmtId="3" fontId="32" fillId="0" borderId="46" xfId="1" applyNumberFormat="1" applyFont="1" applyFill="1" applyBorder="1" applyAlignment="1">
      <alignment horizontal="right" vertical="center"/>
    </xf>
    <xf numFmtId="0" fontId="17" fillId="2" borderId="56" xfId="0" applyFont="1" applyFill="1" applyBorder="1" applyAlignment="1">
      <alignment horizontal="center" vertical="center"/>
    </xf>
    <xf numFmtId="0" fontId="17" fillId="2" borderId="49" xfId="0" applyFont="1" applyFill="1" applyBorder="1" applyAlignment="1">
      <alignment horizontal="center" vertical="center"/>
    </xf>
    <xf numFmtId="0" fontId="17" fillId="2" borderId="57" xfId="0" applyFont="1" applyFill="1" applyBorder="1" applyAlignment="1">
      <alignment horizontal="center" vertical="center"/>
    </xf>
    <xf numFmtId="0" fontId="17" fillId="2" borderId="93" xfId="0" applyFont="1" applyFill="1" applyBorder="1" applyAlignment="1">
      <alignment horizontal="center" vertical="center"/>
    </xf>
    <xf numFmtId="0" fontId="17" fillId="2" borderId="48" xfId="0" applyFont="1" applyFill="1" applyBorder="1" applyAlignment="1">
      <alignment horizontal="center" vertical="center"/>
    </xf>
    <xf numFmtId="0" fontId="17" fillId="2" borderId="55" xfId="0" applyFont="1" applyFill="1" applyBorder="1" applyAlignment="1">
      <alignment horizontal="center" vertical="center"/>
    </xf>
    <xf numFmtId="0" fontId="33" fillId="0" borderId="24" xfId="0" applyFont="1" applyFill="1" applyBorder="1" applyAlignment="1">
      <alignment horizontal="center"/>
    </xf>
    <xf numFmtId="0" fontId="33" fillId="0" borderId="44" xfId="0" applyFont="1" applyFill="1" applyBorder="1" applyAlignment="1">
      <alignment horizontal="center"/>
    </xf>
    <xf numFmtId="0" fontId="33" fillId="0" borderId="83" xfId="0" applyFont="1" applyFill="1" applyBorder="1" applyAlignment="1">
      <alignment horizontal="center"/>
    </xf>
    <xf numFmtId="0" fontId="28" fillId="0" borderId="83" xfId="0" applyFont="1" applyFill="1" applyBorder="1" applyAlignment="1">
      <alignment horizontal="center"/>
    </xf>
    <xf numFmtId="0" fontId="33" fillId="0" borderId="17" xfId="0" applyFont="1" applyFill="1" applyBorder="1" applyAlignment="1">
      <alignment horizontal="center"/>
    </xf>
    <xf numFmtId="0" fontId="47" fillId="0" borderId="8" xfId="0" applyFont="1" applyFill="1" applyBorder="1" applyAlignment="1">
      <alignment horizontal="right" wrapText="1" indent="1"/>
    </xf>
    <xf numFmtId="0" fontId="47" fillId="0" borderId="15" xfId="0" applyFont="1" applyFill="1" applyBorder="1" applyAlignment="1">
      <alignment horizontal="left" vertical="center" indent="1"/>
    </xf>
    <xf numFmtId="2" fontId="32" fillId="0" borderId="0" xfId="0" applyNumberFormat="1" applyFont="1" applyFill="1"/>
    <xf numFmtId="1" fontId="32" fillId="0" borderId="37" xfId="0" applyNumberFormat="1" applyFont="1" applyFill="1" applyBorder="1" applyAlignment="1"/>
    <xf numFmtId="0" fontId="33" fillId="0" borderId="8" xfId="0" applyFont="1" applyFill="1" applyBorder="1" applyAlignment="1">
      <alignment horizontal="center"/>
    </xf>
    <xf numFmtId="0" fontId="33" fillId="0" borderId="46" xfId="0" applyFont="1" applyFill="1" applyBorder="1" applyAlignment="1">
      <alignment horizontal="center"/>
    </xf>
    <xf numFmtId="0" fontId="33" fillId="0" borderId="47" xfId="0" applyFont="1" applyFill="1" applyBorder="1" applyAlignment="1">
      <alignment horizontal="center"/>
    </xf>
    <xf numFmtId="0" fontId="33" fillId="0" borderId="15" xfId="0" applyFont="1" applyFill="1" applyBorder="1" applyAlignment="1">
      <alignment horizontal="center"/>
    </xf>
    <xf numFmtId="0" fontId="32" fillId="0" borderId="37" xfId="0" applyFont="1" applyFill="1" applyBorder="1" applyAlignment="1">
      <alignment horizontal="right" indent="1"/>
    </xf>
    <xf numFmtId="0" fontId="32" fillId="0" borderId="38" xfId="0" applyFont="1" applyFill="1" applyBorder="1" applyAlignment="1">
      <alignment horizontal="right" indent="1"/>
    </xf>
    <xf numFmtId="0" fontId="48" fillId="0" borderId="38" xfId="0" applyFont="1" applyFill="1" applyBorder="1" applyAlignment="1">
      <alignment horizontal="right" indent="1"/>
    </xf>
    <xf numFmtId="0" fontId="32" fillId="0" borderId="24" xfId="0" applyFont="1" applyFill="1" applyBorder="1"/>
    <xf numFmtId="0" fontId="32" fillId="0" borderId="44" xfId="0" applyFont="1" applyFill="1" applyBorder="1"/>
    <xf numFmtId="0" fontId="32" fillId="0" borderId="83" xfId="0" applyFont="1" applyFill="1" applyBorder="1"/>
    <xf numFmtId="0" fontId="48" fillId="0" borderId="83" xfId="0" applyFont="1" applyFill="1" applyBorder="1"/>
    <xf numFmtId="168" fontId="32" fillId="0" borderId="0" xfId="0" applyNumberFormat="1" applyFont="1" applyFill="1"/>
    <xf numFmtId="0" fontId="28" fillId="0" borderId="0" xfId="0" applyFont="1" applyFill="1"/>
    <xf numFmtId="0" fontId="49" fillId="0" borderId="0" xfId="0" applyFont="1" applyFill="1" applyAlignment="1">
      <alignment horizontal="center"/>
    </xf>
    <xf numFmtId="175" fontId="28" fillId="0" borderId="0" xfId="1" applyNumberFormat="1" applyFont="1" applyFill="1"/>
    <xf numFmtId="177" fontId="33" fillId="0" borderId="46" xfId="1" applyNumberFormat="1" applyFont="1" applyFill="1" applyBorder="1" applyAlignment="1">
      <alignment horizontal="right" indent="1"/>
    </xf>
    <xf numFmtId="177" fontId="33" fillId="0" borderId="47" xfId="1" applyNumberFormat="1" applyFont="1" applyFill="1" applyBorder="1" applyAlignment="1">
      <alignment horizontal="right" indent="1"/>
    </xf>
    <xf numFmtId="3" fontId="33" fillId="0" borderId="47" xfId="1" applyNumberFormat="1" applyFont="1" applyFill="1" applyBorder="1" applyAlignment="1">
      <alignment horizontal="right" indent="1"/>
    </xf>
    <xf numFmtId="173" fontId="33" fillId="0" borderId="0" xfId="1" applyNumberFormat="1" applyFont="1" applyFill="1"/>
    <xf numFmtId="0" fontId="30" fillId="0" borderId="0" xfId="12" applyFont="1" applyFill="1"/>
    <xf numFmtId="1" fontId="10" fillId="0" borderId="0" xfId="0" applyNumberFormat="1" applyFont="1" applyFill="1"/>
    <xf numFmtId="1" fontId="24" fillId="0" borderId="0" xfId="1" applyNumberFormat="1" applyFont="1" applyFill="1"/>
    <xf numFmtId="170" fontId="24" fillId="0" borderId="0" xfId="1" applyNumberFormat="1" applyFont="1" applyFill="1"/>
    <xf numFmtId="170" fontId="29" fillId="0" borderId="0" xfId="1" applyNumberFormat="1" applyFont="1" applyFill="1"/>
    <xf numFmtId="169" fontId="24" fillId="0" borderId="0" xfId="1" applyNumberFormat="1" applyFont="1" applyFill="1"/>
    <xf numFmtId="168" fontId="24" fillId="0" borderId="0" xfId="1" applyNumberFormat="1" applyFont="1" applyFill="1"/>
    <xf numFmtId="168" fontId="29" fillId="0" borderId="0" xfId="1" applyNumberFormat="1" applyFont="1" applyFill="1"/>
    <xf numFmtId="175" fontId="30" fillId="0" borderId="0" xfId="1" applyNumberFormat="1" applyFont="1" applyFill="1"/>
    <xf numFmtId="168" fontId="10" fillId="0" borderId="0" xfId="0" applyNumberFormat="1" applyFont="1" applyFill="1"/>
    <xf numFmtId="0" fontId="20" fillId="0" borderId="0" xfId="12" applyFont="1" applyFill="1" applyAlignment="1">
      <alignment wrapText="1"/>
    </xf>
    <xf numFmtId="173" fontId="20" fillId="0" borderId="0" xfId="1" applyNumberFormat="1" applyFont="1" applyFill="1"/>
    <xf numFmtId="0" fontId="30" fillId="0" borderId="0" xfId="0" applyFont="1" applyFill="1"/>
    <xf numFmtId="1" fontId="36" fillId="0" borderId="0" xfId="0" applyNumberFormat="1" applyFont="1" applyFill="1"/>
    <xf numFmtId="0" fontId="39" fillId="0" borderId="0" xfId="12" applyFont="1" applyFill="1" applyAlignment="1"/>
    <xf numFmtId="0" fontId="39" fillId="0" borderId="0" xfId="12" applyFont="1" applyFill="1" applyBorder="1" applyAlignment="1"/>
    <xf numFmtId="0" fontId="39" fillId="0" borderId="0" xfId="0" applyFont="1" applyFill="1"/>
    <xf numFmtId="177" fontId="39" fillId="0" borderId="0" xfId="1" applyNumberFormat="1" applyFont="1" applyFill="1"/>
    <xf numFmtId="0" fontId="39" fillId="0" borderId="0" xfId="12" applyFont="1" applyFill="1" applyAlignment="1">
      <alignment horizontal="right"/>
    </xf>
    <xf numFmtId="1" fontId="32" fillId="0" borderId="56" xfId="0" applyNumberFormat="1" applyFont="1" applyFill="1" applyBorder="1" applyAlignment="1">
      <alignment horizontal="right" indent="1"/>
    </xf>
    <xf numFmtId="1" fontId="32" fillId="0" borderId="49" xfId="0" applyNumberFormat="1" applyFont="1" applyFill="1" applyBorder="1" applyAlignment="1">
      <alignment horizontal="right" indent="1"/>
    </xf>
    <xf numFmtId="1" fontId="32" fillId="0" borderId="57" xfId="0" applyNumberFormat="1" applyFont="1" applyFill="1" applyBorder="1" applyAlignment="1">
      <alignment horizontal="right" indent="1"/>
    </xf>
    <xf numFmtId="0" fontId="32" fillId="0" borderId="15" xfId="0" applyFont="1" applyFill="1" applyBorder="1" applyAlignment="1">
      <alignment horizontal="left" vertical="top" indent="1"/>
    </xf>
    <xf numFmtId="0" fontId="33" fillId="0" borderId="8" xfId="4" applyFont="1" applyFill="1" applyBorder="1" applyAlignment="1">
      <alignment horizontal="right" indent="1"/>
    </xf>
    <xf numFmtId="1" fontId="33" fillId="0" borderId="46" xfId="6" applyNumberFormat="1" applyFont="1" applyFill="1" applyBorder="1" applyAlignment="1">
      <alignment horizontal="right"/>
    </xf>
    <xf numFmtId="1" fontId="33" fillId="0" borderId="46" xfId="6" applyNumberFormat="1" applyFont="1" applyFill="1" applyBorder="1" applyAlignment="1">
      <alignment horizontal="right" vertical="center"/>
    </xf>
    <xf numFmtId="1" fontId="33" fillId="0" borderId="56" xfId="6" applyNumberFormat="1" applyFont="1" applyFill="1" applyBorder="1" applyAlignment="1">
      <alignment horizontal="right"/>
    </xf>
    <xf numFmtId="1" fontId="33" fillId="0" borderId="49" xfId="6" applyNumberFormat="1" applyFont="1" applyFill="1" applyBorder="1" applyAlignment="1">
      <alignment horizontal="right"/>
    </xf>
    <xf numFmtId="0" fontId="32" fillId="0" borderId="0" xfId="6" applyFont="1" applyFill="1"/>
    <xf numFmtId="1" fontId="32" fillId="0" borderId="0" xfId="0" applyNumberFormat="1" applyFont="1" applyFill="1" applyAlignment="1">
      <alignment horizontal="center"/>
    </xf>
    <xf numFmtId="1" fontId="33" fillId="0" borderId="0" xfId="0" applyNumberFormat="1" applyFont="1" applyFill="1" applyAlignment="1">
      <alignment horizontal="center"/>
    </xf>
    <xf numFmtId="0" fontId="47" fillId="0" borderId="76" xfId="0" applyFont="1" applyFill="1" applyBorder="1" applyAlignment="1">
      <alignment horizontal="right" wrapText="1"/>
    </xf>
    <xf numFmtId="0" fontId="47" fillId="0" borderId="15" xfId="0" applyFont="1" applyFill="1" applyBorder="1" applyAlignment="1">
      <alignment horizontal="left" wrapText="1" indent="2"/>
    </xf>
    <xf numFmtId="0" fontId="32" fillId="0" borderId="77" xfId="0" applyFont="1" applyFill="1" applyBorder="1"/>
    <xf numFmtId="0" fontId="33" fillId="0" borderId="0" xfId="0" applyFont="1" applyFill="1" applyBorder="1" applyAlignment="1">
      <alignment horizontal="right" indent="1"/>
    </xf>
    <xf numFmtId="1" fontId="33" fillId="0" borderId="47" xfId="0" applyNumberFormat="1" applyFont="1" applyFill="1" applyBorder="1" applyAlignment="1">
      <alignment horizontal="right" indent="1"/>
    </xf>
    <xf numFmtId="0" fontId="33" fillId="0" borderId="15" xfId="0" quotePrefix="1" applyFont="1" applyFill="1" applyBorder="1" applyAlignment="1">
      <alignment horizontal="left" indent="1"/>
    </xf>
    <xf numFmtId="0" fontId="33" fillId="0" borderId="0" xfId="0" applyFont="1" applyFill="1" applyBorder="1" applyAlignment="1">
      <alignment horizontal="left" indent="1"/>
    </xf>
    <xf numFmtId="0" fontId="33" fillId="0" borderId="0" xfId="5" applyFont="1" applyFill="1"/>
    <xf numFmtId="0" fontId="32" fillId="0" borderId="0" xfId="5" applyFont="1" applyFill="1" applyAlignment="1">
      <alignment horizontal="center"/>
    </xf>
    <xf numFmtId="0" fontId="47" fillId="0" borderId="8" xfId="5" applyFont="1" applyFill="1" applyBorder="1" applyAlignment="1">
      <alignment horizontal="right" wrapText="1"/>
    </xf>
    <xf numFmtId="0" fontId="33" fillId="0" borderId="13" xfId="5" applyFont="1" applyFill="1" applyBorder="1" applyAlignment="1">
      <alignment horizontal="center"/>
    </xf>
    <xf numFmtId="0" fontId="33" fillId="0" borderId="46" xfId="5" applyFont="1" applyFill="1" applyBorder="1" applyAlignment="1">
      <alignment horizontal="center"/>
    </xf>
    <xf numFmtId="0" fontId="33" fillId="0" borderId="56" xfId="5" applyFont="1" applyFill="1" applyBorder="1" applyAlignment="1">
      <alignment horizontal="center"/>
    </xf>
    <xf numFmtId="0" fontId="33" fillId="0" borderId="49" xfId="5" applyFont="1" applyFill="1" applyBorder="1" applyAlignment="1">
      <alignment horizontal="center"/>
    </xf>
    <xf numFmtId="0" fontId="33" fillId="0" borderId="59" xfId="5" applyFont="1" applyFill="1" applyBorder="1" applyAlignment="1">
      <alignment horizontal="center"/>
    </xf>
    <xf numFmtId="1" fontId="33" fillId="0" borderId="0" xfId="5" applyNumberFormat="1" applyFont="1" applyFill="1"/>
    <xf numFmtId="0" fontId="32" fillId="0" borderId="0" xfId="5" applyFont="1" applyFill="1" applyBorder="1"/>
    <xf numFmtId="1" fontId="33" fillId="0" borderId="46" xfId="0" applyNumberFormat="1" applyFont="1" applyFill="1" applyBorder="1" applyAlignment="1">
      <alignment horizontal="center"/>
    </xf>
    <xf numFmtId="1" fontId="33" fillId="0" borderId="49" xfId="0" applyNumberFormat="1" applyFont="1" applyFill="1" applyBorder="1" applyAlignment="1">
      <alignment horizontal="center"/>
    </xf>
    <xf numFmtId="1" fontId="33" fillId="0" borderId="56" xfId="0" applyNumberFormat="1" applyFont="1" applyFill="1" applyBorder="1" applyAlignment="1">
      <alignment horizontal="center"/>
    </xf>
    <xf numFmtId="1" fontId="33" fillId="0" borderId="57" xfId="0" applyNumberFormat="1" applyFont="1" applyFill="1" applyBorder="1" applyAlignment="1">
      <alignment horizontal="center"/>
    </xf>
    <xf numFmtId="0" fontId="32" fillId="0" borderId="9" xfId="0" applyFont="1" applyFill="1" applyBorder="1" applyAlignment="1">
      <alignment horizontal="right" indent="1"/>
    </xf>
    <xf numFmtId="0" fontId="32" fillId="0" borderId="8" xfId="0" applyFont="1" applyFill="1" applyBorder="1" applyAlignment="1">
      <alignment horizontal="right" vertical="center" indent="1"/>
    </xf>
    <xf numFmtId="0" fontId="47" fillId="0" borderId="8" xfId="0" applyFont="1" applyFill="1" applyBorder="1" applyAlignment="1">
      <alignment horizontal="right" vertical="center" indent="1"/>
    </xf>
    <xf numFmtId="0" fontId="32" fillId="0" borderId="0" xfId="6" applyFont="1" applyFill="1" applyAlignment="1">
      <alignment horizontal="center"/>
    </xf>
    <xf numFmtId="0" fontId="33" fillId="0" borderId="0" xfId="6" applyFont="1" applyFill="1"/>
    <xf numFmtId="0" fontId="33" fillId="0" borderId="0" xfId="6" applyFont="1" applyFill="1" applyAlignment="1">
      <alignment horizontal="center"/>
    </xf>
    <xf numFmtId="1" fontId="32" fillId="0" borderId="0" xfId="6" applyNumberFormat="1" applyFont="1" applyFill="1"/>
    <xf numFmtId="177" fontId="32" fillId="0" borderId="46" xfId="1" applyNumberFormat="1" applyFont="1" applyFill="1" applyBorder="1" applyAlignment="1">
      <alignment horizontal="right" vertical="top"/>
    </xf>
    <xf numFmtId="177" fontId="32" fillId="0" borderId="0" xfId="1" applyNumberFormat="1" applyFont="1" applyFill="1" applyBorder="1" applyAlignment="1">
      <alignment horizontal="right" indent="1"/>
    </xf>
    <xf numFmtId="177" fontId="33" fillId="0" borderId="0" xfId="1" applyNumberFormat="1" applyFont="1" applyFill="1" applyBorder="1" applyAlignment="1">
      <alignment horizontal="right" indent="1"/>
    </xf>
    <xf numFmtId="177" fontId="33" fillId="0" borderId="46" xfId="1" applyNumberFormat="1" applyFont="1" applyFill="1" applyBorder="1" applyAlignment="1">
      <alignment horizontal="center"/>
    </xf>
    <xf numFmtId="177" fontId="32" fillId="0" borderId="10" xfId="1" applyNumberFormat="1" applyFont="1" applyFill="1" applyBorder="1" applyAlignment="1">
      <alignment horizontal="right" indent="1"/>
    </xf>
    <xf numFmtId="177" fontId="36" fillId="0" borderId="0" xfId="1" applyNumberFormat="1" applyFont="1" applyFill="1" applyBorder="1" applyAlignment="1">
      <alignment horizontal="right" indent="1"/>
    </xf>
    <xf numFmtId="177" fontId="39" fillId="0" borderId="0" xfId="1" applyNumberFormat="1" applyFont="1" applyFill="1" applyBorder="1" applyAlignment="1">
      <alignment horizontal="right" indent="1"/>
    </xf>
    <xf numFmtId="177" fontId="33" fillId="0" borderId="38" xfId="1" applyNumberFormat="1" applyFont="1" applyFill="1" applyBorder="1" applyAlignment="1">
      <alignment horizontal="right"/>
    </xf>
    <xf numFmtId="0" fontId="41" fillId="0" borderId="0" xfId="12" applyFont="1" applyFill="1" applyAlignment="1"/>
    <xf numFmtId="0" fontId="44" fillId="0" borderId="0" xfId="0" applyFont="1" applyFill="1"/>
    <xf numFmtId="0" fontId="44" fillId="0" borderId="0" xfId="5" applyFont="1" applyFill="1"/>
    <xf numFmtId="0" fontId="41" fillId="0" borderId="0" xfId="5" applyFont="1" applyFill="1" applyAlignment="1"/>
    <xf numFmtId="1" fontId="39" fillId="0" borderId="0" xfId="0" applyNumberFormat="1" applyFont="1" applyFill="1"/>
    <xf numFmtId="0" fontId="39" fillId="0" borderId="0" xfId="5" applyFont="1" applyFill="1"/>
    <xf numFmtId="0" fontId="36" fillId="0" borderId="0" xfId="5" applyFont="1" applyFill="1" applyAlignment="1">
      <alignment horizontal="right"/>
    </xf>
    <xf numFmtId="0" fontId="36" fillId="0" borderId="0" xfId="5" applyFont="1" applyFill="1"/>
    <xf numFmtId="1" fontId="36" fillId="0" borderId="0" xfId="0" applyNumberFormat="1" applyFont="1" applyFill="1" applyAlignment="1">
      <alignment horizontal="right"/>
    </xf>
    <xf numFmtId="0" fontId="36" fillId="0" borderId="0" xfId="6" applyFont="1" applyFill="1" applyAlignment="1">
      <alignment horizontal="right"/>
    </xf>
    <xf numFmtId="0" fontId="39" fillId="0" borderId="0" xfId="6" applyFont="1" applyFill="1"/>
    <xf numFmtId="0" fontId="36" fillId="0" borderId="0" xfId="6" applyFont="1" applyFill="1"/>
    <xf numFmtId="0" fontId="39" fillId="0" borderId="0" xfId="12" applyFont="1" applyFill="1" applyAlignment="1">
      <alignment horizontal="left" readingOrder="1"/>
    </xf>
    <xf numFmtId="1" fontId="36" fillId="0" borderId="0" xfId="6" applyNumberFormat="1" applyFont="1" applyFill="1"/>
    <xf numFmtId="0" fontId="33" fillId="0" borderId="5" xfId="0" applyFont="1" applyFill="1" applyBorder="1" applyAlignment="1">
      <alignment horizontal="right" indent="1"/>
    </xf>
    <xf numFmtId="0" fontId="39" fillId="0" borderId="0" xfId="26" applyFont="1" applyFill="1" applyBorder="1"/>
    <xf numFmtId="0" fontId="32" fillId="0" borderId="0" xfId="8" applyFont="1" applyFill="1"/>
    <xf numFmtId="0" fontId="32" fillId="0" borderId="76" xfId="8" applyFont="1" applyFill="1" applyBorder="1" applyAlignment="1">
      <alignment horizontal="right" indent="1"/>
    </xf>
    <xf numFmtId="0" fontId="32" fillId="0" borderId="46" xfId="8" applyFont="1" applyFill="1" applyBorder="1"/>
    <xf numFmtId="0" fontId="32" fillId="0" borderId="49" xfId="8" applyFont="1" applyFill="1" applyBorder="1"/>
    <xf numFmtId="0" fontId="32" fillId="0" borderId="56" xfId="8" applyFont="1" applyFill="1" applyBorder="1"/>
    <xf numFmtId="0" fontId="32" fillId="0" borderId="57" xfId="8" applyFont="1" applyFill="1" applyBorder="1"/>
    <xf numFmtId="0" fontId="32" fillId="0" borderId="15" xfId="8" applyFont="1" applyFill="1" applyBorder="1" applyAlignment="1">
      <alignment horizontal="left" indent="1"/>
    </xf>
    <xf numFmtId="0" fontId="32" fillId="0" borderId="15" xfId="12" applyFont="1" applyFill="1" applyBorder="1" applyAlignment="1">
      <alignment horizontal="left" vertical="center" indent="1"/>
    </xf>
    <xf numFmtId="0" fontId="39" fillId="0" borderId="0" xfId="8" applyFont="1" applyFill="1"/>
    <xf numFmtId="0" fontId="36" fillId="0" borderId="0" xfId="8" applyFont="1" applyFill="1" applyAlignment="1">
      <alignment horizontal="right" readingOrder="2"/>
    </xf>
    <xf numFmtId="0" fontId="36" fillId="0" borderId="0" xfId="8" applyFont="1" applyFill="1"/>
    <xf numFmtId="0" fontId="32" fillId="2" borderId="0" xfId="6" applyFont="1" applyFill="1" applyBorder="1" applyAlignment="1">
      <alignment vertical="center"/>
    </xf>
    <xf numFmtId="1" fontId="33" fillId="0" borderId="57" xfId="6" applyNumberFormat="1" applyFont="1" applyFill="1" applyBorder="1" applyAlignment="1">
      <alignment horizontal="right"/>
    </xf>
    <xf numFmtId="0" fontId="33" fillId="0" borderId="15" xfId="6" applyFont="1" applyFill="1" applyBorder="1" applyAlignment="1">
      <alignment horizontal="left" indent="1"/>
    </xf>
    <xf numFmtId="177" fontId="32" fillId="0" borderId="0" xfId="1" applyNumberFormat="1" applyFont="1" applyFill="1" applyBorder="1" applyAlignment="1">
      <alignment horizontal="right" vertical="top"/>
    </xf>
    <xf numFmtId="1" fontId="33" fillId="0" borderId="15" xfId="6" applyNumberFormat="1" applyFont="1" applyFill="1" applyBorder="1" applyAlignment="1">
      <alignment horizontal="right"/>
    </xf>
    <xf numFmtId="1" fontId="33" fillId="0" borderId="36" xfId="6" applyNumberFormat="1" applyFont="1" applyFill="1" applyBorder="1" applyAlignment="1">
      <alignment horizontal="right"/>
    </xf>
    <xf numFmtId="1" fontId="33" fillId="0" borderId="34" xfId="6" applyNumberFormat="1" applyFont="1" applyFill="1" applyBorder="1" applyAlignment="1">
      <alignment horizontal="right"/>
    </xf>
    <xf numFmtId="0" fontId="32" fillId="0" borderId="0" xfId="21" applyFont="1" applyFill="1"/>
    <xf numFmtId="1" fontId="32" fillId="0" borderId="0" xfId="21" applyNumberFormat="1" applyFont="1" applyFill="1"/>
    <xf numFmtId="0" fontId="32" fillId="0" borderId="37" xfId="21" applyFont="1" applyFill="1" applyBorder="1" applyAlignment="1">
      <alignment horizontal="right" indent="1"/>
    </xf>
    <xf numFmtId="0" fontId="32" fillId="0" borderId="79" xfId="21" applyFont="1" applyFill="1" applyBorder="1" applyAlignment="1">
      <alignment horizontal="right" indent="1"/>
    </xf>
    <xf numFmtId="0" fontId="32" fillId="0" borderId="50" xfId="21" applyFont="1" applyFill="1" applyBorder="1" applyAlignment="1">
      <alignment horizontal="right" indent="1"/>
    </xf>
    <xf numFmtId="0" fontId="32" fillId="0" borderId="58" xfId="21" applyFont="1" applyFill="1" applyBorder="1" applyAlignment="1">
      <alignment horizontal="right" indent="1"/>
    </xf>
    <xf numFmtId="0" fontId="32" fillId="0" borderId="43" xfId="21" applyFont="1" applyFill="1" applyBorder="1" applyAlignment="1">
      <alignment horizontal="right" indent="1"/>
    </xf>
    <xf numFmtId="0" fontId="32" fillId="0" borderId="75" xfId="21" applyFont="1" applyFill="1" applyBorder="1" applyAlignment="1">
      <alignment horizontal="left"/>
    </xf>
    <xf numFmtId="0" fontId="17" fillId="0" borderId="0" xfId="21" applyFont="1" applyFill="1" applyAlignment="1">
      <alignment vertical="center"/>
    </xf>
    <xf numFmtId="0" fontId="17" fillId="0" borderId="0" xfId="21" applyFont="1" applyFill="1" applyAlignment="1">
      <alignment horizontal="center" vertical="center"/>
    </xf>
    <xf numFmtId="0" fontId="33" fillId="0" borderId="0" xfId="21" applyFont="1" applyFill="1" applyAlignment="1">
      <alignment vertical="center"/>
    </xf>
    <xf numFmtId="0" fontId="32" fillId="0" borderId="0" xfId="21" applyFont="1" applyFill="1" applyAlignment="1">
      <alignment horizontal="center" vertical="center"/>
    </xf>
    <xf numFmtId="177" fontId="33" fillId="0" borderId="8" xfId="1" applyNumberFormat="1" applyFont="1" applyFill="1" applyBorder="1" applyAlignment="1">
      <alignment horizontal="right" indent="1"/>
    </xf>
    <xf numFmtId="0" fontId="39" fillId="0" borderId="0" xfId="21" applyFont="1" applyFill="1"/>
    <xf numFmtId="0" fontId="36" fillId="0" borderId="0" xfId="21" applyFont="1" applyFill="1" applyAlignment="1">
      <alignment horizontal="right"/>
    </xf>
    <xf numFmtId="1" fontId="39" fillId="0" borderId="0" xfId="21" applyNumberFormat="1" applyFont="1" applyFill="1"/>
    <xf numFmtId="0" fontId="36" fillId="0" borderId="0" xfId="21" applyFont="1" applyFill="1"/>
    <xf numFmtId="177" fontId="32" fillId="0" borderId="0" xfId="1" applyNumberFormat="1" applyFont="1" applyFill="1"/>
    <xf numFmtId="49" fontId="33" fillId="0" borderId="15" xfId="1" applyNumberFormat="1" applyFont="1" applyFill="1" applyBorder="1" applyAlignment="1">
      <alignment horizontal="left" indent="1"/>
    </xf>
    <xf numFmtId="49" fontId="14" fillId="0" borderId="0" xfId="12" applyNumberFormat="1" applyFont="1" applyFill="1"/>
    <xf numFmtId="0" fontId="17" fillId="2" borderId="46" xfId="12" applyFont="1" applyFill="1" applyBorder="1" applyAlignment="1">
      <alignment horizontal="center" vertical="center"/>
    </xf>
    <xf numFmtId="0" fontId="39" fillId="0" borderId="0" xfId="12" applyFont="1" applyFill="1" applyBorder="1" applyAlignment="1">
      <alignment horizontal="right" readingOrder="2"/>
    </xf>
    <xf numFmtId="168" fontId="39" fillId="0" borderId="0" xfId="12" applyNumberFormat="1" applyFont="1" applyFill="1" applyBorder="1" applyAlignment="1">
      <alignment horizontal="right" indent="2"/>
    </xf>
    <xf numFmtId="0" fontId="41" fillId="0" borderId="0" xfId="0" applyFont="1" applyFill="1"/>
    <xf numFmtId="0" fontId="39" fillId="0" borderId="0" xfId="0" applyNumberFormat="1" applyFont="1" applyFill="1"/>
    <xf numFmtId="0" fontId="33" fillId="0" borderId="0" xfId="13" applyFont="1" applyFill="1"/>
    <xf numFmtId="2" fontId="32" fillId="2" borderId="3" xfId="11" applyNumberFormat="1" applyFont="1" applyFill="1" applyBorder="1" applyAlignment="1">
      <alignment horizontal="center" vertical="center"/>
    </xf>
    <xf numFmtId="0" fontId="33" fillId="0" borderId="0" xfId="13" applyFont="1" applyFill="1" applyAlignment="1">
      <alignment horizontal="center"/>
    </xf>
    <xf numFmtId="0" fontId="33" fillId="0" borderId="24" xfId="13" applyFont="1" applyFill="1" applyBorder="1" applyAlignment="1">
      <alignment horizontal="center"/>
    </xf>
    <xf numFmtId="0" fontId="33" fillId="0" borderId="44" xfId="13" applyFont="1" applyFill="1" applyBorder="1" applyAlignment="1">
      <alignment horizontal="center"/>
    </xf>
    <xf numFmtId="0" fontId="33" fillId="0" borderId="17" xfId="13" applyFont="1" applyFill="1" applyBorder="1" applyAlignment="1">
      <alignment horizontal="center"/>
    </xf>
    <xf numFmtId="0" fontId="11" fillId="2" borderId="46" xfId="13" applyFont="1" applyFill="1" applyBorder="1" applyAlignment="1">
      <alignment horizontal="center" vertical="center"/>
    </xf>
    <xf numFmtId="2" fontId="11" fillId="2" borderId="46" xfId="11" applyNumberFormat="1" applyFont="1" applyFill="1" applyBorder="1" applyAlignment="1">
      <alignment horizontal="center" vertical="center"/>
    </xf>
    <xf numFmtId="0" fontId="41" fillId="0" borderId="0" xfId="13" applyFont="1" applyFill="1" applyAlignment="1">
      <alignment horizontal="center"/>
    </xf>
    <xf numFmtId="0" fontId="36" fillId="0" borderId="0" xfId="12" applyFont="1" applyFill="1"/>
    <xf numFmtId="0" fontId="39" fillId="0" borderId="0" xfId="13" applyFont="1" applyFill="1" applyAlignment="1">
      <alignment horizontal="right" readingOrder="2"/>
    </xf>
    <xf numFmtId="168" fontId="39" fillId="0" borderId="0" xfId="13" applyNumberFormat="1" applyFont="1" applyFill="1" applyBorder="1" applyAlignment="1">
      <alignment horizontal="right" indent="2"/>
    </xf>
    <xf numFmtId="0" fontId="39" fillId="0" borderId="0" xfId="13" applyFont="1" applyFill="1"/>
    <xf numFmtId="0" fontId="50" fillId="2" borderId="22" xfId="0" applyFont="1" applyFill="1" applyBorder="1"/>
    <xf numFmtId="0" fontId="50" fillId="2" borderId="22" xfId="0" applyFont="1" applyFill="1" applyBorder="1" applyAlignment="1">
      <alignment horizontal="center"/>
    </xf>
    <xf numFmtId="0" fontId="50" fillId="2" borderId="23" xfId="0" applyFont="1" applyFill="1" applyBorder="1" applyAlignment="1">
      <alignment horizontal="center"/>
    </xf>
    <xf numFmtId="0" fontId="50" fillId="2" borderId="44" xfId="0" applyFont="1" applyFill="1" applyBorder="1" applyAlignment="1">
      <alignment horizontal="center"/>
    </xf>
    <xf numFmtId="0" fontId="50" fillId="2" borderId="46" xfId="0" applyFont="1" applyFill="1" applyBorder="1" applyAlignment="1">
      <alignment horizontal="center"/>
    </xf>
    <xf numFmtId="0" fontId="50" fillId="2" borderId="3" xfId="0" applyFont="1" applyFill="1" applyBorder="1" applyAlignment="1">
      <alignment horizontal="center"/>
    </xf>
    <xf numFmtId="0" fontId="47" fillId="0" borderId="9" xfId="11" applyFont="1" applyFill="1" applyBorder="1" applyAlignment="1">
      <alignment horizontal="right" indent="1"/>
    </xf>
    <xf numFmtId="2" fontId="33" fillId="0" borderId="37" xfId="11" applyNumberFormat="1" applyFont="1" applyFill="1" applyBorder="1" applyAlignment="1">
      <alignment horizontal="right" indent="3"/>
    </xf>
    <xf numFmtId="0" fontId="47" fillId="0" borderId="20" xfId="11" applyFont="1" applyFill="1" applyBorder="1" applyAlignment="1">
      <alignment horizontal="left" indent="1"/>
    </xf>
    <xf numFmtId="0" fontId="32" fillId="0" borderId="0" xfId="4" applyFont="1" applyFill="1" applyAlignment="1">
      <alignment vertical="center"/>
    </xf>
    <xf numFmtId="0" fontId="33" fillId="0" borderId="0" xfId="4" applyFont="1" applyFill="1" applyAlignment="1">
      <alignment vertical="center"/>
    </xf>
    <xf numFmtId="0" fontId="33" fillId="0" borderId="0" xfId="4" applyFont="1" applyFill="1"/>
    <xf numFmtId="0" fontId="33" fillId="0" borderId="9" xfId="4" applyFont="1" applyFill="1" applyBorder="1" applyAlignment="1">
      <alignment horizontal="right" indent="1"/>
    </xf>
    <xf numFmtId="0" fontId="33" fillId="0" borderId="51" xfId="4" applyFont="1" applyFill="1" applyBorder="1" applyAlignment="1">
      <alignment horizontal="right"/>
    </xf>
    <xf numFmtId="0" fontId="33" fillId="0" borderId="79" xfId="4" applyFont="1" applyFill="1" applyBorder="1" applyAlignment="1">
      <alignment horizontal="right"/>
    </xf>
    <xf numFmtId="0" fontId="33" fillId="0" borderId="50" xfId="4" applyFont="1" applyFill="1" applyBorder="1" applyAlignment="1">
      <alignment horizontal="right"/>
    </xf>
    <xf numFmtId="0" fontId="33" fillId="0" borderId="58" xfId="4" applyFont="1" applyFill="1" applyBorder="1" applyAlignment="1">
      <alignment horizontal="right"/>
    </xf>
    <xf numFmtId="0" fontId="33" fillId="0" borderId="75" xfId="4" applyFont="1" applyFill="1" applyBorder="1" applyAlignment="1">
      <alignment horizontal="left" indent="1"/>
    </xf>
    <xf numFmtId="177" fontId="32" fillId="0" borderId="0" xfId="1" applyNumberFormat="1" applyFont="1" applyFill="1" applyAlignment="1">
      <alignment vertical="center"/>
    </xf>
    <xf numFmtId="0" fontId="39" fillId="0" borderId="0" xfId="4" applyFont="1" applyFill="1"/>
    <xf numFmtId="0" fontId="39" fillId="0" borderId="0" xfId="4" applyFont="1" applyFill="1" applyBorder="1"/>
    <xf numFmtId="0" fontId="44" fillId="0" borderId="0" xfId="4" applyFont="1" applyFill="1"/>
    <xf numFmtId="0" fontId="36" fillId="0" borderId="0" xfId="4" applyFont="1" applyFill="1" applyAlignment="1">
      <alignment horizontal="right"/>
    </xf>
    <xf numFmtId="0" fontId="36" fillId="0" borderId="0" xfId="4" applyFont="1" applyFill="1"/>
    <xf numFmtId="0" fontId="17" fillId="0" borderId="0" xfId="4" applyFont="1" applyFill="1" applyAlignment="1">
      <alignment vertical="center"/>
    </xf>
    <xf numFmtId="0" fontId="17" fillId="2" borderId="56" xfId="4" applyFont="1" applyFill="1" applyBorder="1" applyAlignment="1">
      <alignment horizontal="center" vertical="center"/>
    </xf>
    <xf numFmtId="0" fontId="17" fillId="2" borderId="49" xfId="4" applyFont="1" applyFill="1" applyBorder="1" applyAlignment="1">
      <alignment horizontal="center" vertical="center"/>
    </xf>
    <xf numFmtId="0" fontId="17" fillId="2" borderId="48" xfId="4" applyFont="1" applyFill="1" applyBorder="1" applyAlignment="1">
      <alignment horizontal="center" vertical="center"/>
    </xf>
    <xf numFmtId="0" fontId="17" fillId="2" borderId="55" xfId="4" applyFont="1" applyFill="1" applyBorder="1" applyAlignment="1">
      <alignment horizontal="center" vertical="center"/>
    </xf>
    <xf numFmtId="0" fontId="17" fillId="2" borderId="93" xfId="4" applyFont="1" applyFill="1" applyBorder="1" applyAlignment="1">
      <alignment horizontal="center" vertical="center"/>
    </xf>
    <xf numFmtId="49" fontId="32" fillId="0" borderId="15" xfId="1" applyNumberFormat="1" applyFont="1" applyFill="1" applyBorder="1" applyAlignment="1">
      <alignment horizontal="left" vertical="center" indent="1"/>
    </xf>
    <xf numFmtId="0" fontId="32" fillId="0" borderId="46" xfId="0" applyFont="1" applyFill="1" applyBorder="1" applyAlignment="1">
      <alignment horizontal="right" indent="2"/>
    </xf>
    <xf numFmtId="0" fontId="32" fillId="0" borderId="47" xfId="0" applyFont="1" applyFill="1" applyBorder="1" applyAlignment="1">
      <alignment horizontal="right" indent="2"/>
    </xf>
    <xf numFmtId="0" fontId="39" fillId="0" borderId="0" xfId="0" applyFont="1" applyFill="1" applyBorder="1" applyAlignment="1">
      <alignment horizontal="right" readingOrder="2"/>
    </xf>
    <xf numFmtId="0" fontId="33" fillId="0" borderId="46" xfId="0" applyFont="1" applyFill="1" applyBorder="1" applyAlignment="1">
      <alignment horizontal="right" indent="1"/>
    </xf>
    <xf numFmtId="0" fontId="33" fillId="0" borderId="32" xfId="0" applyFont="1" applyFill="1" applyBorder="1" applyAlignment="1">
      <alignment horizontal="center" vertical="center"/>
    </xf>
    <xf numFmtId="0" fontId="33" fillId="0" borderId="20" xfId="0" applyFont="1" applyFill="1" applyBorder="1" applyAlignment="1">
      <alignment horizontal="left" indent="1"/>
    </xf>
    <xf numFmtId="0" fontId="50" fillId="2" borderId="22" xfId="4" applyFont="1" applyFill="1" applyBorder="1" applyAlignment="1">
      <alignment horizontal="center" vertical="center" wrapText="1"/>
    </xf>
    <xf numFmtId="49" fontId="50" fillId="2" borderId="22" xfId="4" applyNumberFormat="1" applyFont="1" applyFill="1" applyBorder="1" applyAlignment="1">
      <alignment horizontal="center" vertical="center"/>
    </xf>
    <xf numFmtId="0" fontId="32" fillId="0" borderId="16" xfId="0" applyNumberFormat="1" applyFont="1" applyFill="1" applyBorder="1" applyAlignment="1"/>
    <xf numFmtId="0" fontId="32" fillId="0" borderId="89" xfId="0" applyNumberFormat="1" applyFont="1" applyFill="1" applyBorder="1" applyAlignment="1"/>
    <xf numFmtId="0" fontId="32" fillId="0" borderId="88" xfId="0" applyNumberFormat="1" applyFont="1" applyFill="1" applyBorder="1" applyAlignment="1"/>
    <xf numFmtId="0" fontId="33" fillId="0" borderId="25" xfId="0" applyFont="1" applyFill="1" applyBorder="1"/>
    <xf numFmtId="1" fontId="33" fillId="0" borderId="46" xfId="0" applyNumberFormat="1" applyFont="1" applyFill="1" applyBorder="1" applyAlignment="1">
      <alignment vertical="center"/>
    </xf>
    <xf numFmtId="1" fontId="33" fillId="0" borderId="13" xfId="0" applyNumberFormat="1" applyFont="1" applyFill="1" applyBorder="1" applyAlignment="1">
      <alignment vertical="center"/>
    </xf>
    <xf numFmtId="0" fontId="33" fillId="0" borderId="4" xfId="0" applyFont="1" applyFill="1" applyBorder="1"/>
    <xf numFmtId="0" fontId="33" fillId="0" borderId="4" xfId="0" applyFont="1" applyFill="1" applyBorder="1" applyAlignment="1">
      <alignment horizontal="left" indent="1"/>
    </xf>
    <xf numFmtId="0" fontId="33" fillId="0" borderId="5" xfId="0" applyFont="1" applyFill="1" applyBorder="1"/>
    <xf numFmtId="0" fontId="33" fillId="0" borderId="14" xfId="0" applyFont="1" applyFill="1" applyBorder="1"/>
    <xf numFmtId="0" fontId="33" fillId="0" borderId="37" xfId="0" applyFont="1" applyFill="1" applyBorder="1"/>
    <xf numFmtId="0" fontId="33" fillId="0" borderId="43" xfId="0" applyFont="1" applyFill="1" applyBorder="1"/>
    <xf numFmtId="0" fontId="33" fillId="0" borderId="12" xfId="0" applyFont="1" applyFill="1" applyBorder="1"/>
    <xf numFmtId="177" fontId="33" fillId="0" borderId="46" xfId="1" applyNumberFormat="1" applyFont="1" applyFill="1" applyBorder="1" applyAlignment="1">
      <alignment vertical="center"/>
    </xf>
    <xf numFmtId="49" fontId="32" fillId="0" borderId="5" xfId="0" applyNumberFormat="1" applyFont="1" applyFill="1" applyBorder="1" applyAlignment="1">
      <alignment horizontal="right" vertical="center" indent="1"/>
    </xf>
    <xf numFmtId="0" fontId="32" fillId="0" borderId="9" xfId="0" applyFont="1" applyFill="1" applyBorder="1" applyAlignment="1">
      <alignment vertical="center"/>
    </xf>
    <xf numFmtId="0" fontId="11" fillId="2" borderId="22" xfId="0" applyFont="1" applyFill="1" applyBorder="1" applyAlignment="1">
      <alignment horizontal="center" vertical="center" wrapText="1"/>
    </xf>
    <xf numFmtId="0" fontId="11" fillId="2" borderId="22" xfId="0" applyFont="1" applyFill="1" applyBorder="1" applyAlignment="1">
      <alignment horizontal="center" vertical="center"/>
    </xf>
    <xf numFmtId="49" fontId="11" fillId="2" borderId="22" xfId="0" applyNumberFormat="1" applyFont="1" applyFill="1" applyBorder="1" applyAlignment="1">
      <alignment horizontal="center" vertical="center" wrapText="1"/>
    </xf>
    <xf numFmtId="49" fontId="11" fillId="2" borderId="23" xfId="0" applyNumberFormat="1" applyFont="1" applyFill="1" applyBorder="1" applyAlignment="1">
      <alignment horizontal="center" vertical="center" readingOrder="2"/>
    </xf>
    <xf numFmtId="177" fontId="33" fillId="0" borderId="47" xfId="1" quotePrefix="1" applyNumberFormat="1" applyFont="1" applyFill="1" applyBorder="1" applyAlignment="1">
      <alignment horizontal="right" indent="1"/>
    </xf>
    <xf numFmtId="177" fontId="32" fillId="0" borderId="8" xfId="1" applyNumberFormat="1" applyFont="1" applyFill="1" applyBorder="1" applyAlignment="1">
      <alignment horizontal="right" vertical="center" indent="1"/>
    </xf>
    <xf numFmtId="177" fontId="32" fillId="0" borderId="46" xfId="1" quotePrefix="1" applyNumberFormat="1" applyFont="1" applyFill="1" applyBorder="1" applyAlignment="1">
      <alignment horizontal="right" vertical="center"/>
    </xf>
    <xf numFmtId="177" fontId="32" fillId="0" borderId="47" xfId="1" quotePrefix="1" applyNumberFormat="1" applyFont="1" applyFill="1" applyBorder="1" applyAlignment="1">
      <alignment horizontal="right" vertical="center"/>
    </xf>
    <xf numFmtId="177" fontId="33" fillId="0" borderId="46" xfId="1" quotePrefix="1" applyNumberFormat="1" applyFont="1" applyFill="1" applyBorder="1" applyAlignment="1">
      <alignment horizontal="right" vertical="center"/>
    </xf>
    <xf numFmtId="177" fontId="33" fillId="0" borderId="47" xfId="1" quotePrefix="1" applyNumberFormat="1" applyFont="1" applyFill="1" applyBorder="1" applyAlignment="1">
      <alignment horizontal="right" vertical="center"/>
    </xf>
    <xf numFmtId="177" fontId="33" fillId="0" borderId="0" xfId="1" applyNumberFormat="1" applyFont="1" applyFill="1" applyAlignment="1">
      <alignment vertical="center"/>
    </xf>
    <xf numFmtId="177" fontId="33" fillId="0" borderId="46" xfId="1" quotePrefix="1" applyNumberFormat="1" applyFont="1" applyFill="1" applyBorder="1" applyAlignment="1">
      <alignment vertical="center"/>
    </xf>
    <xf numFmtId="177" fontId="33" fillId="0" borderId="47" xfId="1" quotePrefix="1" applyNumberFormat="1" applyFont="1" applyFill="1" applyBorder="1" applyAlignment="1">
      <alignment vertical="center"/>
    </xf>
    <xf numFmtId="49" fontId="32" fillId="0" borderId="8" xfId="1" applyNumberFormat="1" applyFont="1" applyFill="1" applyBorder="1" applyAlignment="1">
      <alignment horizontal="right" vertical="center" indent="1"/>
    </xf>
    <xf numFmtId="49" fontId="33" fillId="0" borderId="8" xfId="1" applyNumberFormat="1" applyFont="1" applyFill="1" applyBorder="1" applyAlignment="1">
      <alignment horizontal="right" vertical="center" indent="1" readingOrder="2"/>
    </xf>
    <xf numFmtId="49" fontId="33" fillId="0" borderId="8" xfId="1" applyNumberFormat="1" applyFont="1" applyFill="1" applyBorder="1" applyAlignment="1">
      <alignment horizontal="right" vertical="center" indent="1"/>
    </xf>
    <xf numFmtId="49" fontId="32" fillId="0" borderId="8" xfId="1" applyNumberFormat="1" applyFont="1" applyFill="1" applyBorder="1" applyAlignment="1">
      <alignment horizontal="right" vertical="center" indent="1" readingOrder="2"/>
    </xf>
    <xf numFmtId="49" fontId="33" fillId="0" borderId="9" xfId="1" applyNumberFormat="1" applyFont="1" applyFill="1" applyBorder="1"/>
    <xf numFmtId="49" fontId="18" fillId="0" borderId="0" xfId="0" applyNumberFormat="1" applyFont="1" applyFill="1"/>
    <xf numFmtId="49" fontId="14" fillId="0" borderId="0" xfId="0" applyNumberFormat="1" applyFont="1" applyFill="1"/>
    <xf numFmtId="49" fontId="33" fillId="0" borderId="15" xfId="1" applyNumberFormat="1" applyFont="1" applyFill="1" applyBorder="1" applyAlignment="1">
      <alignment horizontal="left" vertical="center" indent="1"/>
    </xf>
    <xf numFmtId="49" fontId="33" fillId="0" borderId="20" xfId="1" applyNumberFormat="1" applyFont="1" applyFill="1" applyBorder="1"/>
    <xf numFmtId="49" fontId="39" fillId="0" borderId="0" xfId="12" applyNumberFormat="1" applyFont="1" applyFill="1"/>
    <xf numFmtId="0" fontId="36" fillId="0" borderId="0" xfId="0" quotePrefix="1" applyFont="1" applyFill="1" applyAlignment="1">
      <alignment horizontal="right"/>
    </xf>
    <xf numFmtId="0" fontId="47" fillId="0" borderId="15" xfId="0" applyFont="1" applyFill="1" applyBorder="1" applyAlignment="1">
      <alignment horizontal="left" wrapText="1" indent="1"/>
    </xf>
    <xf numFmtId="0" fontId="32" fillId="0" borderId="15" xfId="0" applyFont="1" applyFill="1" applyBorder="1" applyAlignment="1">
      <alignment horizontal="left" vertical="center" indent="1"/>
    </xf>
    <xf numFmtId="0" fontId="33" fillId="0" borderId="8" xfId="0" applyFont="1" applyFill="1" applyBorder="1" applyAlignment="1">
      <alignment horizontal="right" vertical="center" indent="1"/>
    </xf>
    <xf numFmtId="0" fontId="33" fillId="0" borderId="15" xfId="0" applyFont="1" applyFill="1" applyBorder="1" applyAlignment="1">
      <alignment horizontal="left" vertical="center" indent="1"/>
    </xf>
    <xf numFmtId="0" fontId="47" fillId="0" borderId="15" xfId="0" applyFont="1" applyFill="1" applyBorder="1" applyAlignment="1">
      <alignment horizontal="left" vertical="center" wrapText="1" indent="1"/>
    </xf>
    <xf numFmtId="0" fontId="47" fillId="0" borderId="23" xfId="0" applyFont="1" applyFill="1" applyBorder="1" applyAlignment="1">
      <alignment horizontal="left" vertical="center" wrapText="1" indent="1"/>
    </xf>
    <xf numFmtId="0" fontId="47" fillId="0" borderId="15" xfId="12" applyFont="1" applyFill="1" applyBorder="1" applyAlignment="1">
      <alignment horizontal="left" vertical="center" indent="1"/>
    </xf>
    <xf numFmtId="0" fontId="33" fillId="0" borderId="20" xfId="0" applyFont="1" applyFill="1" applyBorder="1"/>
    <xf numFmtId="177" fontId="33" fillId="0" borderId="29" xfId="1" applyNumberFormat="1" applyFont="1" applyFill="1" applyBorder="1" applyAlignment="1">
      <alignment horizontal="right" vertical="center"/>
    </xf>
    <xf numFmtId="49" fontId="47" fillId="0" borderId="8" xfId="1" applyNumberFormat="1" applyFont="1" applyFill="1" applyBorder="1" applyAlignment="1">
      <alignment horizontal="right" wrapText="1" indent="1"/>
    </xf>
    <xf numFmtId="49" fontId="47" fillId="0" borderId="8" xfId="1" applyNumberFormat="1" applyFont="1" applyFill="1" applyBorder="1" applyAlignment="1">
      <alignment horizontal="right" vertical="center" wrapText="1" indent="1"/>
    </xf>
    <xf numFmtId="49" fontId="47" fillId="0" borderId="21" xfId="1" applyNumberFormat="1" applyFont="1" applyFill="1" applyBorder="1" applyAlignment="1">
      <alignment horizontal="right" vertical="center" wrapText="1" indent="1"/>
    </xf>
    <xf numFmtId="0" fontId="33" fillId="0" borderId="8" xfId="0" applyFont="1" applyFill="1" applyBorder="1" applyAlignment="1">
      <alignment horizontal="right" vertical="center" indent="1" readingOrder="2"/>
    </xf>
    <xf numFmtId="49" fontId="32" fillId="0" borderId="8" xfId="1" applyNumberFormat="1" applyFont="1" applyFill="1" applyBorder="1" applyAlignment="1">
      <alignment horizontal="right" vertical="center" wrapText="1" indent="1"/>
    </xf>
    <xf numFmtId="49" fontId="33" fillId="0" borderId="8" xfId="1" applyNumberFormat="1" applyFont="1" applyFill="1" applyBorder="1" applyAlignment="1">
      <alignment horizontal="right" vertical="center" wrapText="1" indent="1"/>
    </xf>
    <xf numFmtId="3" fontId="32" fillId="0" borderId="47" xfId="1" applyNumberFormat="1" applyFont="1" applyFill="1" applyBorder="1" applyAlignment="1">
      <alignment horizontal="right" vertical="center"/>
    </xf>
    <xf numFmtId="0" fontId="32" fillId="0" borderId="46" xfId="0" applyFont="1" applyFill="1" applyBorder="1" applyAlignment="1">
      <alignment vertical="center"/>
    </xf>
    <xf numFmtId="0" fontId="32" fillId="0" borderId="47" xfId="0" applyFont="1" applyFill="1" applyBorder="1" applyAlignment="1">
      <alignment vertical="center"/>
    </xf>
    <xf numFmtId="0" fontId="33" fillId="0" borderId="21" xfId="0" applyFont="1" applyFill="1" applyBorder="1" applyAlignment="1">
      <alignment horizontal="right" vertical="center" indent="1"/>
    </xf>
    <xf numFmtId="0" fontId="33" fillId="0" borderId="29" xfId="0" applyFont="1" applyFill="1" applyBorder="1" applyAlignment="1">
      <alignment vertical="center"/>
    </xf>
    <xf numFmtId="0" fontId="33" fillId="0" borderId="23" xfId="0" applyFont="1" applyFill="1" applyBorder="1" applyAlignment="1">
      <alignment horizontal="left" vertical="center" indent="1"/>
    </xf>
    <xf numFmtId="172" fontId="32" fillId="0" borderId="0" xfId="0" applyNumberFormat="1" applyFont="1" applyFill="1" applyAlignment="1">
      <alignment vertical="center"/>
    </xf>
    <xf numFmtId="0" fontId="32" fillId="0" borderId="9" xfId="0" applyFont="1" applyFill="1" applyBorder="1" applyAlignment="1">
      <alignment horizontal="right" vertical="center" indent="1"/>
    </xf>
    <xf numFmtId="0" fontId="32" fillId="0" borderId="20" xfId="0" applyFont="1" applyFill="1" applyBorder="1" applyAlignment="1">
      <alignment horizontal="left" vertical="center" indent="1"/>
    </xf>
    <xf numFmtId="168" fontId="33" fillId="0" borderId="47" xfId="0" applyNumberFormat="1" applyFont="1" applyFill="1" applyBorder="1" applyAlignment="1">
      <alignment vertical="center"/>
    </xf>
    <xf numFmtId="168" fontId="32" fillId="0" borderId="47" xfId="0" applyNumberFormat="1" applyFont="1" applyFill="1" applyBorder="1" applyAlignment="1">
      <alignment vertical="center"/>
    </xf>
    <xf numFmtId="177" fontId="32" fillId="0" borderId="46" xfId="1" applyNumberFormat="1" applyFont="1" applyFill="1" applyBorder="1" applyAlignment="1">
      <alignment vertical="center"/>
    </xf>
    <xf numFmtId="177" fontId="32" fillId="0" borderId="47" xfId="1" applyNumberFormat="1" applyFont="1" applyFill="1" applyBorder="1" applyAlignment="1">
      <alignment vertical="center"/>
    </xf>
    <xf numFmtId="49" fontId="32" fillId="0" borderId="8" xfId="0" applyNumberFormat="1" applyFont="1" applyFill="1" applyBorder="1" applyAlignment="1">
      <alignment horizontal="right" vertical="center" indent="1"/>
    </xf>
    <xf numFmtId="177" fontId="33" fillId="0" borderId="0" xfId="1" applyNumberFormat="1" applyFont="1" applyFill="1" applyAlignment="1">
      <alignment horizontal="center"/>
    </xf>
    <xf numFmtId="3" fontId="33" fillId="0" borderId="0" xfId="1" applyNumberFormat="1" applyFont="1" applyFill="1"/>
    <xf numFmtId="3" fontId="32" fillId="0" borderId="8" xfId="1" applyNumberFormat="1" applyFont="1" applyFill="1" applyBorder="1" applyAlignment="1">
      <alignment horizontal="center" vertical="center"/>
    </xf>
    <xf numFmtId="3" fontId="33" fillId="0" borderId="46" xfId="1" applyNumberFormat="1" applyFont="1" applyFill="1" applyBorder="1" applyAlignment="1">
      <alignment horizontal="center" vertical="top"/>
    </xf>
    <xf numFmtId="3" fontId="33" fillId="0" borderId="47" xfId="1" applyNumberFormat="1" applyFont="1" applyFill="1" applyBorder="1" applyAlignment="1">
      <alignment horizontal="center" vertical="top"/>
    </xf>
    <xf numFmtId="3" fontId="33" fillId="0" borderId="15" xfId="1" applyNumberFormat="1" applyFont="1" applyFill="1" applyBorder="1" applyAlignment="1">
      <alignment horizontal="center"/>
    </xf>
    <xf numFmtId="3" fontId="32" fillId="0" borderId="46" xfId="1" applyNumberFormat="1" applyFont="1" applyFill="1" applyBorder="1" applyAlignment="1">
      <alignment horizontal="right" vertical="center" readingOrder="1"/>
    </xf>
    <xf numFmtId="3" fontId="32" fillId="0" borderId="47" xfId="1" applyNumberFormat="1" applyFont="1" applyFill="1" applyBorder="1" applyAlignment="1">
      <alignment horizontal="right" vertical="center" readingOrder="1"/>
    </xf>
    <xf numFmtId="3" fontId="33" fillId="0" borderId="0" xfId="1" applyNumberFormat="1" applyFont="1" applyFill="1" applyAlignment="1">
      <alignment horizontal="center"/>
    </xf>
    <xf numFmtId="3" fontId="32" fillId="0" borderId="0" xfId="1" applyNumberFormat="1" applyFont="1" applyFill="1"/>
    <xf numFmtId="3" fontId="33" fillId="0" borderId="46" xfId="1" applyNumberFormat="1" applyFont="1" applyFill="1" applyBorder="1" applyAlignment="1">
      <alignment horizontal="right" vertical="center" readingOrder="1"/>
    </xf>
    <xf numFmtId="3" fontId="33" fillId="0" borderId="47" xfId="1" applyNumberFormat="1" applyFont="1" applyFill="1" applyBorder="1" applyAlignment="1">
      <alignment horizontal="right" vertical="center" readingOrder="1"/>
    </xf>
    <xf numFmtId="3" fontId="33" fillId="0" borderId="38" xfId="1" applyNumberFormat="1" applyFont="1" applyFill="1" applyBorder="1" applyAlignment="1">
      <alignment horizontal="right" vertical="center" readingOrder="1"/>
    </xf>
    <xf numFmtId="3" fontId="33" fillId="0" borderId="9" xfId="1" applyNumberFormat="1" applyFont="1" applyFill="1" applyBorder="1" applyAlignment="1">
      <alignment horizontal="right" wrapText="1" indent="1"/>
    </xf>
    <xf numFmtId="3" fontId="33" fillId="0" borderId="20" xfId="1" applyNumberFormat="1" applyFont="1" applyFill="1" applyBorder="1"/>
    <xf numFmtId="49" fontId="32" fillId="2" borderId="46" xfId="1" applyNumberFormat="1" applyFont="1" applyFill="1" applyBorder="1" applyAlignment="1">
      <alignment horizontal="center" vertical="center" wrapText="1"/>
    </xf>
    <xf numFmtId="49" fontId="33" fillId="0" borderId="15" xfId="1" applyNumberFormat="1" applyFont="1" applyFill="1" applyBorder="1" applyAlignment="1">
      <alignment horizontal="center"/>
    </xf>
    <xf numFmtId="49" fontId="36" fillId="0" borderId="0" xfId="0" applyNumberFormat="1" applyFont="1" applyFill="1" applyBorder="1" applyAlignment="1">
      <alignment horizontal="right" vertical="center"/>
    </xf>
    <xf numFmtId="49" fontId="36" fillId="0" borderId="0" xfId="0" applyNumberFormat="1" applyFont="1" applyFill="1" applyBorder="1" applyAlignment="1">
      <alignment horizontal="center" vertical="center"/>
    </xf>
    <xf numFmtId="49" fontId="36" fillId="0" borderId="0" xfId="0" applyNumberFormat="1" applyFont="1" applyFill="1" applyBorder="1" applyAlignment="1">
      <alignment vertical="center"/>
    </xf>
    <xf numFmtId="49" fontId="36" fillId="0" borderId="0" xfId="0" applyNumberFormat="1" applyFont="1" applyFill="1" applyAlignment="1">
      <alignment horizontal="center"/>
    </xf>
    <xf numFmtId="49" fontId="39" fillId="0" borderId="0" xfId="0" applyNumberFormat="1" applyFont="1" applyFill="1"/>
    <xf numFmtId="49" fontId="39" fillId="0" borderId="0" xfId="0" applyNumberFormat="1" applyFont="1" applyFill="1" applyBorder="1" applyAlignment="1">
      <alignment horizontal="right"/>
    </xf>
    <xf numFmtId="49" fontId="39" fillId="0" borderId="0" xfId="0" applyNumberFormat="1" applyFont="1" applyFill="1" applyAlignment="1">
      <alignment horizontal="center"/>
    </xf>
    <xf numFmtId="49" fontId="39" fillId="0" borderId="0" xfId="0" applyNumberFormat="1" applyFont="1" applyFill="1" applyAlignment="1">
      <alignment vertical="center"/>
    </xf>
    <xf numFmtId="49" fontId="39" fillId="0" borderId="0" xfId="0" applyNumberFormat="1" applyFont="1" applyFill="1" applyBorder="1" applyAlignment="1">
      <alignment horizontal="right" wrapText="1"/>
    </xf>
    <xf numFmtId="49" fontId="33" fillId="0" borderId="0" xfId="1" applyNumberFormat="1" applyFont="1" applyFill="1" applyAlignment="1">
      <alignment vertical="center"/>
    </xf>
    <xf numFmtId="49" fontId="32" fillId="0" borderId="0" xfId="1" applyNumberFormat="1" applyFont="1" applyFill="1" applyAlignment="1">
      <alignment horizontal="center" vertical="center"/>
    </xf>
    <xf numFmtId="1" fontId="33" fillId="0" borderId="46" xfId="0" applyNumberFormat="1" applyFont="1" applyFill="1" applyBorder="1" applyAlignment="1">
      <alignment horizontal="center" vertical="center"/>
    </xf>
    <xf numFmtId="1" fontId="33" fillId="0" borderId="47" xfId="0" applyNumberFormat="1" applyFont="1" applyFill="1" applyBorder="1" applyAlignment="1">
      <alignment horizontal="center" vertical="center"/>
    </xf>
    <xf numFmtId="0" fontId="33" fillId="0" borderId="9" xfId="0" applyFont="1" applyFill="1" applyBorder="1" applyAlignment="1">
      <alignment horizontal="right"/>
    </xf>
    <xf numFmtId="3" fontId="33" fillId="0" borderId="8" xfId="1" applyNumberFormat="1" applyFont="1" applyFill="1" applyBorder="1" applyAlignment="1">
      <alignment horizontal="right" indent="4"/>
    </xf>
    <xf numFmtId="0" fontId="33" fillId="0" borderId="16" xfId="12" applyFont="1" applyFill="1" applyBorder="1" applyAlignment="1">
      <alignment horizontal="center"/>
    </xf>
    <xf numFmtId="0" fontId="33" fillId="0" borderId="46" xfId="12" applyFont="1" applyFill="1" applyBorder="1" applyAlignment="1">
      <alignment horizontal="center"/>
    </xf>
    <xf numFmtId="0" fontId="47" fillId="0" borderId="4" xfId="0" applyFont="1" applyFill="1" applyBorder="1" applyAlignment="1">
      <alignment horizontal="left"/>
    </xf>
    <xf numFmtId="0" fontId="33" fillId="0" borderId="12" xfId="12" applyFont="1" applyFill="1" applyBorder="1" applyAlignment="1">
      <alignment horizontal="left" indent="1"/>
    </xf>
    <xf numFmtId="0" fontId="33" fillId="0" borderId="9" xfId="0" applyFont="1" applyFill="1" applyBorder="1" applyAlignment="1">
      <alignment horizontal="right" indent="2"/>
    </xf>
    <xf numFmtId="1" fontId="33" fillId="0" borderId="43" xfId="0" applyNumberFormat="1" applyFont="1" applyFill="1" applyBorder="1" applyAlignment="1">
      <alignment horizontal="right" indent="1"/>
    </xf>
    <xf numFmtId="1" fontId="33" fillId="0" borderId="37" xfId="0" applyNumberFormat="1" applyFont="1" applyFill="1" applyBorder="1" applyAlignment="1">
      <alignment horizontal="right" indent="1"/>
    </xf>
    <xf numFmtId="0" fontId="33" fillId="0" borderId="12" xfId="0" applyFont="1" applyFill="1" applyBorder="1" applyAlignment="1">
      <alignment horizontal="left" indent="3"/>
    </xf>
    <xf numFmtId="172" fontId="33" fillId="0" borderId="11" xfId="12" applyNumberFormat="1" applyFont="1" applyFill="1" applyBorder="1" applyAlignment="1">
      <alignment horizontal="right" indent="1"/>
    </xf>
    <xf numFmtId="177" fontId="33" fillId="0" borderId="5" xfId="1" applyNumberFormat="1" applyFont="1" applyFill="1" applyBorder="1" applyAlignment="1">
      <alignment horizontal="right" indent="1"/>
    </xf>
    <xf numFmtId="49" fontId="33" fillId="0" borderId="5" xfId="1" applyNumberFormat="1" applyFont="1" applyFill="1" applyBorder="1" applyAlignment="1">
      <alignment horizontal="right" indent="1"/>
    </xf>
    <xf numFmtId="49" fontId="33" fillId="0" borderId="14" xfId="12" applyNumberFormat="1" applyFont="1" applyFill="1" applyBorder="1" applyAlignment="1">
      <alignment horizontal="right" indent="1"/>
    </xf>
    <xf numFmtId="0" fontId="41" fillId="0" borderId="0" xfId="0" applyFont="1" applyFill="1" applyAlignment="1">
      <alignment horizontal="centerContinuous"/>
    </xf>
    <xf numFmtId="0" fontId="44" fillId="0" borderId="0" xfId="0" applyFont="1" applyFill="1" applyAlignment="1">
      <alignment horizontal="centerContinuous"/>
    </xf>
    <xf numFmtId="177" fontId="33" fillId="0" borderId="16" xfId="1" applyNumberFormat="1" applyFont="1" applyFill="1" applyBorder="1" applyAlignment="1">
      <alignment horizontal="center"/>
    </xf>
    <xf numFmtId="177" fontId="47" fillId="0" borderId="4" xfId="1" applyNumberFormat="1" applyFont="1" applyFill="1" applyBorder="1" applyAlignment="1">
      <alignment horizontal="left"/>
    </xf>
    <xf numFmtId="177" fontId="33" fillId="0" borderId="4" xfId="1" applyNumberFormat="1" applyFont="1" applyFill="1" applyBorder="1" applyAlignment="1">
      <alignment horizontal="left" indent="1"/>
    </xf>
    <xf numFmtId="177" fontId="33" fillId="0" borderId="43" xfId="1" applyNumberFormat="1" applyFont="1" applyFill="1" applyBorder="1" applyAlignment="1">
      <alignment horizontal="right" indent="2"/>
    </xf>
    <xf numFmtId="177" fontId="33" fillId="0" borderId="37" xfId="1" applyNumberFormat="1" applyFont="1" applyFill="1" applyBorder="1" applyAlignment="1">
      <alignment horizontal="right" indent="2"/>
    </xf>
    <xf numFmtId="49" fontId="33" fillId="0" borderId="14" xfId="1" applyNumberFormat="1" applyFont="1" applyFill="1" applyBorder="1" applyAlignment="1">
      <alignment horizontal="right"/>
    </xf>
    <xf numFmtId="49" fontId="14" fillId="0" borderId="0" xfId="0" applyNumberFormat="1" applyFont="1" applyFill="1" applyBorder="1" applyAlignment="1">
      <alignment horizontal="right"/>
    </xf>
    <xf numFmtId="49" fontId="33" fillId="0" borderId="4" xfId="1" applyNumberFormat="1" applyFont="1" applyFill="1" applyBorder="1" applyAlignment="1">
      <alignment horizontal="left" indent="1"/>
    </xf>
    <xf numFmtId="49" fontId="33" fillId="0" borderId="12" xfId="1" applyNumberFormat="1" applyFont="1" applyFill="1" applyBorder="1" applyAlignment="1">
      <alignment horizontal="right"/>
    </xf>
    <xf numFmtId="49" fontId="14" fillId="0" borderId="0" xfId="0" applyNumberFormat="1" applyFont="1" applyFill="1" applyBorder="1" applyAlignment="1">
      <alignment horizontal="left"/>
    </xf>
    <xf numFmtId="0" fontId="36" fillId="0" borderId="0" xfId="0" applyFont="1" applyFill="1" applyAlignment="1">
      <alignment horizontal="right" vertical="top"/>
    </xf>
    <xf numFmtId="0" fontId="36" fillId="0" borderId="0" xfId="0" applyFont="1" applyFill="1" applyAlignment="1">
      <alignment vertical="top"/>
    </xf>
    <xf numFmtId="3" fontId="33" fillId="0" borderId="46" xfId="1" applyNumberFormat="1" applyFont="1" applyFill="1" applyBorder="1" applyAlignment="1">
      <alignment horizontal="center"/>
    </xf>
    <xf numFmtId="3" fontId="33" fillId="0" borderId="43" xfId="1" quotePrefix="1" applyNumberFormat="1" applyFont="1" applyFill="1" applyBorder="1" applyAlignment="1">
      <alignment horizontal="right" indent="1"/>
    </xf>
    <xf numFmtId="3" fontId="33" fillId="0" borderId="37" xfId="1" quotePrefix="1" applyNumberFormat="1" applyFont="1" applyFill="1" applyBorder="1" applyAlignment="1">
      <alignment horizontal="right" indent="1"/>
    </xf>
    <xf numFmtId="49" fontId="33" fillId="0" borderId="16" xfId="1" applyNumberFormat="1" applyFont="1" applyFill="1" applyBorder="1" applyAlignment="1">
      <alignment horizontal="center"/>
    </xf>
    <xf numFmtId="49" fontId="16" fillId="0" borderId="0" xfId="0" applyNumberFormat="1" applyFont="1" applyFill="1"/>
    <xf numFmtId="49" fontId="17" fillId="0" borderId="0" xfId="0" applyNumberFormat="1" applyFont="1" applyFill="1"/>
    <xf numFmtId="49" fontId="47" fillId="0" borderId="4" xfId="1" applyNumberFormat="1" applyFont="1" applyFill="1" applyBorder="1" applyAlignment="1">
      <alignment horizontal="left"/>
    </xf>
    <xf numFmtId="49" fontId="33" fillId="0" borderId="4" xfId="1" applyNumberFormat="1" applyFont="1" applyFill="1" applyBorder="1" applyAlignment="1">
      <alignment horizontal="left" indent="3"/>
    </xf>
    <xf numFmtId="49" fontId="33" fillId="0" borderId="17" xfId="1" applyNumberFormat="1" applyFont="1" applyFill="1" applyBorder="1" applyAlignment="1">
      <alignment horizontal="left" indent="1"/>
    </xf>
    <xf numFmtId="0" fontId="39" fillId="0" borderId="0" xfId="0" applyFont="1" applyFill="1" applyBorder="1" applyAlignment="1">
      <alignment horizontal="left"/>
    </xf>
    <xf numFmtId="0" fontId="41" fillId="0" borderId="0" xfId="0" applyFont="1" applyFill="1" applyBorder="1" applyAlignment="1">
      <alignment horizontal="centerContinuous"/>
    </xf>
    <xf numFmtId="0" fontId="44" fillId="0" borderId="0" xfId="0" applyFont="1" applyFill="1" applyBorder="1" applyAlignment="1">
      <alignment horizontal="centerContinuous"/>
    </xf>
    <xf numFmtId="0" fontId="32" fillId="0" borderId="12" xfId="0" applyFont="1" applyFill="1" applyBorder="1" applyAlignment="1">
      <alignment vertical="center"/>
    </xf>
    <xf numFmtId="177" fontId="32" fillId="0" borderId="43" xfId="1" applyNumberFormat="1" applyFont="1" applyFill="1" applyBorder="1" applyAlignment="1">
      <alignment horizontal="right" vertical="center" indent="1"/>
    </xf>
    <xf numFmtId="177" fontId="32" fillId="0" borderId="37" xfId="1" applyNumberFormat="1" applyFont="1" applyFill="1" applyBorder="1" applyAlignment="1">
      <alignment horizontal="right" vertical="center" indent="1"/>
    </xf>
    <xf numFmtId="49" fontId="32" fillId="0" borderId="14" xfId="1" applyNumberFormat="1" applyFont="1" applyFill="1" applyBorder="1" applyAlignment="1">
      <alignment horizontal="right" vertical="center" indent="1"/>
    </xf>
    <xf numFmtId="49" fontId="32" fillId="0" borderId="14" xfId="1" applyNumberFormat="1" applyFont="1" applyFill="1" applyBorder="1" applyAlignment="1">
      <alignment vertical="center"/>
    </xf>
    <xf numFmtId="49" fontId="32" fillId="0" borderId="12" xfId="1" applyNumberFormat="1" applyFont="1" applyFill="1" applyBorder="1" applyAlignment="1">
      <alignment horizontal="left" vertical="center" indent="1"/>
    </xf>
    <xf numFmtId="49" fontId="32" fillId="0" borderId="12" xfId="1" applyNumberFormat="1" applyFont="1" applyFill="1" applyBorder="1" applyAlignment="1">
      <alignment vertical="center"/>
    </xf>
    <xf numFmtId="0" fontId="32" fillId="2" borderId="46" xfId="0" applyFont="1" applyFill="1" applyBorder="1" applyAlignment="1">
      <alignment horizontal="center" vertical="top"/>
    </xf>
    <xf numFmtId="0" fontId="33" fillId="0" borderId="11" xfId="0" applyFont="1" applyFill="1" applyBorder="1"/>
    <xf numFmtId="0" fontId="33" fillId="0" borderId="46" xfId="0" quotePrefix="1" applyFont="1" applyFill="1" applyBorder="1" applyAlignment="1">
      <alignment horizontal="right" indent="1"/>
    </xf>
    <xf numFmtId="0" fontId="32" fillId="0" borderId="4" xfId="0" applyFont="1" applyFill="1" applyBorder="1" applyAlignment="1">
      <alignment horizontal="left" vertical="center" indent="1"/>
    </xf>
    <xf numFmtId="49" fontId="32" fillId="0" borderId="5" xfId="1" applyNumberFormat="1" applyFont="1" applyFill="1" applyBorder="1" applyAlignment="1">
      <alignment horizontal="right" vertical="center" indent="1" readingOrder="2"/>
    </xf>
    <xf numFmtId="49" fontId="47" fillId="0" borderId="5" xfId="1" applyNumberFormat="1" applyFont="1" applyFill="1" applyBorder="1" applyAlignment="1">
      <alignment horizontal="right" vertical="center" indent="1"/>
    </xf>
    <xf numFmtId="0" fontId="33" fillId="0" borderId="94" xfId="12" applyFont="1" applyFill="1" applyBorder="1" applyAlignment="1">
      <alignment horizontal="center"/>
    </xf>
    <xf numFmtId="0" fontId="47" fillId="0" borderId="4" xfId="4" applyFont="1" applyFill="1" applyBorder="1" applyAlignment="1">
      <alignment horizontal="left"/>
    </xf>
    <xf numFmtId="0" fontId="47" fillId="0" borderId="5" xfId="4" applyFont="1" applyFill="1" applyBorder="1" applyAlignment="1">
      <alignment horizontal="right" vertical="center" indent="1"/>
    </xf>
    <xf numFmtId="0" fontId="33" fillId="0" borderId="14" xfId="4" applyFont="1" applyFill="1" applyBorder="1" applyAlignment="1">
      <alignment horizontal="right"/>
    </xf>
    <xf numFmtId="0" fontId="33" fillId="0" borderId="43" xfId="4" applyFont="1" applyFill="1" applyBorder="1" applyAlignment="1">
      <alignment horizontal="right" indent="1"/>
    </xf>
    <xf numFmtId="0" fontId="33" fillId="0" borderId="12" xfId="4" applyFont="1" applyFill="1" applyBorder="1"/>
    <xf numFmtId="0" fontId="36" fillId="0" borderId="0" xfId="4" applyFont="1" applyFill="1" applyAlignment="1">
      <alignment horizontal="right" readingOrder="2"/>
    </xf>
    <xf numFmtId="0" fontId="36" fillId="0" borderId="0" xfId="4" applyFont="1" applyFill="1" applyAlignment="1">
      <alignment horizontal="left" readingOrder="1"/>
    </xf>
    <xf numFmtId="0" fontId="44" fillId="0" borderId="0" xfId="4" applyFont="1" applyFill="1" applyBorder="1" applyAlignment="1">
      <alignment horizontal="centerContinuous"/>
    </xf>
    <xf numFmtId="0" fontId="44" fillId="0" borderId="0" xfId="4" applyFont="1" applyFill="1" applyAlignment="1">
      <alignment horizontal="centerContinuous"/>
    </xf>
    <xf numFmtId="0" fontId="36" fillId="0" borderId="0" xfId="4" quotePrefix="1" applyFont="1" applyFill="1" applyAlignment="1">
      <alignment horizontal="left"/>
    </xf>
    <xf numFmtId="0" fontId="36" fillId="0" borderId="0" xfId="4" applyFont="1" applyFill="1" applyAlignment="1">
      <alignment readingOrder="2"/>
    </xf>
    <xf numFmtId="0" fontId="32" fillId="2" borderId="22" xfId="4" applyFont="1" applyFill="1" applyBorder="1" applyAlignment="1">
      <alignment horizontal="right" vertical="center" indent="1"/>
    </xf>
    <xf numFmtId="0" fontId="32" fillId="0" borderId="0" xfId="4" applyFont="1" applyFill="1" applyAlignment="1">
      <alignment horizontal="center"/>
    </xf>
    <xf numFmtId="0" fontId="33" fillId="0" borderId="16" xfId="4" applyFont="1" applyFill="1" applyBorder="1" applyAlignment="1">
      <alignment horizontal="center"/>
    </xf>
    <xf numFmtId="0" fontId="33" fillId="0" borderId="49" xfId="4" applyFont="1" applyFill="1" applyBorder="1"/>
    <xf numFmtId="0" fontId="33" fillId="0" borderId="57" xfId="4" applyFont="1" applyFill="1" applyBorder="1"/>
    <xf numFmtId="0" fontId="33" fillId="0" borderId="46" xfId="4" applyFont="1" applyFill="1" applyBorder="1"/>
    <xf numFmtId="0" fontId="33" fillId="0" borderId="56" xfId="4" applyFont="1" applyFill="1" applyBorder="1"/>
    <xf numFmtId="0" fontId="33" fillId="0" borderId="15" xfId="4" applyFont="1" applyFill="1" applyBorder="1" applyAlignment="1">
      <alignment horizontal="center"/>
    </xf>
    <xf numFmtId="0" fontId="32" fillId="0" borderId="14" xfId="4" applyFont="1" applyFill="1" applyBorder="1"/>
    <xf numFmtId="0" fontId="32" fillId="0" borderId="20" xfId="4" applyFont="1" applyFill="1" applyBorder="1"/>
    <xf numFmtId="0" fontId="17" fillId="0" borderId="0" xfId="4" applyFont="1" applyFill="1" applyAlignment="1">
      <alignment horizontal="center" vertical="center"/>
    </xf>
    <xf numFmtId="1" fontId="39" fillId="0" borderId="0" xfId="4" applyNumberFormat="1" applyFont="1" applyFill="1"/>
    <xf numFmtId="2" fontId="36" fillId="0" borderId="0" xfId="4" applyNumberFormat="1" applyFont="1" applyFill="1"/>
    <xf numFmtId="171" fontId="41" fillId="0" borderId="0" xfId="14" applyNumberFormat="1" applyFont="1" applyFill="1" applyAlignment="1">
      <alignment horizontal="center"/>
    </xf>
    <xf numFmtId="0" fontId="32" fillId="2" borderId="63" xfId="4" applyFont="1" applyFill="1" applyBorder="1" applyAlignment="1">
      <alignment horizontal="center" vertical="center"/>
    </xf>
    <xf numFmtId="0" fontId="32" fillId="2" borderId="64" xfId="4" applyFont="1" applyFill="1" applyBorder="1" applyAlignment="1">
      <alignment horizontal="center" vertical="center"/>
    </xf>
    <xf numFmtId="0" fontId="32" fillId="2" borderId="64" xfId="4" applyFont="1" applyFill="1" applyBorder="1" applyAlignment="1">
      <alignment horizontal="center"/>
    </xf>
    <xf numFmtId="0" fontId="32" fillId="2" borderId="65" xfId="4" applyFont="1" applyFill="1" applyBorder="1" applyAlignment="1">
      <alignment horizontal="center" vertical="center"/>
    </xf>
    <xf numFmtId="0" fontId="33" fillId="2" borderId="72" xfId="4" applyFont="1" applyFill="1" applyBorder="1" applyAlignment="1">
      <alignment horizontal="center" vertical="center"/>
    </xf>
    <xf numFmtId="0" fontId="33" fillId="2" borderId="73" xfId="4" applyFont="1" applyFill="1" applyBorder="1" applyAlignment="1"/>
    <xf numFmtId="0" fontId="32" fillId="2" borderId="73" xfId="4" applyFont="1" applyFill="1" applyBorder="1" applyAlignment="1">
      <alignment horizontal="center" vertical="center"/>
    </xf>
    <xf numFmtId="0" fontId="32" fillId="2" borderId="74" xfId="4" applyFont="1" applyFill="1" applyBorder="1" applyAlignment="1">
      <alignment horizontal="center" vertical="center"/>
    </xf>
    <xf numFmtId="0" fontId="32" fillId="0" borderId="46" xfId="12" applyFont="1" applyFill="1" applyBorder="1" applyAlignment="1">
      <alignment vertical="center"/>
    </xf>
    <xf numFmtId="179" fontId="32" fillId="0" borderId="47" xfId="14" applyNumberFormat="1" applyFont="1" applyFill="1" applyBorder="1" applyAlignment="1">
      <alignment vertical="center"/>
    </xf>
    <xf numFmtId="0" fontId="32" fillId="0" borderId="47" xfId="12" applyFont="1" applyFill="1" applyBorder="1" applyAlignment="1">
      <alignment vertical="center"/>
    </xf>
    <xf numFmtId="0" fontId="47" fillId="0" borderId="0" xfId="12" applyFont="1" applyFill="1" applyBorder="1" applyAlignment="1">
      <alignment horizontal="left" vertical="center" readingOrder="1"/>
    </xf>
    <xf numFmtId="0" fontId="32" fillId="0" borderId="0" xfId="12" applyFont="1" applyFill="1" applyBorder="1" applyAlignment="1">
      <alignment horizontal="left" vertical="center"/>
    </xf>
    <xf numFmtId="0" fontId="32" fillId="0" borderId="0" xfId="12" applyFont="1" applyFill="1" applyAlignment="1">
      <alignment vertical="center"/>
    </xf>
    <xf numFmtId="9" fontId="32" fillId="0" borderId="0" xfId="14" applyFont="1" applyFill="1" applyAlignment="1">
      <alignment vertical="center"/>
    </xf>
    <xf numFmtId="0" fontId="11" fillId="0" borderId="38" xfId="12" applyFont="1" applyFill="1" applyBorder="1" applyAlignment="1">
      <alignment horizontal="right" vertical="center"/>
    </xf>
    <xf numFmtId="0" fontId="16" fillId="0" borderId="75" xfId="12" applyFont="1" applyFill="1" applyBorder="1" applyAlignment="1">
      <alignment horizontal="left" vertical="center"/>
    </xf>
    <xf numFmtId="0" fontId="16" fillId="0" borderId="0" xfId="12" applyFont="1" applyFill="1" applyBorder="1" applyAlignment="1">
      <alignment horizontal="left" vertical="center"/>
    </xf>
    <xf numFmtId="0" fontId="17" fillId="0" borderId="0" xfId="12" applyFont="1" applyFill="1" applyBorder="1" applyAlignment="1">
      <alignment horizontal="left" vertical="center"/>
    </xf>
    <xf numFmtId="0" fontId="17" fillId="0" borderId="0" xfId="12" applyFont="1" applyFill="1" applyAlignment="1">
      <alignment vertical="center"/>
    </xf>
    <xf numFmtId="177" fontId="33" fillId="0" borderId="46" xfId="1" applyNumberFormat="1" applyFont="1" applyFill="1" applyBorder="1" applyAlignment="1">
      <alignment horizontal="right" vertical="top"/>
    </xf>
    <xf numFmtId="0" fontId="32" fillId="0" borderId="0" xfId="0" applyFont="1" applyFill="1" applyBorder="1" applyAlignment="1">
      <alignment vertical="top"/>
    </xf>
    <xf numFmtId="177" fontId="32" fillId="0" borderId="47" xfId="1" applyNumberFormat="1" applyFont="1" applyFill="1" applyBorder="1" applyAlignment="1">
      <alignment horizontal="right" vertical="top"/>
    </xf>
    <xf numFmtId="177" fontId="33" fillId="0" borderId="13" xfId="1" applyNumberFormat="1" applyFont="1" applyFill="1" applyBorder="1" applyAlignment="1">
      <alignment horizontal="right" vertical="top"/>
    </xf>
    <xf numFmtId="177" fontId="33" fillId="0" borderId="47" xfId="1" applyNumberFormat="1" applyFont="1" applyFill="1" applyBorder="1" applyAlignment="1">
      <alignment horizontal="right" vertical="top"/>
    </xf>
    <xf numFmtId="177" fontId="33" fillId="0" borderId="0" xfId="1" applyNumberFormat="1" applyFont="1" applyFill="1" applyBorder="1" applyAlignment="1">
      <alignment horizontal="right" vertical="top"/>
    </xf>
    <xf numFmtId="0" fontId="33" fillId="0" borderId="0" xfId="0" applyFont="1" applyFill="1" applyAlignment="1">
      <alignment vertical="top"/>
    </xf>
    <xf numFmtId="0" fontId="33" fillId="0" borderId="0" xfId="12" applyFont="1" applyFill="1" applyAlignment="1">
      <alignment vertical="top"/>
    </xf>
    <xf numFmtId="177" fontId="32" fillId="0" borderId="46" xfId="1" applyNumberFormat="1" applyFont="1" applyFill="1" applyBorder="1" applyAlignment="1">
      <alignment vertical="top"/>
    </xf>
    <xf numFmtId="177" fontId="33" fillId="0" borderId="46" xfId="1" applyNumberFormat="1" applyFont="1" applyFill="1" applyBorder="1" applyAlignment="1">
      <alignment vertical="top"/>
    </xf>
    <xf numFmtId="1" fontId="16" fillId="0" borderId="0" xfId="0" applyNumberFormat="1" applyFont="1" applyFill="1" applyAlignment="1">
      <alignment vertical="top"/>
    </xf>
    <xf numFmtId="0" fontId="33" fillId="0" borderId="76" xfId="0" applyFont="1" applyFill="1" applyBorder="1" applyAlignment="1">
      <alignment horizontal="right" vertical="top"/>
    </xf>
    <xf numFmtId="181" fontId="33" fillId="0" borderId="49" xfId="1" applyNumberFormat="1" applyFont="1" applyFill="1" applyBorder="1" applyAlignment="1">
      <alignment horizontal="right" vertical="center"/>
    </xf>
    <xf numFmtId="181" fontId="33" fillId="0" borderId="57" xfId="1" applyNumberFormat="1" applyFont="1" applyFill="1" applyBorder="1" applyAlignment="1">
      <alignment horizontal="right" vertical="center"/>
    </xf>
    <xf numFmtId="181" fontId="33" fillId="0" borderId="56" xfId="1" applyNumberFormat="1" applyFont="1" applyFill="1" applyBorder="1" applyAlignment="1">
      <alignment horizontal="right" vertical="center"/>
    </xf>
    <xf numFmtId="181" fontId="32" fillId="0" borderId="49" xfId="1" applyNumberFormat="1" applyFont="1" applyFill="1" applyBorder="1" applyAlignment="1">
      <alignment horizontal="right" vertical="center"/>
    </xf>
    <xf numFmtId="181" fontId="32" fillId="0" borderId="57" xfId="1" applyNumberFormat="1" applyFont="1" applyFill="1" applyBorder="1" applyAlignment="1">
      <alignment horizontal="right" vertical="center"/>
    </xf>
    <xf numFmtId="181" fontId="32" fillId="0" borderId="56" xfId="1" applyNumberFormat="1" applyFont="1" applyFill="1" applyBorder="1" applyAlignment="1">
      <alignment horizontal="right" vertical="center"/>
    </xf>
    <xf numFmtId="0" fontId="33" fillId="0" borderId="15" xfId="0" quotePrefix="1" applyFont="1" applyFill="1" applyBorder="1" applyAlignment="1">
      <alignment horizontal="left" vertical="top"/>
    </xf>
    <xf numFmtId="0" fontId="22" fillId="0" borderId="9" xfId="0" applyFont="1" applyFill="1" applyBorder="1" applyAlignment="1">
      <alignment horizontal="right" vertical="top"/>
    </xf>
    <xf numFmtId="177" fontId="10" fillId="0" borderId="37" xfId="1" applyNumberFormat="1" applyFont="1" applyFill="1" applyBorder="1" applyAlignment="1">
      <alignment horizontal="right" vertical="top"/>
    </xf>
    <xf numFmtId="177" fontId="10" fillId="0" borderId="79" xfId="1" applyNumberFormat="1" applyFont="1" applyFill="1" applyBorder="1" applyAlignment="1">
      <alignment horizontal="right" vertical="top"/>
    </xf>
    <xf numFmtId="177" fontId="10" fillId="0" borderId="50" xfId="1" applyNumberFormat="1" applyFont="1" applyFill="1" applyBorder="1" applyAlignment="1">
      <alignment horizontal="right" vertical="top"/>
    </xf>
    <xf numFmtId="177" fontId="10" fillId="0" borderId="58" xfId="1" applyNumberFormat="1" applyFont="1" applyFill="1" applyBorder="1" applyAlignment="1">
      <alignment horizontal="right" vertical="top"/>
    </xf>
    <xf numFmtId="177" fontId="10" fillId="0" borderId="43" xfId="1" applyNumberFormat="1" applyFont="1" applyFill="1" applyBorder="1" applyAlignment="1">
      <alignment horizontal="right" vertical="top"/>
    </xf>
    <xf numFmtId="0" fontId="10" fillId="0" borderId="75" xfId="0" applyFont="1" applyFill="1" applyBorder="1" applyAlignment="1">
      <alignment vertical="top"/>
    </xf>
    <xf numFmtId="0" fontId="10" fillId="0" borderId="0" xfId="0" applyFont="1" applyFill="1" applyAlignment="1">
      <alignment vertical="top"/>
    </xf>
    <xf numFmtId="0" fontId="11" fillId="0" borderId="0" xfId="12" applyFont="1" applyFill="1" applyBorder="1" applyAlignment="1">
      <alignment horizontal="center" vertical="top"/>
    </xf>
    <xf numFmtId="177" fontId="11" fillId="0" borderId="0" xfId="1" applyNumberFormat="1" applyFont="1" applyFill="1" applyBorder="1" applyAlignment="1">
      <alignment horizontal="center" vertical="top"/>
    </xf>
    <xf numFmtId="0" fontId="10" fillId="0" borderId="0" xfId="12" applyFont="1" applyFill="1" applyBorder="1" applyAlignment="1">
      <alignment horizontal="center" vertical="top"/>
    </xf>
    <xf numFmtId="0" fontId="10" fillId="0" borderId="0" xfId="12" applyFont="1" applyFill="1" applyAlignment="1">
      <alignment horizontal="center" vertical="top"/>
    </xf>
    <xf numFmtId="0" fontId="39" fillId="0" borderId="0" xfId="12" applyFont="1" applyFill="1" applyAlignment="1">
      <alignment vertical="top"/>
    </xf>
    <xf numFmtId="177" fontId="36" fillId="0" borderId="0" xfId="1" applyNumberFormat="1" applyFont="1" applyFill="1" applyBorder="1" applyAlignment="1">
      <alignment horizontal="center" vertical="top"/>
    </xf>
    <xf numFmtId="0" fontId="39" fillId="0" borderId="0" xfId="12" applyFont="1" applyFill="1" applyAlignment="1">
      <alignment horizontal="left" vertical="top" readingOrder="1"/>
    </xf>
    <xf numFmtId="0" fontId="36" fillId="0" borderId="0" xfId="12" applyFont="1" applyFill="1" applyAlignment="1">
      <alignment horizontal="center" vertical="top"/>
    </xf>
    <xf numFmtId="0" fontId="18" fillId="0" borderId="0" xfId="0" applyFont="1" applyFill="1" applyAlignment="1">
      <alignment vertical="top"/>
    </xf>
    <xf numFmtId="177" fontId="20" fillId="0" borderId="0" xfId="1" applyNumberFormat="1" applyFont="1" applyFill="1" applyAlignment="1">
      <alignment vertical="top"/>
    </xf>
    <xf numFmtId="1" fontId="20" fillId="0" borderId="0" xfId="0" applyNumberFormat="1" applyFont="1" applyFill="1" applyAlignment="1">
      <alignment vertical="top"/>
    </xf>
    <xf numFmtId="1" fontId="33" fillId="0" borderId="0" xfId="0" applyNumberFormat="1" applyFont="1" applyFill="1" applyAlignment="1">
      <alignment vertical="top"/>
    </xf>
    <xf numFmtId="0" fontId="33" fillId="0" borderId="0" xfId="0" applyFont="1" applyFill="1" applyBorder="1" applyAlignment="1">
      <alignment vertical="top"/>
    </xf>
    <xf numFmtId="1" fontId="44" fillId="0" borderId="0" xfId="0" applyNumberFormat="1" applyFont="1" applyFill="1" applyAlignment="1">
      <alignment vertical="top"/>
    </xf>
    <xf numFmtId="0" fontId="44" fillId="0" borderId="0" xfId="0" applyFont="1" applyFill="1" applyAlignment="1">
      <alignment vertical="top"/>
    </xf>
    <xf numFmtId="0" fontId="33" fillId="0" borderId="0" xfId="0" applyFont="1" applyFill="1" applyBorder="1" applyAlignment="1">
      <alignment horizontal="right" vertical="top"/>
    </xf>
    <xf numFmtId="177" fontId="39" fillId="0" borderId="0" xfId="1" applyNumberFormat="1" applyFont="1" applyFill="1" applyAlignment="1">
      <alignment vertical="top"/>
    </xf>
    <xf numFmtId="1" fontId="39" fillId="0" borderId="0" xfId="0" applyNumberFormat="1" applyFont="1" applyFill="1" applyAlignment="1">
      <alignment vertical="top"/>
    </xf>
    <xf numFmtId="0" fontId="39" fillId="0" borderId="0" xfId="0" applyFont="1" applyFill="1" applyAlignment="1">
      <alignment vertical="top"/>
    </xf>
    <xf numFmtId="0" fontId="32" fillId="0" borderId="0" xfId="0" applyFont="1" applyFill="1" applyAlignment="1">
      <alignment horizontal="centerContinuous" vertical="top"/>
    </xf>
    <xf numFmtId="49" fontId="33" fillId="0" borderId="0" xfId="0" applyNumberFormat="1" applyFont="1" applyFill="1" applyAlignment="1">
      <alignment vertical="top"/>
    </xf>
    <xf numFmtId="49" fontId="17" fillId="0" borderId="0" xfId="0" applyNumberFormat="1" applyFont="1" applyFill="1" applyAlignment="1">
      <alignment vertical="top"/>
    </xf>
    <xf numFmtId="0" fontId="33" fillId="0" borderId="37" xfId="12" applyFont="1" applyFill="1" applyBorder="1" applyAlignment="1">
      <alignment vertical="top"/>
    </xf>
    <xf numFmtId="0" fontId="33" fillId="0" borderId="50" xfId="12" applyFont="1" applyFill="1" applyBorder="1" applyAlignment="1">
      <alignment vertical="top"/>
    </xf>
    <xf numFmtId="0" fontId="33" fillId="0" borderId="43" xfId="12" applyFont="1" applyFill="1" applyBorder="1" applyAlignment="1">
      <alignment vertical="top"/>
    </xf>
    <xf numFmtId="0" fontId="33" fillId="0" borderId="79" xfId="12" applyFont="1" applyFill="1" applyBorder="1" applyAlignment="1">
      <alignment vertical="top"/>
    </xf>
    <xf numFmtId="0" fontId="33" fillId="0" borderId="58" xfId="12" applyFont="1" applyFill="1" applyBorder="1" applyAlignment="1">
      <alignment vertical="top"/>
    </xf>
    <xf numFmtId="2" fontId="33" fillId="0" borderId="37" xfId="9" applyNumberFormat="1" applyFont="1" applyFill="1" applyBorder="1" applyAlignment="1">
      <alignment horizontal="right" vertical="top"/>
    </xf>
    <xf numFmtId="0" fontId="33" fillId="0" borderId="9" xfId="9" applyFont="1" applyFill="1" applyBorder="1" applyAlignment="1">
      <alignment horizontal="right" vertical="top"/>
    </xf>
    <xf numFmtId="0" fontId="33" fillId="0" borderId="20" xfId="9" applyFont="1" applyFill="1" applyBorder="1" applyAlignment="1">
      <alignment horizontal="left" vertical="top"/>
    </xf>
    <xf numFmtId="0" fontId="33" fillId="0" borderId="0" xfId="0" applyNumberFormat="1" applyFont="1" applyFill="1" applyAlignment="1">
      <alignment vertical="top"/>
    </xf>
    <xf numFmtId="0" fontId="18" fillId="0" borderId="1" xfId="0" applyFont="1" applyFill="1" applyBorder="1" applyAlignment="1">
      <alignment vertical="top"/>
    </xf>
    <xf numFmtId="10" fontId="18" fillId="0" borderId="1" xfId="14" applyNumberFormat="1" applyFont="1" applyFill="1" applyBorder="1" applyAlignment="1">
      <alignment vertical="top"/>
    </xf>
    <xf numFmtId="0" fontId="18" fillId="0" borderId="0" xfId="0" applyNumberFormat="1" applyFont="1" applyFill="1" applyAlignment="1">
      <alignment vertical="top"/>
    </xf>
    <xf numFmtId="0" fontId="39" fillId="0" borderId="0" xfId="0" applyNumberFormat="1" applyFont="1" applyFill="1" applyAlignment="1">
      <alignment vertical="top"/>
    </xf>
    <xf numFmtId="0" fontId="39" fillId="0" borderId="0" xfId="26" applyFont="1" applyFill="1" applyBorder="1" applyAlignment="1">
      <alignment horizontal="right" vertical="top" readingOrder="2"/>
    </xf>
    <xf numFmtId="0" fontId="39" fillId="0" borderId="0" xfId="5" applyFont="1" applyFill="1" applyBorder="1" applyAlignment="1">
      <alignment horizontal="right" vertical="top" readingOrder="2"/>
    </xf>
    <xf numFmtId="0" fontId="39" fillId="0" borderId="0" xfId="26" applyFont="1" applyFill="1" applyBorder="1" applyAlignment="1">
      <alignment horizontal="left" vertical="top" readingOrder="2"/>
    </xf>
    <xf numFmtId="0" fontId="41" fillId="0" borderId="0" xfId="0" applyFont="1" applyFill="1" applyAlignment="1">
      <alignment vertical="top"/>
    </xf>
    <xf numFmtId="0" fontId="32" fillId="2" borderId="22" xfId="0" applyFont="1" applyFill="1" applyBorder="1" applyAlignment="1">
      <alignment horizontal="center" vertical="top"/>
    </xf>
    <xf numFmtId="0" fontId="32" fillId="2" borderId="15" xfId="0" applyFont="1" applyFill="1" applyBorder="1" applyAlignment="1">
      <alignment horizontal="center" vertical="top"/>
    </xf>
    <xf numFmtId="0" fontId="32" fillId="2" borderId="3" xfId="0" applyFont="1" applyFill="1" applyBorder="1" applyAlignment="1">
      <alignment horizontal="center" vertical="top"/>
    </xf>
    <xf numFmtId="0" fontId="32" fillId="2" borderId="19" xfId="0" applyFont="1" applyFill="1" applyBorder="1" applyAlignment="1">
      <alignment horizontal="center" vertical="top"/>
    </xf>
    <xf numFmtId="2" fontId="33" fillId="0" borderId="46" xfId="11" applyNumberFormat="1" applyFont="1" applyFill="1" applyBorder="1" applyAlignment="1">
      <alignment horizontal="center" vertical="center"/>
    </xf>
    <xf numFmtId="0" fontId="33" fillId="0" borderId="15" xfId="0" applyFont="1" applyFill="1" applyBorder="1" applyAlignment="1">
      <alignment horizontal="left" vertical="top" indent="1"/>
    </xf>
    <xf numFmtId="0" fontId="32" fillId="0" borderId="76" xfId="0" applyFont="1" applyFill="1" applyBorder="1" applyAlignment="1">
      <alignment horizontal="right" vertical="top" indent="1"/>
    </xf>
    <xf numFmtId="0" fontId="33" fillId="0" borderId="76" xfId="0" applyFont="1" applyFill="1" applyBorder="1" applyAlignment="1">
      <alignment horizontal="right" vertical="top" indent="1"/>
    </xf>
    <xf numFmtId="0" fontId="33" fillId="0" borderId="77" xfId="12" applyFont="1" applyFill="1" applyBorder="1" applyAlignment="1">
      <alignment horizontal="right" vertical="top" indent="1"/>
    </xf>
    <xf numFmtId="0" fontId="33" fillId="0" borderId="4" xfId="0" applyFont="1" applyFill="1" applyBorder="1" applyAlignment="1">
      <alignment horizontal="left" vertical="center"/>
    </xf>
    <xf numFmtId="1" fontId="33" fillId="0" borderId="0" xfId="0" applyNumberFormat="1" applyFont="1" applyFill="1" applyAlignment="1">
      <alignment vertical="center"/>
    </xf>
    <xf numFmtId="0" fontId="33" fillId="0" borderId="0" xfId="12" applyFont="1" applyFill="1" applyAlignment="1">
      <alignment vertical="center"/>
    </xf>
    <xf numFmtId="0" fontId="32" fillId="0" borderId="0" xfId="0" applyFont="1" applyFill="1" applyAlignment="1">
      <alignment horizontal="center" vertical="center"/>
    </xf>
    <xf numFmtId="49" fontId="47" fillId="0" borderId="8" xfId="1" applyNumberFormat="1" applyFont="1" applyFill="1" applyBorder="1" applyAlignment="1">
      <alignment horizontal="right" vertical="center" indent="1"/>
    </xf>
    <xf numFmtId="49" fontId="33" fillId="0" borderId="14" xfId="1" applyNumberFormat="1" applyFont="1" applyFill="1" applyBorder="1" applyAlignment="1">
      <alignment horizontal="right" vertical="center" indent="1"/>
    </xf>
    <xf numFmtId="49" fontId="33" fillId="0" borderId="5" xfId="1" applyNumberFormat="1" applyFont="1" applyFill="1" applyBorder="1" applyAlignment="1">
      <alignment horizontal="right" vertical="center" indent="1"/>
    </xf>
    <xf numFmtId="0" fontId="47" fillId="0" borderId="4" xfId="0" applyFont="1" applyFill="1" applyBorder="1" applyAlignment="1">
      <alignment horizontal="left" vertical="center" indent="1"/>
    </xf>
    <xf numFmtId="0" fontId="33" fillId="0" borderId="4" xfId="0" applyFont="1" applyFill="1" applyBorder="1" applyAlignment="1">
      <alignment horizontal="left" vertical="center" indent="1"/>
    </xf>
    <xf numFmtId="0" fontId="33" fillId="0" borderId="12" xfId="12" applyFont="1" applyFill="1" applyBorder="1" applyAlignment="1">
      <alignment horizontal="left" vertical="center" indent="1"/>
    </xf>
    <xf numFmtId="0" fontId="33" fillId="0" borderId="4" xfId="12" applyFont="1" applyFill="1" applyBorder="1" applyAlignment="1">
      <alignment horizontal="left" vertical="center" indent="1"/>
    </xf>
    <xf numFmtId="1" fontId="33" fillId="0" borderId="46" xfId="0" applyNumberFormat="1" applyFont="1" applyFill="1" applyBorder="1" applyAlignment="1">
      <alignment horizontal="right" vertical="center"/>
    </xf>
    <xf numFmtId="177" fontId="47" fillId="0" borderId="46" xfId="1" quotePrefix="1" applyNumberFormat="1" applyFont="1" applyFill="1" applyBorder="1" applyAlignment="1">
      <alignment horizontal="right" vertical="center"/>
    </xf>
    <xf numFmtId="177" fontId="47" fillId="0" borderId="0" xfId="1" applyNumberFormat="1" applyFont="1" applyFill="1" applyAlignment="1">
      <alignment vertical="center"/>
    </xf>
    <xf numFmtId="49" fontId="32" fillId="0" borderId="5" xfId="1" applyNumberFormat="1" applyFont="1" applyFill="1" applyBorder="1" applyAlignment="1">
      <alignment horizontal="right" vertical="center" indent="1"/>
    </xf>
    <xf numFmtId="49" fontId="33" fillId="0" borderId="5" xfId="1" applyNumberFormat="1" applyFont="1" applyFill="1" applyBorder="1" applyAlignment="1">
      <alignment horizontal="right" vertical="center" indent="1" readingOrder="2"/>
    </xf>
    <xf numFmtId="49" fontId="33" fillId="0" borderId="5" xfId="1" quotePrefix="1" applyNumberFormat="1" applyFont="1" applyFill="1" applyBorder="1" applyAlignment="1">
      <alignment horizontal="right" vertical="center" indent="1"/>
    </xf>
    <xf numFmtId="49" fontId="47" fillId="0" borderId="4" xfId="1" applyNumberFormat="1" applyFont="1" applyFill="1" applyBorder="1" applyAlignment="1">
      <alignment horizontal="left" vertical="center" indent="1"/>
    </xf>
    <xf numFmtId="49" fontId="32" fillId="0" borderId="4" xfId="1" applyNumberFormat="1" applyFont="1" applyFill="1" applyBorder="1" applyAlignment="1">
      <alignment horizontal="left" vertical="center" indent="1"/>
    </xf>
    <xf numFmtId="49" fontId="33" fillId="0" borderId="4" xfId="1" applyNumberFormat="1" applyFont="1" applyFill="1" applyBorder="1" applyAlignment="1">
      <alignment horizontal="left" vertical="center" indent="1"/>
    </xf>
    <xf numFmtId="49" fontId="33" fillId="0" borderId="12" xfId="1" applyNumberFormat="1" applyFont="1" applyFill="1" applyBorder="1" applyAlignment="1">
      <alignment horizontal="left" vertical="center" indent="1"/>
    </xf>
    <xf numFmtId="49" fontId="33" fillId="0" borderId="4" xfId="1" quotePrefix="1" applyNumberFormat="1" applyFont="1" applyFill="1" applyBorder="1" applyAlignment="1">
      <alignment horizontal="left" vertical="center" indent="1"/>
    </xf>
    <xf numFmtId="181" fontId="32" fillId="0" borderId="46" xfId="1" applyNumberFormat="1" applyFont="1" applyFill="1" applyBorder="1" applyAlignment="1">
      <alignment vertical="center"/>
    </xf>
    <xf numFmtId="181" fontId="33" fillId="0" borderId="46" xfId="1" applyNumberFormat="1" applyFont="1" applyFill="1" applyBorder="1" applyAlignment="1">
      <alignment vertical="center"/>
    </xf>
    <xf numFmtId="181" fontId="33" fillId="0" borderId="46" xfId="1" quotePrefix="1" applyNumberFormat="1" applyFont="1" applyFill="1" applyBorder="1" applyAlignment="1">
      <alignment vertical="center"/>
    </xf>
    <xf numFmtId="181" fontId="47" fillId="0" borderId="46" xfId="1" applyNumberFormat="1" applyFont="1" applyFill="1" applyBorder="1" applyAlignment="1">
      <alignment vertical="center"/>
    </xf>
    <xf numFmtId="0" fontId="32" fillId="0" borderId="49" xfId="0" applyFont="1" applyFill="1" applyBorder="1" applyAlignment="1">
      <alignment vertical="center"/>
    </xf>
    <xf numFmtId="0" fontId="32" fillId="0" borderId="0" xfId="0" applyFont="1" applyFill="1" applyBorder="1" applyAlignment="1">
      <alignment vertical="center"/>
    </xf>
    <xf numFmtId="0" fontId="32" fillId="0" borderId="56" xfId="0" applyFont="1" applyFill="1" applyBorder="1" applyAlignment="1">
      <alignment vertical="center"/>
    </xf>
    <xf numFmtId="0" fontId="32" fillId="0" borderId="57" xfId="0" applyFont="1" applyFill="1" applyBorder="1" applyAlignment="1">
      <alignment vertical="center"/>
    </xf>
    <xf numFmtId="177" fontId="32" fillId="0" borderId="13" xfId="1" applyNumberFormat="1" applyFont="1" applyFill="1" applyBorder="1" applyAlignment="1">
      <alignment horizontal="right" vertical="center"/>
    </xf>
    <xf numFmtId="177" fontId="32" fillId="0" borderId="49" xfId="1" applyNumberFormat="1" applyFont="1" applyFill="1" applyBorder="1" applyAlignment="1">
      <alignment horizontal="right" vertical="center"/>
    </xf>
    <xf numFmtId="181" fontId="32" fillId="0" borderId="46" xfId="1" applyNumberFormat="1" applyFont="1" applyFill="1" applyBorder="1" applyAlignment="1">
      <alignment horizontal="right" vertical="center"/>
    </xf>
    <xf numFmtId="181" fontId="32" fillId="0" borderId="59" xfId="1" applyNumberFormat="1" applyFont="1" applyFill="1" applyBorder="1" applyAlignment="1">
      <alignment horizontal="right" vertical="center"/>
    </xf>
    <xf numFmtId="0" fontId="33" fillId="0" borderId="8" xfId="0" applyFont="1" applyFill="1" applyBorder="1" applyAlignment="1">
      <alignment horizontal="right" vertical="center"/>
    </xf>
    <xf numFmtId="177" fontId="33" fillId="0" borderId="49" xfId="1" applyNumberFormat="1" applyFont="1" applyFill="1" applyBorder="1" applyAlignment="1">
      <alignment horizontal="right" vertical="center"/>
    </xf>
    <xf numFmtId="181" fontId="33" fillId="0" borderId="46" xfId="1" applyNumberFormat="1" applyFont="1" applyFill="1" applyBorder="1" applyAlignment="1">
      <alignment horizontal="right" vertical="center"/>
    </xf>
    <xf numFmtId="181" fontId="33" fillId="0" borderId="59" xfId="1" applyNumberFormat="1" applyFont="1" applyFill="1" applyBorder="1" applyAlignment="1">
      <alignment horizontal="right" vertical="center"/>
    </xf>
    <xf numFmtId="0" fontId="33" fillId="0" borderId="15" xfId="0" applyFont="1" applyFill="1" applyBorder="1" applyAlignment="1">
      <alignment horizontal="left" vertical="center"/>
    </xf>
    <xf numFmtId="181" fontId="32" fillId="0" borderId="89" xfId="1" applyNumberFormat="1" applyFont="1" applyFill="1" applyBorder="1" applyAlignment="1">
      <alignment horizontal="right" vertical="center"/>
    </xf>
    <xf numFmtId="181" fontId="32" fillId="0" borderId="45" xfId="1" applyNumberFormat="1" applyFont="1" applyFill="1" applyBorder="1" applyAlignment="1">
      <alignment horizontal="right" vertical="center"/>
    </xf>
    <xf numFmtId="181" fontId="32" fillId="0" borderId="93" xfId="1" applyNumberFormat="1" applyFont="1" applyFill="1" applyBorder="1" applyAlignment="1">
      <alignment horizontal="right" vertical="center"/>
    </xf>
    <xf numFmtId="181" fontId="32" fillId="0" borderId="48" xfId="1" applyNumberFormat="1" applyFont="1" applyFill="1" applyBorder="1" applyAlignment="1">
      <alignment horizontal="right" vertical="center"/>
    </xf>
    <xf numFmtId="181" fontId="32" fillId="0" borderId="55" xfId="1" applyNumberFormat="1" applyFont="1" applyFill="1" applyBorder="1" applyAlignment="1">
      <alignment horizontal="right" vertical="center"/>
    </xf>
    <xf numFmtId="174" fontId="32" fillId="0" borderId="0" xfId="14" applyNumberFormat="1" applyFont="1" applyFill="1" applyAlignment="1">
      <alignment vertical="center"/>
    </xf>
    <xf numFmtId="49" fontId="32" fillId="0" borderId="0" xfId="14" applyNumberFormat="1" applyFont="1" applyFill="1" applyAlignment="1">
      <alignment vertical="center"/>
    </xf>
    <xf numFmtId="2" fontId="32" fillId="0" borderId="0" xfId="14" applyNumberFormat="1" applyFont="1" applyFill="1" applyAlignment="1">
      <alignment vertical="center"/>
    </xf>
    <xf numFmtId="175" fontId="33" fillId="0" borderId="46" xfId="1" applyNumberFormat="1" applyFont="1" applyFill="1" applyBorder="1" applyAlignment="1">
      <alignment horizontal="right" vertical="center"/>
    </xf>
    <xf numFmtId="175" fontId="33" fillId="0" borderId="47" xfId="1" applyNumberFormat="1" applyFont="1" applyFill="1" applyBorder="1" applyAlignment="1">
      <alignment horizontal="right" vertical="center"/>
    </xf>
    <xf numFmtId="175" fontId="28" fillId="0" borderId="47" xfId="1" applyNumberFormat="1" applyFont="1" applyFill="1" applyBorder="1" applyAlignment="1">
      <alignment horizontal="right" vertical="center"/>
    </xf>
    <xf numFmtId="175" fontId="32" fillId="0" borderId="47" xfId="1" applyNumberFormat="1" applyFont="1" applyFill="1" applyBorder="1" applyAlignment="1">
      <alignment vertical="center"/>
    </xf>
    <xf numFmtId="175" fontId="33" fillId="0" borderId="47" xfId="1" applyNumberFormat="1" applyFont="1" applyFill="1" applyBorder="1" applyAlignment="1">
      <alignment vertical="center"/>
    </xf>
    <xf numFmtId="170" fontId="32" fillId="0" borderId="0" xfId="1" applyNumberFormat="1" applyFont="1" applyFill="1" applyAlignment="1">
      <alignment vertical="center"/>
    </xf>
    <xf numFmtId="180" fontId="33" fillId="0" borderId="46" xfId="1" applyNumberFormat="1" applyFont="1" applyFill="1" applyBorder="1" applyAlignment="1">
      <alignment horizontal="right" vertical="center"/>
    </xf>
    <xf numFmtId="171" fontId="32" fillId="0" borderId="0" xfId="14" applyNumberFormat="1" applyFont="1" applyFill="1" applyAlignment="1">
      <alignment vertical="center"/>
    </xf>
    <xf numFmtId="168" fontId="33" fillId="0" borderId="46" xfId="12" applyNumberFormat="1" applyFont="1" applyFill="1" applyBorder="1" applyAlignment="1">
      <alignment horizontal="right" vertical="center"/>
    </xf>
    <xf numFmtId="175" fontId="28" fillId="0" borderId="46" xfId="1" applyNumberFormat="1" applyFont="1" applyFill="1" applyBorder="1" applyAlignment="1">
      <alignment horizontal="right" vertical="center"/>
    </xf>
    <xf numFmtId="175" fontId="48" fillId="0" borderId="47" xfId="1" applyNumberFormat="1" applyFont="1" applyFill="1" applyBorder="1" applyAlignment="1">
      <alignment vertical="center"/>
    </xf>
    <xf numFmtId="182" fontId="33" fillId="0" borderId="46" xfId="1" applyNumberFormat="1" applyFont="1" applyFill="1" applyBorder="1" applyAlignment="1">
      <alignment horizontal="right" vertical="center"/>
    </xf>
    <xf numFmtId="0" fontId="32" fillId="0" borderId="90" xfId="0" applyFont="1" applyFill="1" applyBorder="1" applyAlignment="1">
      <alignment horizontal="right" vertical="center" indent="1"/>
    </xf>
    <xf numFmtId="0" fontId="32" fillId="0" borderId="32" xfId="0" applyFont="1" applyFill="1" applyBorder="1" applyAlignment="1">
      <alignment horizontal="right" vertical="center" indent="1"/>
    </xf>
    <xf numFmtId="0" fontId="33" fillId="0" borderId="8" xfId="0" applyFont="1" applyFill="1" applyBorder="1" applyAlignment="1">
      <alignment horizontal="right" vertical="center" indent="2"/>
    </xf>
    <xf numFmtId="0" fontId="32" fillId="0" borderId="91" xfId="0" applyFont="1" applyFill="1" applyBorder="1" applyAlignment="1">
      <alignment horizontal="left" vertical="center" indent="1"/>
    </xf>
    <xf numFmtId="0" fontId="32" fillId="0" borderId="19" xfId="0" applyFont="1" applyFill="1" applyBorder="1" applyAlignment="1">
      <alignment horizontal="left" vertical="center" indent="1"/>
    </xf>
    <xf numFmtId="0" fontId="33" fillId="0" borderId="15" xfId="0" applyFont="1" applyFill="1" applyBorder="1" applyAlignment="1">
      <alignment horizontal="left" vertical="center" indent="2"/>
    </xf>
    <xf numFmtId="177" fontId="32" fillId="0" borderId="56" xfId="1" applyNumberFormat="1" applyFont="1" applyFill="1" applyBorder="1" applyAlignment="1">
      <alignment horizontal="right" vertical="center"/>
    </xf>
    <xf numFmtId="177" fontId="32" fillId="0" borderId="57" xfId="1" applyNumberFormat="1" applyFont="1" applyFill="1" applyBorder="1" applyAlignment="1">
      <alignment horizontal="right" vertical="center"/>
    </xf>
    <xf numFmtId="177" fontId="33" fillId="0" borderId="56" xfId="1" applyNumberFormat="1" applyFont="1" applyFill="1" applyBorder="1" applyAlignment="1">
      <alignment horizontal="right" vertical="center"/>
    </xf>
    <xf numFmtId="177" fontId="33" fillId="0" borderId="57" xfId="1" applyNumberFormat="1" applyFont="1" applyFill="1" applyBorder="1" applyAlignment="1">
      <alignment horizontal="right" vertical="center"/>
    </xf>
    <xf numFmtId="0" fontId="16" fillId="0" borderId="0" xfId="0" applyFont="1" applyFill="1" applyAlignment="1">
      <alignment vertical="center"/>
    </xf>
    <xf numFmtId="0" fontId="33" fillId="0" borderId="46" xfId="0" applyFont="1" applyFill="1" applyBorder="1" applyAlignment="1">
      <alignment vertical="center"/>
    </xf>
    <xf numFmtId="0" fontId="33" fillId="0" borderId="47" xfId="0" applyFont="1" applyFill="1" applyBorder="1" applyAlignment="1">
      <alignment vertical="center"/>
    </xf>
    <xf numFmtId="0" fontId="28" fillId="0" borderId="47" xfId="0" applyFont="1" applyFill="1" applyBorder="1" applyAlignment="1">
      <alignment vertical="center"/>
    </xf>
    <xf numFmtId="0" fontId="48" fillId="0" borderId="47" xfId="0" applyFont="1" applyFill="1" applyBorder="1" applyAlignment="1">
      <alignment vertical="center"/>
    </xf>
    <xf numFmtId="177" fontId="48" fillId="0" borderId="47" xfId="1" applyNumberFormat="1" applyFont="1" applyFill="1" applyBorder="1" applyAlignment="1">
      <alignment horizontal="right" vertical="center"/>
    </xf>
    <xf numFmtId="181" fontId="32" fillId="0" borderId="47" xfId="1" applyNumberFormat="1" applyFont="1" applyFill="1" applyBorder="1" applyAlignment="1">
      <alignment horizontal="right" vertical="center"/>
    </xf>
    <xf numFmtId="2" fontId="32" fillId="0" borderId="0" xfId="0" applyNumberFormat="1" applyFont="1" applyFill="1" applyAlignment="1">
      <alignment vertical="center"/>
    </xf>
    <xf numFmtId="3" fontId="33" fillId="0" borderId="46" xfId="1" applyNumberFormat="1" applyFont="1" applyFill="1" applyBorder="1" applyAlignment="1">
      <alignment horizontal="right" vertical="center"/>
    </xf>
    <xf numFmtId="177" fontId="28" fillId="0" borderId="47" xfId="1" applyNumberFormat="1" applyFont="1" applyFill="1" applyBorder="1" applyAlignment="1">
      <alignment horizontal="right" vertical="center"/>
    </xf>
    <xf numFmtId="181" fontId="33" fillId="0" borderId="47" xfId="1" applyNumberFormat="1" applyFont="1" applyFill="1" applyBorder="1" applyAlignment="1">
      <alignment horizontal="right" vertical="center"/>
    </xf>
    <xf numFmtId="3" fontId="33" fillId="0" borderId="47" xfId="1" applyNumberFormat="1" applyFont="1" applyFill="1" applyBorder="1" applyAlignment="1">
      <alignment horizontal="right" vertical="center"/>
    </xf>
    <xf numFmtId="3" fontId="28" fillId="0" borderId="47" xfId="1" applyNumberFormat="1" applyFont="1" applyFill="1" applyBorder="1" applyAlignment="1">
      <alignment horizontal="right" vertical="center"/>
    </xf>
    <xf numFmtId="3" fontId="48" fillId="0" borderId="47" xfId="1" applyNumberFormat="1" applyFont="1" applyFill="1" applyBorder="1" applyAlignment="1">
      <alignment horizontal="right" vertical="center"/>
    </xf>
    <xf numFmtId="175" fontId="32" fillId="0" borderId="37" xfId="1" applyNumberFormat="1" applyFont="1" applyFill="1" applyBorder="1" applyAlignment="1">
      <alignment vertical="center"/>
    </xf>
    <xf numFmtId="175" fontId="32" fillId="0" borderId="37" xfId="1" applyNumberFormat="1" applyFont="1" applyFill="1" applyBorder="1" applyAlignment="1">
      <alignment horizontal="right" vertical="center"/>
    </xf>
    <xf numFmtId="175" fontId="32" fillId="0" borderId="38" xfId="1" applyNumberFormat="1" applyFont="1" applyFill="1" applyBorder="1" applyAlignment="1">
      <alignment horizontal="right" vertical="center"/>
    </xf>
    <xf numFmtId="175" fontId="48" fillId="0" borderId="38" xfId="1" applyNumberFormat="1" applyFont="1" applyFill="1" applyBorder="1" applyAlignment="1">
      <alignment horizontal="right" vertical="center"/>
    </xf>
    <xf numFmtId="181" fontId="32" fillId="0" borderId="38" xfId="1" applyNumberFormat="1" applyFont="1" applyFill="1" applyBorder="1" applyAlignment="1">
      <alignment horizontal="right" vertical="center"/>
    </xf>
    <xf numFmtId="0" fontId="32" fillId="0" borderId="75" xfId="0" applyFont="1" applyFill="1" applyBorder="1" applyAlignment="1">
      <alignment vertical="center"/>
    </xf>
    <xf numFmtId="175" fontId="33" fillId="0" borderId="46" xfId="1" applyNumberFormat="1" applyFont="1" applyFill="1" applyBorder="1" applyAlignment="1">
      <alignment vertical="center"/>
    </xf>
    <xf numFmtId="175" fontId="33" fillId="0" borderId="46" xfId="1" applyNumberFormat="1" applyFont="1" applyFill="1" applyBorder="1" applyAlignment="1">
      <alignment horizontal="center" vertical="center"/>
    </xf>
    <xf numFmtId="175" fontId="33" fillId="0" borderId="47" xfId="1" applyNumberFormat="1" applyFont="1" applyFill="1" applyBorder="1" applyAlignment="1">
      <alignment horizontal="center" vertical="center"/>
    </xf>
    <xf numFmtId="175" fontId="28" fillId="0" borderId="47" xfId="1" applyNumberFormat="1" applyFont="1" applyFill="1" applyBorder="1" applyAlignment="1">
      <alignment horizontal="center" vertical="center"/>
    </xf>
    <xf numFmtId="181" fontId="33" fillId="0" borderId="47" xfId="1" applyNumberFormat="1" applyFont="1" applyFill="1" applyBorder="1" applyAlignment="1">
      <alignment horizontal="center" vertical="center"/>
    </xf>
    <xf numFmtId="175" fontId="32" fillId="0" borderId="46" xfId="1" applyNumberFormat="1" applyFont="1" applyFill="1" applyBorder="1" applyAlignment="1">
      <alignment vertical="center"/>
    </xf>
    <xf numFmtId="181" fontId="32" fillId="0" borderId="47" xfId="1" applyNumberFormat="1" applyFont="1" applyFill="1" applyBorder="1" applyAlignment="1">
      <alignment vertical="center"/>
    </xf>
    <xf numFmtId="175" fontId="32" fillId="0" borderId="46" xfId="1" applyNumberFormat="1" applyFont="1" applyFill="1" applyBorder="1" applyAlignment="1">
      <alignment horizontal="right" vertical="center"/>
    </xf>
    <xf numFmtId="175" fontId="32" fillId="0" borderId="47" xfId="1" applyNumberFormat="1" applyFont="1" applyFill="1" applyBorder="1" applyAlignment="1">
      <alignment horizontal="right" vertical="center"/>
    </xf>
    <xf numFmtId="175" fontId="48" fillId="0" borderId="47" xfId="1" applyNumberFormat="1" applyFont="1" applyFill="1" applyBorder="1" applyAlignment="1">
      <alignment horizontal="right" vertical="center"/>
    </xf>
    <xf numFmtId="180" fontId="32" fillId="0" borderId="47" xfId="1" applyNumberFormat="1" applyFont="1" applyFill="1" applyBorder="1" applyAlignment="1">
      <alignment horizontal="right" vertical="center"/>
    </xf>
    <xf numFmtId="180" fontId="33" fillId="0" borderId="47" xfId="1" applyNumberFormat="1" applyFont="1" applyFill="1" applyBorder="1" applyAlignment="1">
      <alignment horizontal="right" vertical="center"/>
    </xf>
    <xf numFmtId="180" fontId="32" fillId="0" borderId="38" xfId="1" applyNumberFormat="1" applyFont="1" applyFill="1" applyBorder="1" applyAlignment="1">
      <alignment horizontal="right" vertical="center"/>
    </xf>
    <xf numFmtId="175" fontId="33" fillId="0" borderId="22" xfId="1" applyNumberFormat="1" applyFont="1" applyFill="1" applyBorder="1" applyAlignment="1">
      <alignment horizontal="right" vertical="center"/>
    </xf>
    <xf numFmtId="175" fontId="33" fillId="0" borderId="29" xfId="1" applyNumberFormat="1" applyFont="1" applyFill="1" applyBorder="1" applyAlignment="1">
      <alignment horizontal="right" vertical="center"/>
    </xf>
    <xf numFmtId="175" fontId="28" fillId="0" borderId="29" xfId="1" applyNumberFormat="1" applyFont="1" applyFill="1" applyBorder="1" applyAlignment="1">
      <alignment horizontal="right" vertical="center"/>
    </xf>
    <xf numFmtId="180" fontId="33" fillId="0" borderId="29" xfId="1" applyNumberFormat="1" applyFont="1" applyFill="1" applyBorder="1" applyAlignment="1">
      <alignment horizontal="right" vertical="center"/>
    </xf>
    <xf numFmtId="0" fontId="47" fillId="0" borderId="8" xfId="0" applyFont="1" applyFill="1" applyBorder="1" applyAlignment="1">
      <alignment horizontal="right" vertical="center" wrapText="1" indent="1"/>
    </xf>
    <xf numFmtId="0" fontId="32" fillId="0" borderId="75" xfId="0" applyFont="1" applyFill="1" applyBorder="1" applyAlignment="1">
      <alignment horizontal="left" vertical="center" indent="1"/>
    </xf>
    <xf numFmtId="168" fontId="32" fillId="0" borderId="0" xfId="0" applyNumberFormat="1" applyFont="1" applyFill="1" applyAlignment="1">
      <alignment vertical="center"/>
    </xf>
    <xf numFmtId="173" fontId="33" fillId="0" borderId="47" xfId="1" applyNumberFormat="1" applyFont="1" applyFill="1" applyBorder="1" applyAlignment="1">
      <alignment horizontal="right" vertical="center"/>
    </xf>
    <xf numFmtId="0" fontId="32" fillId="0" borderId="75" xfId="0" applyFont="1" applyFill="1" applyBorder="1" applyAlignment="1">
      <alignment horizontal="left" vertical="center"/>
    </xf>
    <xf numFmtId="182" fontId="32" fillId="0" borderId="47" xfId="1" applyNumberFormat="1" applyFont="1" applyFill="1" applyBorder="1" applyAlignment="1">
      <alignment horizontal="right" vertical="center"/>
    </xf>
    <xf numFmtId="182" fontId="33" fillId="0" borderId="47" xfId="1" applyNumberFormat="1" applyFont="1" applyFill="1" applyBorder="1" applyAlignment="1">
      <alignment horizontal="right" vertical="center"/>
    </xf>
    <xf numFmtId="175" fontId="32" fillId="0" borderId="22" xfId="1" applyNumberFormat="1" applyFont="1" applyFill="1" applyBorder="1" applyAlignment="1">
      <alignment horizontal="right" vertical="center"/>
    </xf>
    <xf numFmtId="175" fontId="32" fillId="0" borderId="29" xfId="1" applyNumberFormat="1" applyFont="1" applyFill="1" applyBorder="1" applyAlignment="1">
      <alignment horizontal="right" vertical="center"/>
    </xf>
    <xf numFmtId="175" fontId="48" fillId="0" borderId="29" xfId="1" applyNumberFormat="1" applyFont="1" applyFill="1" applyBorder="1" applyAlignment="1">
      <alignment horizontal="right" vertical="center"/>
    </xf>
    <xf numFmtId="175" fontId="48" fillId="0" borderId="46" xfId="1" applyNumberFormat="1" applyFont="1" applyFill="1" applyBorder="1" applyAlignment="1">
      <alignment horizontal="right" vertical="center"/>
    </xf>
    <xf numFmtId="173" fontId="32" fillId="0" borderId="38" xfId="1" applyNumberFormat="1" applyFont="1" applyFill="1" applyBorder="1" applyAlignment="1">
      <alignment horizontal="right" vertical="center"/>
    </xf>
    <xf numFmtId="0" fontId="32" fillId="0" borderId="21" xfId="0" applyFont="1" applyFill="1" applyBorder="1" applyAlignment="1">
      <alignment horizontal="right" vertical="center" indent="1"/>
    </xf>
    <xf numFmtId="0" fontId="32" fillId="0" borderId="17" xfId="0" applyFont="1" applyFill="1" applyBorder="1" applyAlignment="1">
      <alignment horizontal="left"/>
    </xf>
    <xf numFmtId="0" fontId="32" fillId="0" borderId="23" xfId="0" applyFont="1" applyFill="1" applyBorder="1" applyAlignment="1">
      <alignment horizontal="left" vertical="center" indent="1"/>
    </xf>
    <xf numFmtId="177" fontId="32" fillId="0" borderId="59" xfId="1" applyNumberFormat="1" applyFont="1" applyFill="1" applyBorder="1" applyAlignment="1">
      <alignment horizontal="right" vertical="center"/>
    </xf>
    <xf numFmtId="177" fontId="33" fillId="0" borderId="59" xfId="1" applyNumberFormat="1" applyFont="1" applyFill="1" applyBorder="1" applyAlignment="1">
      <alignment horizontal="right" vertical="center"/>
    </xf>
    <xf numFmtId="0" fontId="47" fillId="0" borderId="76" xfId="0" applyFont="1" applyFill="1" applyBorder="1" applyAlignment="1">
      <alignment horizontal="right" vertical="center" indent="1"/>
    </xf>
    <xf numFmtId="0" fontId="32" fillId="0" borderId="76" xfId="0" applyFont="1" applyFill="1" applyBorder="1" applyAlignment="1">
      <alignment horizontal="right" vertical="center" indent="1"/>
    </xf>
    <xf numFmtId="0" fontId="33" fillId="0" borderId="76" xfId="0" applyFont="1" applyFill="1" applyBorder="1" applyAlignment="1">
      <alignment horizontal="right" vertical="center" indent="1"/>
    </xf>
    <xf numFmtId="0" fontId="33" fillId="0" borderId="76" xfId="0" applyFont="1" applyFill="1" applyBorder="1" applyAlignment="1">
      <alignment horizontal="right" vertical="center" indent="2"/>
    </xf>
    <xf numFmtId="1" fontId="32" fillId="0" borderId="46" xfId="0" applyNumberFormat="1" applyFont="1" applyFill="1" applyBorder="1" applyAlignment="1">
      <alignment horizontal="right" vertical="center"/>
    </xf>
    <xf numFmtId="1" fontId="32" fillId="0" borderId="56" xfId="0" applyNumberFormat="1" applyFont="1" applyFill="1" applyBorder="1" applyAlignment="1">
      <alignment horizontal="right" vertical="center"/>
    </xf>
    <xf numFmtId="1" fontId="32" fillId="0" borderId="49" xfId="0" applyNumberFormat="1" applyFont="1" applyFill="1" applyBorder="1" applyAlignment="1">
      <alignment horizontal="right" vertical="center"/>
    </xf>
    <xf numFmtId="1" fontId="32" fillId="0" borderId="57" xfId="0" applyNumberFormat="1" applyFont="1" applyFill="1" applyBorder="1" applyAlignment="1">
      <alignment horizontal="right" vertical="center"/>
    </xf>
    <xf numFmtId="181" fontId="33" fillId="0" borderId="13" xfId="1" applyNumberFormat="1" applyFont="1" applyFill="1" applyBorder="1" applyAlignment="1">
      <alignment horizontal="right" vertical="center"/>
    </xf>
    <xf numFmtId="181" fontId="32" fillId="0" borderId="13" xfId="1" applyNumberFormat="1" applyFont="1" applyFill="1" applyBorder="1" applyAlignment="1">
      <alignment horizontal="right" vertical="center"/>
    </xf>
    <xf numFmtId="181" fontId="32" fillId="0" borderId="56" xfId="1" applyNumberFormat="1" applyFont="1" applyFill="1" applyBorder="1" applyAlignment="1">
      <alignment vertical="center"/>
    </xf>
    <xf numFmtId="181" fontId="32" fillId="0" borderId="49" xfId="1" applyNumberFormat="1" applyFont="1" applyFill="1" applyBorder="1" applyAlignment="1">
      <alignment vertical="center"/>
    </xf>
    <xf numFmtId="181" fontId="32" fillId="0" borderId="59" xfId="1" applyNumberFormat="1" applyFont="1" applyFill="1" applyBorder="1" applyAlignment="1">
      <alignment vertical="center"/>
    </xf>
    <xf numFmtId="181" fontId="32" fillId="0" borderId="57" xfId="1" applyNumberFormat="1" applyFont="1" applyFill="1" applyBorder="1" applyAlignment="1">
      <alignment vertical="center"/>
    </xf>
    <xf numFmtId="181" fontId="32" fillId="0" borderId="13" xfId="1" applyNumberFormat="1" applyFont="1" applyFill="1" applyBorder="1" applyAlignment="1">
      <alignment vertical="center"/>
    </xf>
    <xf numFmtId="0" fontId="32" fillId="0" borderId="0" xfId="6" applyFont="1" applyFill="1" applyAlignment="1">
      <alignment vertical="center"/>
    </xf>
    <xf numFmtId="177" fontId="32" fillId="0" borderId="37" xfId="1" applyNumberFormat="1" applyFont="1" applyFill="1" applyBorder="1" applyAlignment="1">
      <alignment horizontal="right" vertical="center"/>
    </xf>
    <xf numFmtId="177" fontId="32" fillId="0" borderId="79" xfId="1" applyNumberFormat="1" applyFont="1" applyFill="1" applyBorder="1" applyAlignment="1">
      <alignment horizontal="right" vertical="center"/>
    </xf>
    <xf numFmtId="177" fontId="32" fillId="0" borderId="50" xfId="1" applyNumberFormat="1" applyFont="1" applyFill="1" applyBorder="1" applyAlignment="1">
      <alignment horizontal="right" vertical="center"/>
    </xf>
    <xf numFmtId="177" fontId="32" fillId="0" borderId="58" xfId="1" applyNumberFormat="1" applyFont="1" applyFill="1" applyBorder="1" applyAlignment="1">
      <alignment horizontal="right" vertical="center"/>
    </xf>
    <xf numFmtId="177" fontId="32" fillId="0" borderId="78" xfId="1" applyNumberFormat="1" applyFont="1" applyFill="1" applyBorder="1" applyAlignment="1">
      <alignment horizontal="right" vertical="center"/>
    </xf>
    <xf numFmtId="177" fontId="32" fillId="0" borderId="43" xfId="1" applyNumberFormat="1" applyFont="1" applyFill="1" applyBorder="1" applyAlignment="1">
      <alignment horizontal="right" vertical="center"/>
    </xf>
    <xf numFmtId="177" fontId="18" fillId="0" borderId="0" xfId="1" applyNumberFormat="1" applyFont="1" applyFill="1" applyAlignment="1">
      <alignment horizontal="center" vertical="center"/>
    </xf>
    <xf numFmtId="0" fontId="18" fillId="0" borderId="0" xfId="0" applyFont="1" applyFill="1" applyAlignment="1">
      <alignment vertical="center"/>
    </xf>
    <xf numFmtId="0" fontId="33" fillId="0" borderId="8" xfId="6" applyFont="1" applyFill="1" applyBorder="1" applyAlignment="1">
      <alignment horizontal="right" vertical="center" indent="1"/>
    </xf>
    <xf numFmtId="0" fontId="33" fillId="0" borderId="8" xfId="4" applyFont="1" applyFill="1" applyBorder="1" applyAlignment="1">
      <alignment horizontal="right" vertical="center" indent="1"/>
    </xf>
    <xf numFmtId="0" fontId="33" fillId="0" borderId="15" xfId="21" applyFont="1" applyFill="1" applyBorder="1" applyAlignment="1">
      <alignment horizontal="left" vertical="center" indent="2"/>
    </xf>
    <xf numFmtId="0" fontId="32" fillId="0" borderId="15" xfId="6" applyFont="1" applyFill="1" applyBorder="1" applyAlignment="1">
      <alignment horizontal="left" vertical="center" indent="1"/>
    </xf>
    <xf numFmtId="0" fontId="47" fillId="0" borderId="8" xfId="12" applyFont="1" applyFill="1" applyBorder="1" applyAlignment="1">
      <alignment horizontal="right" vertical="center" indent="1"/>
    </xf>
    <xf numFmtId="0" fontId="32" fillId="0" borderId="8" xfId="12" applyFont="1" applyFill="1" applyBorder="1" applyAlignment="1">
      <alignment horizontal="right" vertical="center" indent="1"/>
    </xf>
    <xf numFmtId="0" fontId="33" fillId="0" borderId="8" xfId="12" applyFont="1" applyFill="1" applyBorder="1" applyAlignment="1">
      <alignment horizontal="right" vertical="center" indent="1"/>
    </xf>
    <xf numFmtId="0" fontId="16" fillId="0" borderId="9" xfId="12" applyFont="1" applyFill="1" applyBorder="1" applyAlignment="1">
      <alignment horizontal="right" vertical="center" indent="1"/>
    </xf>
    <xf numFmtId="0" fontId="47" fillId="0" borderId="15" xfId="12" applyFont="1" applyFill="1" applyBorder="1" applyAlignment="1">
      <alignment horizontal="left" vertical="center" indent="1" readingOrder="1"/>
    </xf>
    <xf numFmtId="0" fontId="33" fillId="0" borderId="15" xfId="12" applyFont="1" applyFill="1" applyBorder="1" applyAlignment="1">
      <alignment horizontal="left" vertical="center" indent="1"/>
    </xf>
    <xf numFmtId="0" fontId="33" fillId="0" borderId="15" xfId="12" applyFont="1" applyFill="1" applyBorder="1" applyAlignment="1">
      <alignment horizontal="left" vertical="center" indent="2"/>
    </xf>
    <xf numFmtId="0" fontId="33" fillId="0" borderId="8" xfId="12" applyFont="1" applyFill="1" applyBorder="1" applyAlignment="1">
      <alignment horizontal="right" vertical="center" indent="2"/>
    </xf>
    <xf numFmtId="0" fontId="33" fillId="0" borderId="15" xfId="21" applyFont="1" applyFill="1" applyBorder="1" applyAlignment="1">
      <alignment horizontal="left" vertical="center" indent="1"/>
    </xf>
    <xf numFmtId="1" fontId="32" fillId="0" borderId="57" xfId="0" applyNumberFormat="1" applyFont="1" applyFill="1" applyBorder="1" applyAlignment="1">
      <alignment vertical="center"/>
    </xf>
    <xf numFmtId="1" fontId="32" fillId="0" borderId="56" xfId="0" applyNumberFormat="1" applyFont="1" applyFill="1" applyBorder="1" applyAlignment="1">
      <alignment vertical="center"/>
    </xf>
    <xf numFmtId="1" fontId="32" fillId="0" borderId="49" xfId="0" applyNumberFormat="1" applyFont="1" applyFill="1" applyBorder="1" applyAlignment="1">
      <alignment vertical="center"/>
    </xf>
    <xf numFmtId="1" fontId="32" fillId="0" borderId="0" xfId="6" applyNumberFormat="1" applyFont="1" applyFill="1" applyAlignment="1">
      <alignment vertical="center"/>
    </xf>
    <xf numFmtId="0" fontId="33" fillId="0" borderId="0" xfId="6" applyFont="1" applyFill="1" applyAlignment="1">
      <alignment vertical="center"/>
    </xf>
    <xf numFmtId="0" fontId="32" fillId="0" borderId="0" xfId="6" applyFont="1" applyFill="1" applyBorder="1" applyAlignment="1">
      <alignment vertical="center"/>
    </xf>
    <xf numFmtId="181" fontId="32" fillId="0" borderId="37" xfId="1" applyNumberFormat="1" applyFont="1" applyFill="1" applyBorder="1" applyAlignment="1">
      <alignment horizontal="right" vertical="center"/>
    </xf>
    <xf numFmtId="181" fontId="32" fillId="0" borderId="43" xfId="1" applyNumberFormat="1" applyFont="1" applyFill="1" applyBorder="1" applyAlignment="1">
      <alignment horizontal="right" vertical="center"/>
    </xf>
    <xf numFmtId="181" fontId="32" fillId="0" borderId="79" xfId="1" applyNumberFormat="1" applyFont="1" applyFill="1" applyBorder="1" applyAlignment="1">
      <alignment horizontal="right" vertical="center"/>
    </xf>
    <xf numFmtId="181" fontId="32" fillId="0" borderId="50" xfId="1" applyNumberFormat="1" applyFont="1" applyFill="1" applyBorder="1" applyAlignment="1">
      <alignment horizontal="right" vertical="center"/>
    </xf>
    <xf numFmtId="0" fontId="32" fillId="0" borderId="46" xfId="6" applyFont="1" applyFill="1" applyBorder="1" applyAlignment="1">
      <alignment vertical="center"/>
    </xf>
    <xf numFmtId="0" fontId="32" fillId="0" borderId="56" xfId="6" applyFont="1" applyFill="1" applyBorder="1" applyAlignment="1">
      <alignment vertical="center"/>
    </xf>
    <xf numFmtId="0" fontId="32" fillId="0" borderId="49" xfId="6" applyFont="1" applyFill="1" applyBorder="1" applyAlignment="1">
      <alignment vertical="center"/>
    </xf>
    <xf numFmtId="0" fontId="32" fillId="0" borderId="57" xfId="6" applyFont="1" applyFill="1" applyBorder="1" applyAlignment="1">
      <alignment vertical="center"/>
    </xf>
    <xf numFmtId="1" fontId="33" fillId="0" borderId="56" xfId="6" applyNumberFormat="1" applyFont="1" applyFill="1" applyBorder="1" applyAlignment="1">
      <alignment horizontal="right" vertical="center"/>
    </xf>
    <xf numFmtId="1" fontId="33" fillId="0" borderId="49" xfId="6" applyNumberFormat="1" applyFont="1" applyFill="1" applyBorder="1" applyAlignment="1">
      <alignment horizontal="right" vertical="center"/>
    </xf>
    <xf numFmtId="1" fontId="33" fillId="0" borderId="57" xfId="6" applyNumberFormat="1" applyFont="1" applyFill="1" applyBorder="1" applyAlignment="1">
      <alignment horizontal="right" vertical="center"/>
    </xf>
    <xf numFmtId="1" fontId="33" fillId="0" borderId="0" xfId="6" applyNumberFormat="1" applyFont="1" applyFill="1" applyAlignment="1">
      <alignment vertical="center"/>
    </xf>
    <xf numFmtId="0" fontId="32" fillId="0" borderId="9" xfId="6" applyFont="1" applyFill="1" applyBorder="1" applyAlignment="1">
      <alignment horizontal="right" vertical="center"/>
    </xf>
    <xf numFmtId="181" fontId="17" fillId="0" borderId="37" xfId="1" applyNumberFormat="1" applyFont="1" applyFill="1" applyBorder="1" applyAlignment="1">
      <alignment horizontal="right" vertical="center"/>
    </xf>
    <xf numFmtId="181" fontId="17" fillId="0" borderId="43" xfId="1" applyNumberFormat="1" applyFont="1" applyFill="1" applyBorder="1" applyAlignment="1">
      <alignment horizontal="right" vertical="center"/>
    </xf>
    <xf numFmtId="181" fontId="17" fillId="0" borderId="79" xfId="1" applyNumberFormat="1" applyFont="1" applyFill="1" applyBorder="1" applyAlignment="1">
      <alignment horizontal="right" vertical="center"/>
    </xf>
    <xf numFmtId="181" fontId="17" fillId="0" borderId="50" xfId="1" applyNumberFormat="1" applyFont="1" applyFill="1" applyBorder="1" applyAlignment="1">
      <alignment horizontal="right" vertical="center"/>
    </xf>
    <xf numFmtId="181" fontId="17" fillId="0" borderId="58" xfId="1" applyNumberFormat="1" applyFont="1" applyFill="1" applyBorder="1" applyAlignment="1">
      <alignment horizontal="right" vertical="center"/>
    </xf>
    <xf numFmtId="0" fontId="17" fillId="0" borderId="75" xfId="6" applyFont="1" applyFill="1" applyBorder="1" applyAlignment="1">
      <alignment horizontal="left" vertical="center"/>
    </xf>
    <xf numFmtId="1" fontId="16" fillId="0" borderId="0" xfId="6" applyNumberFormat="1" applyFont="1" applyFill="1" applyAlignment="1">
      <alignment vertical="center"/>
    </xf>
    <xf numFmtId="0" fontId="16" fillId="0" borderId="0" xfId="6" applyFont="1" applyFill="1" applyAlignment="1">
      <alignment vertical="center"/>
    </xf>
    <xf numFmtId="1" fontId="17" fillId="0" borderId="0" xfId="6" applyNumberFormat="1" applyFont="1" applyFill="1" applyAlignment="1">
      <alignment vertical="center"/>
    </xf>
    <xf numFmtId="0" fontId="32" fillId="0" borderId="46" xfId="21" applyFont="1" applyFill="1" applyBorder="1" applyAlignment="1">
      <alignment vertical="center"/>
    </xf>
    <xf numFmtId="1" fontId="32" fillId="0" borderId="57" xfId="21" applyNumberFormat="1" applyFont="1" applyFill="1" applyBorder="1" applyAlignment="1">
      <alignment vertical="center"/>
    </xf>
    <xf numFmtId="1" fontId="32" fillId="0" borderId="56" xfId="21" applyNumberFormat="1" applyFont="1" applyFill="1" applyBorder="1" applyAlignment="1">
      <alignment vertical="center"/>
    </xf>
    <xf numFmtId="1" fontId="32" fillId="0" borderId="49" xfId="21" applyNumberFormat="1" applyFont="1" applyFill="1" applyBorder="1" applyAlignment="1">
      <alignment vertical="center"/>
    </xf>
    <xf numFmtId="0" fontId="32" fillId="0" borderId="0" xfId="21" applyFont="1" applyFill="1" applyAlignment="1">
      <alignment vertical="center"/>
    </xf>
    <xf numFmtId="1" fontId="32" fillId="0" borderId="46" xfId="21" applyNumberFormat="1" applyFont="1" applyFill="1" applyBorder="1" applyAlignment="1">
      <alignment horizontal="right" vertical="center"/>
    </xf>
    <xf numFmtId="1" fontId="32" fillId="0" borderId="56" xfId="21" applyNumberFormat="1" applyFont="1" applyFill="1" applyBorder="1" applyAlignment="1">
      <alignment horizontal="right" vertical="center"/>
    </xf>
    <xf numFmtId="1" fontId="32" fillId="0" borderId="49" xfId="21" applyNumberFormat="1" applyFont="1" applyFill="1" applyBorder="1" applyAlignment="1">
      <alignment horizontal="right" vertical="center"/>
    </xf>
    <xf numFmtId="1" fontId="32" fillId="0" borderId="57" xfId="21" applyNumberFormat="1" applyFont="1" applyFill="1" applyBorder="1" applyAlignment="1">
      <alignment horizontal="right" vertical="center"/>
    </xf>
    <xf numFmtId="1" fontId="32" fillId="0" borderId="0" xfId="21" applyNumberFormat="1" applyFont="1" applyFill="1" applyAlignment="1">
      <alignment vertical="center"/>
    </xf>
    <xf numFmtId="0" fontId="32" fillId="0" borderId="0" xfId="21" applyFont="1" applyFill="1" applyBorder="1" applyAlignment="1">
      <alignment vertical="center"/>
    </xf>
    <xf numFmtId="0" fontId="47" fillId="0" borderId="8" xfId="21" applyFont="1" applyFill="1" applyBorder="1" applyAlignment="1">
      <alignment horizontal="right" vertical="center" indent="1"/>
    </xf>
    <xf numFmtId="0" fontId="32" fillId="0" borderId="8" xfId="21" applyFont="1" applyFill="1" applyBorder="1" applyAlignment="1">
      <alignment horizontal="right" vertical="center" indent="1"/>
    </xf>
    <xf numFmtId="49" fontId="32" fillId="0" borderId="90" xfId="1" applyNumberFormat="1" applyFont="1" applyFill="1" applyBorder="1" applyAlignment="1">
      <alignment horizontal="right" vertical="center" indent="1"/>
    </xf>
    <xf numFmtId="49" fontId="32" fillId="0" borderId="32" xfId="1" applyNumberFormat="1" applyFont="1" applyFill="1" applyBorder="1" applyAlignment="1">
      <alignment horizontal="right" vertical="center" indent="1"/>
    </xf>
    <xf numFmtId="0" fontId="32" fillId="0" borderId="9" xfId="21" applyFont="1" applyFill="1" applyBorder="1" applyAlignment="1">
      <alignment horizontal="right" indent="1"/>
    </xf>
    <xf numFmtId="49" fontId="33" fillId="0" borderId="8" xfId="1" applyNumberFormat="1" applyFont="1" applyFill="1" applyBorder="1" applyAlignment="1">
      <alignment horizontal="right" vertical="center" indent="2"/>
    </xf>
    <xf numFmtId="0" fontId="47" fillId="0" borderId="15" xfId="21" applyFont="1" applyFill="1" applyBorder="1" applyAlignment="1">
      <alignment horizontal="left" vertical="center" indent="1"/>
    </xf>
    <xf numFmtId="0" fontId="32" fillId="0" borderId="15" xfId="21" applyFont="1" applyFill="1" applyBorder="1" applyAlignment="1">
      <alignment horizontal="left" vertical="center" indent="1"/>
    </xf>
    <xf numFmtId="1" fontId="33" fillId="0" borderId="15" xfId="6" applyNumberFormat="1" applyFont="1" applyFill="1" applyBorder="1" applyAlignment="1">
      <alignment horizontal="left" vertical="center" indent="1"/>
    </xf>
    <xf numFmtId="0" fontId="32" fillId="0" borderId="91" xfId="21" applyFont="1" applyFill="1" applyBorder="1" applyAlignment="1">
      <alignment horizontal="left" vertical="center" indent="1"/>
    </xf>
    <xf numFmtId="0" fontId="32" fillId="0" borderId="19" xfId="21" applyFont="1" applyFill="1" applyBorder="1" applyAlignment="1">
      <alignment horizontal="left" vertical="center" indent="1"/>
    </xf>
    <xf numFmtId="181" fontId="33" fillId="0" borderId="56" xfId="1" applyNumberFormat="1" applyFont="1" applyFill="1" applyBorder="1" applyAlignment="1">
      <alignment vertical="center"/>
    </xf>
    <xf numFmtId="181" fontId="33" fillId="0" borderId="49" xfId="1" applyNumberFormat="1" applyFont="1" applyFill="1" applyBorder="1" applyAlignment="1">
      <alignment vertical="center"/>
    </xf>
    <xf numFmtId="49" fontId="47" fillId="0" borderId="15" xfId="1" applyNumberFormat="1" applyFont="1" applyFill="1" applyBorder="1" applyAlignment="1">
      <alignment horizontal="left" vertical="center" indent="1"/>
    </xf>
    <xf numFmtId="1" fontId="33" fillId="0" borderId="56" xfId="0" applyNumberFormat="1" applyFont="1" applyFill="1" applyBorder="1" applyAlignment="1">
      <alignment horizontal="right" vertical="center"/>
    </xf>
    <xf numFmtId="1" fontId="33" fillId="0" borderId="49" xfId="0" applyNumberFormat="1" applyFont="1" applyFill="1" applyBorder="1" applyAlignment="1">
      <alignment horizontal="right" vertical="center"/>
    </xf>
    <xf numFmtId="1" fontId="33" fillId="0" borderId="13" xfId="0" applyNumberFormat="1" applyFont="1" applyFill="1" applyBorder="1" applyAlignment="1">
      <alignment horizontal="right" vertical="center"/>
    </xf>
    <xf numFmtId="0" fontId="47" fillId="0" borderId="90" xfId="0" applyFont="1" applyFill="1" applyBorder="1" applyAlignment="1">
      <alignment horizontal="right" vertical="center" indent="1"/>
    </xf>
    <xf numFmtId="0" fontId="33" fillId="0" borderId="15" xfId="0" quotePrefix="1" applyFont="1" applyFill="1" applyBorder="1" applyAlignment="1">
      <alignment horizontal="left" vertical="center" indent="1"/>
    </xf>
    <xf numFmtId="1" fontId="33" fillId="0" borderId="15" xfId="0" applyNumberFormat="1" applyFont="1" applyFill="1" applyBorder="1" applyAlignment="1">
      <alignment horizontal="left" vertical="center" indent="1"/>
    </xf>
    <xf numFmtId="0" fontId="47" fillId="0" borderId="91" xfId="0" applyFont="1" applyFill="1" applyBorder="1" applyAlignment="1">
      <alignment horizontal="left" vertical="center" indent="1"/>
    </xf>
    <xf numFmtId="1" fontId="33" fillId="0" borderId="56" xfId="0" applyNumberFormat="1" applyFont="1" applyFill="1" applyBorder="1" applyAlignment="1">
      <alignment horizontal="center" vertical="center"/>
    </xf>
    <xf numFmtId="1" fontId="33" fillId="0" borderId="49" xfId="0" applyNumberFormat="1" applyFont="1" applyFill="1" applyBorder="1" applyAlignment="1">
      <alignment horizontal="center" vertical="center"/>
    </xf>
    <xf numFmtId="1" fontId="33" fillId="0" borderId="57" xfId="0" applyNumberFormat="1" applyFont="1" applyFill="1" applyBorder="1" applyAlignment="1">
      <alignment horizontal="center" vertical="center"/>
    </xf>
    <xf numFmtId="177" fontId="33" fillId="0" borderId="46" xfId="1" applyNumberFormat="1" applyFont="1" applyFill="1" applyBorder="1" applyAlignment="1">
      <alignment horizontal="center" vertical="center"/>
    </xf>
    <xf numFmtId="177" fontId="33" fillId="0" borderId="22" xfId="1" applyNumberFormat="1" applyFont="1" applyFill="1" applyBorder="1" applyAlignment="1">
      <alignment horizontal="center" vertical="center"/>
    </xf>
    <xf numFmtId="181" fontId="33" fillId="0" borderId="22" xfId="1" applyNumberFormat="1" applyFont="1" applyFill="1" applyBorder="1" applyAlignment="1">
      <alignment horizontal="right" vertical="center"/>
    </xf>
    <xf numFmtId="181" fontId="33" fillId="0" borderId="86" xfId="1" applyNumberFormat="1" applyFont="1" applyFill="1" applyBorder="1" applyAlignment="1">
      <alignment horizontal="right" vertical="center"/>
    </xf>
    <xf numFmtId="181" fontId="33" fillId="0" borderId="84" xfId="1" applyNumberFormat="1" applyFont="1" applyFill="1" applyBorder="1" applyAlignment="1">
      <alignment horizontal="right" vertical="center"/>
    </xf>
    <xf numFmtId="181" fontId="33" fillId="0" borderId="85" xfId="1" applyNumberFormat="1" applyFont="1" applyFill="1" applyBorder="1" applyAlignment="1">
      <alignment horizontal="right" vertical="center"/>
    </xf>
    <xf numFmtId="181" fontId="33" fillId="0" borderId="87" xfId="1" applyNumberFormat="1" applyFont="1" applyFill="1" applyBorder="1" applyAlignment="1">
      <alignment horizontal="right" vertical="center"/>
    </xf>
    <xf numFmtId="181" fontId="33" fillId="0" borderId="37" xfId="1" applyNumberFormat="1" applyFont="1" applyFill="1" applyBorder="1" applyAlignment="1">
      <alignment horizontal="right" vertical="center"/>
    </xf>
    <xf numFmtId="181" fontId="33" fillId="0" borderId="43" xfId="1" applyNumberFormat="1" applyFont="1" applyFill="1" applyBorder="1" applyAlignment="1">
      <alignment horizontal="right" vertical="center"/>
    </xf>
    <xf numFmtId="181" fontId="33" fillId="0" borderId="79" xfId="1" applyNumberFormat="1" applyFont="1" applyFill="1" applyBorder="1" applyAlignment="1">
      <alignment horizontal="right" vertical="center"/>
    </xf>
    <xf numFmtId="181" fontId="33" fillId="0" borderId="50" xfId="1" applyNumberFormat="1" applyFont="1" applyFill="1" applyBorder="1" applyAlignment="1">
      <alignment horizontal="right" vertical="center"/>
    </xf>
    <xf numFmtId="181" fontId="33" fillId="0" borderId="58" xfId="1" applyNumberFormat="1" applyFont="1" applyFill="1" applyBorder="1" applyAlignment="1">
      <alignment horizontal="right" vertical="center"/>
    </xf>
    <xf numFmtId="177" fontId="33" fillId="0" borderId="56" xfId="1" applyNumberFormat="1" applyFont="1" applyFill="1" applyBorder="1" applyAlignment="1">
      <alignment horizontal="center" vertical="center"/>
    </xf>
    <xf numFmtId="177" fontId="33" fillId="0" borderId="49" xfId="1" applyNumberFormat="1" applyFont="1" applyFill="1" applyBorder="1" applyAlignment="1">
      <alignment horizontal="center" vertical="center"/>
    </xf>
    <xf numFmtId="177" fontId="33" fillId="0" borderId="57" xfId="1" applyNumberFormat="1" applyFont="1" applyFill="1" applyBorder="1" applyAlignment="1">
      <alignment horizontal="center" vertical="center"/>
    </xf>
    <xf numFmtId="181" fontId="33" fillId="0" borderId="46" xfId="1" applyNumberFormat="1" applyFont="1" applyFill="1" applyBorder="1" applyAlignment="1">
      <alignment horizontal="center" vertical="center"/>
    </xf>
    <xf numFmtId="181" fontId="33" fillId="0" borderId="56" xfId="1" applyNumberFormat="1" applyFont="1" applyFill="1" applyBorder="1" applyAlignment="1">
      <alignment horizontal="center" vertical="center"/>
    </xf>
    <xf numFmtId="181" fontId="33" fillId="0" borderId="49" xfId="1" applyNumberFormat="1" applyFont="1" applyFill="1" applyBorder="1" applyAlignment="1">
      <alignment horizontal="center" vertical="center"/>
    </xf>
    <xf numFmtId="181" fontId="33" fillId="0" borderId="57" xfId="1" applyNumberFormat="1" applyFont="1" applyFill="1" applyBorder="1" applyAlignment="1">
      <alignment horizontal="center" vertical="center"/>
    </xf>
    <xf numFmtId="177" fontId="33" fillId="0" borderId="86" xfId="1" applyNumberFormat="1" applyFont="1" applyFill="1" applyBorder="1" applyAlignment="1">
      <alignment horizontal="center" vertical="center"/>
    </xf>
    <xf numFmtId="177" fontId="33" fillId="0" borderId="84" xfId="1" applyNumberFormat="1" applyFont="1" applyFill="1" applyBorder="1" applyAlignment="1">
      <alignment horizontal="center" vertical="center"/>
    </xf>
    <xf numFmtId="177" fontId="33" fillId="0" borderId="87" xfId="1" applyNumberFormat="1" applyFont="1" applyFill="1" applyBorder="1" applyAlignment="1">
      <alignment horizontal="center" vertical="center"/>
    </xf>
    <xf numFmtId="9" fontId="33" fillId="0" borderId="46" xfId="14" applyFont="1" applyFill="1" applyBorder="1" applyAlignment="1">
      <alignment horizontal="right" vertical="center"/>
    </xf>
    <xf numFmtId="9" fontId="32" fillId="0" borderId="46" xfId="14" applyFont="1" applyFill="1" applyBorder="1" applyAlignment="1">
      <alignment horizontal="right" vertical="center"/>
    </xf>
    <xf numFmtId="0" fontId="33" fillId="0" borderId="32" xfId="0" applyFont="1" applyFill="1" applyBorder="1" applyAlignment="1">
      <alignment horizontal="right" vertical="center"/>
    </xf>
    <xf numFmtId="9" fontId="32" fillId="0" borderId="45" xfId="14" applyFont="1" applyFill="1" applyBorder="1" applyAlignment="1">
      <alignment horizontal="right" vertical="center"/>
    </xf>
    <xf numFmtId="9" fontId="32" fillId="0" borderId="48" xfId="14" applyFont="1" applyFill="1" applyBorder="1" applyAlignment="1">
      <alignment horizontal="center" vertical="center"/>
    </xf>
    <xf numFmtId="9" fontId="32" fillId="0" borderId="55" xfId="14" applyFont="1" applyFill="1" applyBorder="1" applyAlignment="1">
      <alignment horizontal="center" vertical="center"/>
    </xf>
    <xf numFmtId="9" fontId="32" fillId="0" borderId="93" xfId="14" applyFont="1" applyFill="1" applyBorder="1" applyAlignment="1">
      <alignment horizontal="center" vertical="center"/>
    </xf>
    <xf numFmtId="171" fontId="32" fillId="0" borderId="46" xfId="14" applyNumberFormat="1" applyFont="1" applyFill="1" applyBorder="1" applyAlignment="1">
      <alignment horizontal="right" vertical="center"/>
    </xf>
    <xf numFmtId="177" fontId="32" fillId="0" borderId="37" xfId="1" applyNumberFormat="1" applyFont="1" applyFill="1" applyBorder="1" applyAlignment="1">
      <alignment horizontal="center" vertical="center"/>
    </xf>
    <xf numFmtId="177" fontId="32" fillId="0" borderId="79" xfId="1" applyNumberFormat="1" applyFont="1" applyFill="1" applyBorder="1" applyAlignment="1">
      <alignment horizontal="center" vertical="center"/>
    </xf>
    <xf numFmtId="177" fontId="32" fillId="0" borderId="50" xfId="1" applyNumberFormat="1" applyFont="1" applyFill="1" applyBorder="1" applyAlignment="1">
      <alignment horizontal="center" vertical="center"/>
    </xf>
    <xf numFmtId="177" fontId="32" fillId="0" borderId="58" xfId="1" applyNumberFormat="1" applyFont="1" applyFill="1" applyBorder="1" applyAlignment="1">
      <alignment horizontal="center" vertical="center"/>
    </xf>
    <xf numFmtId="177" fontId="32" fillId="0" borderId="43" xfId="1" applyNumberFormat="1" applyFont="1" applyFill="1" applyBorder="1" applyAlignment="1">
      <alignment horizontal="center" vertical="center"/>
    </xf>
    <xf numFmtId="0" fontId="32" fillId="0" borderId="0" xfId="12" applyFont="1" applyFill="1" applyAlignment="1">
      <alignment horizontal="center" vertical="center"/>
    </xf>
    <xf numFmtId="177" fontId="32" fillId="0" borderId="0" xfId="1" applyNumberFormat="1" applyFont="1" applyFill="1" applyAlignment="1">
      <alignment horizontal="center" vertical="center"/>
    </xf>
    <xf numFmtId="0" fontId="39" fillId="0" borderId="0" xfId="0" applyFont="1" applyFill="1" applyAlignment="1">
      <alignment vertical="center"/>
    </xf>
    <xf numFmtId="0" fontId="36" fillId="0" borderId="0" xfId="0" applyFont="1" applyFill="1" applyAlignment="1">
      <alignment horizontal="right" vertical="center"/>
    </xf>
    <xf numFmtId="0" fontId="36" fillId="0" borderId="0" xfId="0" applyFont="1" applyFill="1" applyAlignment="1">
      <alignment vertical="center"/>
    </xf>
    <xf numFmtId="0" fontId="32" fillId="0" borderId="5" xfId="0" applyFont="1" applyFill="1" applyBorder="1" applyAlignment="1">
      <alignment horizontal="right" vertical="center" indent="1"/>
    </xf>
    <xf numFmtId="0" fontId="33" fillId="0" borderId="5" xfId="0" applyFont="1" applyFill="1" applyBorder="1" applyAlignment="1">
      <alignment horizontal="right" vertical="center" indent="1"/>
    </xf>
    <xf numFmtId="0" fontId="33" fillId="0" borderId="32" xfId="0" applyFont="1" applyFill="1" applyBorder="1" applyAlignment="1">
      <alignment horizontal="right" vertical="center" indent="1"/>
    </xf>
    <xf numFmtId="0" fontId="47" fillId="0" borderId="15" xfId="0" quotePrefix="1" applyFont="1" applyFill="1" applyBorder="1" applyAlignment="1">
      <alignment horizontal="left" vertical="center" indent="1"/>
    </xf>
    <xf numFmtId="0" fontId="33" fillId="0" borderId="23" xfId="0" quotePrefix="1" applyFont="1" applyFill="1" applyBorder="1" applyAlignment="1">
      <alignment horizontal="left" vertical="center" indent="1"/>
    </xf>
    <xf numFmtId="0" fontId="33" fillId="0" borderId="75" xfId="0" quotePrefix="1" applyFont="1" applyFill="1" applyBorder="1" applyAlignment="1">
      <alignment horizontal="left" vertical="center" indent="1"/>
    </xf>
    <xf numFmtId="0" fontId="33" fillId="0" borderId="19" xfId="0" applyFont="1" applyFill="1" applyBorder="1" applyAlignment="1">
      <alignment horizontal="left" vertical="center" indent="1"/>
    </xf>
    <xf numFmtId="0" fontId="33" fillId="0" borderId="0" xfId="5" applyFont="1" applyFill="1" applyAlignment="1">
      <alignment vertical="center"/>
    </xf>
    <xf numFmtId="0" fontId="33" fillId="0" borderId="13" xfId="5" applyFont="1" applyFill="1" applyBorder="1" applyAlignment="1">
      <alignment horizontal="center" vertical="center"/>
    </xf>
    <xf numFmtId="0" fontId="33" fillId="0" borderId="46" xfId="5" applyFont="1" applyFill="1" applyBorder="1" applyAlignment="1">
      <alignment horizontal="center" vertical="center"/>
    </xf>
    <xf numFmtId="0" fontId="33" fillId="0" borderId="56" xfId="5" applyFont="1" applyFill="1" applyBorder="1" applyAlignment="1">
      <alignment horizontal="center" vertical="center"/>
    </xf>
    <xf numFmtId="0" fontId="33" fillId="0" borderId="49" xfId="5" applyFont="1" applyFill="1" applyBorder="1" applyAlignment="1">
      <alignment horizontal="center" vertical="center"/>
    </xf>
    <xf numFmtId="0" fontId="33" fillId="0" borderId="59" xfId="5" applyFont="1" applyFill="1" applyBorder="1" applyAlignment="1">
      <alignment horizontal="center" vertical="center"/>
    </xf>
    <xf numFmtId="181" fontId="33" fillId="0" borderId="59" xfId="1" applyNumberFormat="1" applyFont="1" applyFill="1" applyBorder="1" applyAlignment="1">
      <alignment vertical="center"/>
    </xf>
    <xf numFmtId="181" fontId="33" fillId="0" borderId="57" xfId="1" applyNumberFormat="1" applyFont="1" applyFill="1" applyBorder="1" applyAlignment="1">
      <alignment vertical="center"/>
    </xf>
    <xf numFmtId="1" fontId="33" fillId="0" borderId="0" xfId="5" applyNumberFormat="1" applyFont="1" applyFill="1" applyAlignment="1">
      <alignment vertical="center"/>
    </xf>
    <xf numFmtId="0" fontId="32" fillId="0" borderId="0" xfId="5" applyFont="1" applyFill="1" applyAlignment="1">
      <alignment vertical="center"/>
    </xf>
    <xf numFmtId="181" fontId="33" fillId="0" borderId="22" xfId="1" applyNumberFormat="1" applyFont="1" applyFill="1" applyBorder="1" applyAlignment="1">
      <alignment vertical="center"/>
    </xf>
    <xf numFmtId="177" fontId="33" fillId="0" borderId="47" xfId="1" applyNumberFormat="1" applyFont="1" applyFill="1" applyBorder="1" applyAlignment="1">
      <alignment vertical="center"/>
    </xf>
    <xf numFmtId="177" fontId="32" fillId="0" borderId="37" xfId="1" applyNumberFormat="1" applyFont="1" applyFill="1" applyBorder="1" applyAlignment="1">
      <alignment vertical="center"/>
    </xf>
    <xf numFmtId="177" fontId="32" fillId="0" borderId="43" xfId="1" applyNumberFormat="1" applyFont="1" applyFill="1" applyBorder="1" applyAlignment="1">
      <alignment vertical="center"/>
    </xf>
    <xf numFmtId="9" fontId="33" fillId="0" borderId="46" xfId="14" applyFont="1" applyFill="1" applyBorder="1" applyAlignment="1">
      <alignment vertical="center"/>
    </xf>
    <xf numFmtId="9" fontId="32" fillId="0" borderId="46" xfId="14" applyFont="1" applyFill="1" applyBorder="1" applyAlignment="1">
      <alignment vertical="center"/>
    </xf>
    <xf numFmtId="0" fontId="47" fillId="0" borderId="8" xfId="5" applyFont="1" applyFill="1" applyBorder="1" applyAlignment="1">
      <alignment horizontal="right" vertical="center" wrapText="1" indent="1"/>
    </xf>
    <xf numFmtId="0" fontId="33" fillId="0" borderId="8" xfId="5" applyFont="1" applyFill="1" applyBorder="1" applyAlignment="1">
      <alignment horizontal="right" vertical="center" indent="1"/>
    </xf>
    <xf numFmtId="0" fontId="32" fillId="0" borderId="8" xfId="5" applyFont="1" applyFill="1" applyBorder="1" applyAlignment="1">
      <alignment horizontal="right" vertical="center" indent="1"/>
    </xf>
    <xf numFmtId="0" fontId="47" fillId="0" borderId="21" xfId="5" applyFont="1" applyFill="1" applyBorder="1" applyAlignment="1">
      <alignment horizontal="right" vertical="center" wrapText="1" indent="1"/>
    </xf>
    <xf numFmtId="0" fontId="47" fillId="0" borderId="8" xfId="5" applyFont="1" applyFill="1" applyBorder="1" applyAlignment="1">
      <alignment horizontal="right" vertical="center" indent="1"/>
    </xf>
    <xf numFmtId="0" fontId="33" fillId="0" borderId="8" xfId="5" applyFont="1" applyFill="1" applyBorder="1" applyAlignment="1">
      <alignment horizontal="right" vertical="center" wrapText="1" indent="1"/>
    </xf>
    <xf numFmtId="0" fontId="32" fillId="0" borderId="9" xfId="5" applyFont="1" applyFill="1" applyBorder="1" applyAlignment="1">
      <alignment horizontal="right" vertical="center" indent="1"/>
    </xf>
    <xf numFmtId="0" fontId="47" fillId="0" borderId="15" xfId="5" applyFont="1" applyFill="1" applyBorder="1" applyAlignment="1">
      <alignment horizontal="left" wrapText="1" indent="3"/>
    </xf>
    <xf numFmtId="0" fontId="47" fillId="0" borderId="15" xfId="5" applyFont="1" applyFill="1" applyBorder="1" applyAlignment="1">
      <alignment horizontal="left" vertical="center" indent="1"/>
    </xf>
    <xf numFmtId="0" fontId="47" fillId="0" borderId="15" xfId="5" applyFont="1" applyFill="1" applyBorder="1" applyAlignment="1">
      <alignment horizontal="left" vertical="center" wrapText="1" indent="1"/>
    </xf>
    <xf numFmtId="0" fontId="33" fillId="0" borderId="15" xfId="5" applyFont="1" applyFill="1" applyBorder="1" applyAlignment="1">
      <alignment horizontal="left" vertical="center" indent="1"/>
    </xf>
    <xf numFmtId="0" fontId="32" fillId="0" borderId="15" xfId="5" quotePrefix="1" applyFont="1" applyFill="1" applyBorder="1" applyAlignment="1">
      <alignment horizontal="left" vertical="center" indent="1"/>
    </xf>
    <xf numFmtId="0" fontId="32" fillId="0" borderId="15" xfId="5" applyFont="1" applyFill="1" applyBorder="1" applyAlignment="1">
      <alignment horizontal="left" vertical="center" indent="1"/>
    </xf>
    <xf numFmtId="0" fontId="47" fillId="0" borderId="23" xfId="5" applyFont="1" applyFill="1" applyBorder="1" applyAlignment="1">
      <alignment horizontal="left" vertical="center" wrapText="1" indent="1"/>
    </xf>
    <xf numFmtId="0" fontId="32" fillId="0" borderId="75" xfId="5" applyFont="1" applyFill="1" applyBorder="1" applyAlignment="1">
      <alignment horizontal="left" vertical="center" indent="1"/>
    </xf>
    <xf numFmtId="0" fontId="33" fillId="0" borderId="0" xfId="5" applyFont="1" applyFill="1" applyAlignment="1">
      <alignment horizontal="center" vertical="center"/>
    </xf>
    <xf numFmtId="1" fontId="33" fillId="0" borderId="59" xfId="0" applyNumberFormat="1" applyFont="1" applyFill="1" applyBorder="1" applyAlignment="1">
      <alignment horizontal="right" vertical="center"/>
    </xf>
    <xf numFmtId="181" fontId="32" fillId="0" borderId="78" xfId="1" applyNumberFormat="1" applyFont="1" applyFill="1" applyBorder="1" applyAlignment="1">
      <alignment horizontal="right" vertical="center"/>
    </xf>
    <xf numFmtId="177" fontId="32" fillId="0" borderId="95" xfId="1" applyNumberFormat="1" applyFont="1" applyFill="1" applyBorder="1" applyAlignment="1">
      <alignment horizontal="right" vertical="center"/>
    </xf>
    <xf numFmtId="0" fontId="47" fillId="0" borderId="76" xfId="0" applyFont="1" applyFill="1" applyBorder="1" applyAlignment="1">
      <alignment horizontal="right" vertical="center" wrapText="1" indent="1"/>
    </xf>
    <xf numFmtId="0" fontId="47" fillId="0" borderId="80" xfId="0" applyFont="1" applyFill="1" applyBorder="1" applyAlignment="1">
      <alignment horizontal="right" vertical="center" wrapText="1" indent="1"/>
    </xf>
    <xf numFmtId="0" fontId="32" fillId="0" borderId="77" xfId="0" applyFont="1" applyFill="1" applyBorder="1" applyAlignment="1">
      <alignment horizontal="right" vertical="center" indent="1"/>
    </xf>
    <xf numFmtId="49" fontId="33" fillId="0" borderId="76" xfId="14" applyNumberFormat="1" applyFont="1" applyFill="1" applyBorder="1" applyAlignment="1">
      <alignment horizontal="right" vertical="center" indent="1"/>
    </xf>
    <xf numFmtId="49" fontId="32" fillId="0" borderId="76" xfId="14" applyNumberFormat="1" applyFont="1" applyFill="1" applyBorder="1" applyAlignment="1">
      <alignment horizontal="right" vertical="center" indent="1"/>
    </xf>
    <xf numFmtId="49" fontId="47" fillId="0" borderId="76" xfId="14" applyNumberFormat="1" applyFont="1" applyFill="1" applyBorder="1" applyAlignment="1">
      <alignment horizontal="right" vertical="center" indent="1"/>
    </xf>
    <xf numFmtId="0" fontId="32" fillId="0" borderId="15" xfId="0" quotePrefix="1" applyFont="1" applyFill="1" applyBorder="1" applyAlignment="1">
      <alignment horizontal="left" vertical="center" indent="1"/>
    </xf>
    <xf numFmtId="0" fontId="32" fillId="0" borderId="75" xfId="0" quotePrefix="1" applyFont="1" applyFill="1" applyBorder="1" applyAlignment="1">
      <alignment horizontal="left" vertical="center" indent="1"/>
    </xf>
    <xf numFmtId="0" fontId="33" fillId="0" borderId="15" xfId="0" quotePrefix="1" applyFont="1" applyFill="1" applyBorder="1" applyAlignment="1">
      <alignment horizontal="left" vertical="top" indent="1"/>
    </xf>
    <xf numFmtId="0" fontId="32" fillId="0" borderId="0" xfId="8" applyFont="1" applyFill="1" applyAlignment="1">
      <alignment vertical="center"/>
    </xf>
    <xf numFmtId="0" fontId="32" fillId="0" borderId="46" xfId="8" applyFont="1" applyFill="1" applyBorder="1" applyAlignment="1">
      <alignment vertical="center"/>
    </xf>
    <xf numFmtId="0" fontId="32" fillId="0" borderId="49" xfId="8" applyFont="1" applyFill="1" applyBorder="1" applyAlignment="1">
      <alignment vertical="center"/>
    </xf>
    <xf numFmtId="0" fontId="32" fillId="0" borderId="56" xfId="8" applyFont="1" applyFill="1" applyBorder="1" applyAlignment="1">
      <alignment vertical="center"/>
    </xf>
    <xf numFmtId="0" fontId="32" fillId="0" borderId="57" xfId="8" applyFont="1" applyFill="1" applyBorder="1" applyAlignment="1">
      <alignment vertical="center"/>
    </xf>
    <xf numFmtId="168" fontId="33" fillId="0" borderId="46" xfId="12" applyNumberFormat="1" applyFont="1" applyFill="1" applyBorder="1" applyAlignment="1">
      <alignment horizontal="right" vertical="center" readingOrder="1"/>
    </xf>
    <xf numFmtId="168" fontId="33" fillId="0" borderId="49" xfId="12" applyNumberFormat="1" applyFont="1" applyFill="1" applyBorder="1" applyAlignment="1">
      <alignment horizontal="right" vertical="center"/>
    </xf>
    <xf numFmtId="2" fontId="33" fillId="0" borderId="49" xfId="0" applyNumberFormat="1" applyFont="1" applyFill="1" applyBorder="1" applyAlignment="1">
      <alignment horizontal="right" vertical="center" readingOrder="1"/>
    </xf>
    <xf numFmtId="2" fontId="33" fillId="0" borderId="57" xfId="0" applyNumberFormat="1" applyFont="1" applyFill="1" applyBorder="1" applyAlignment="1">
      <alignment horizontal="right" vertical="center" readingOrder="1"/>
    </xf>
    <xf numFmtId="2" fontId="33" fillId="0" borderId="56" xfId="0" applyNumberFormat="1" applyFont="1" applyFill="1" applyBorder="1" applyAlignment="1">
      <alignment horizontal="right" vertical="center" readingOrder="1"/>
    </xf>
    <xf numFmtId="168" fontId="32" fillId="0" borderId="46" xfId="8" applyNumberFormat="1" applyFont="1" applyFill="1" applyBorder="1" applyAlignment="1">
      <alignment horizontal="right" vertical="center" readingOrder="1"/>
    </xf>
    <xf numFmtId="168" fontId="32" fillId="0" borderId="46" xfId="8" applyNumberFormat="1" applyFont="1" applyFill="1" applyBorder="1" applyAlignment="1">
      <alignment horizontal="right" vertical="center"/>
    </xf>
    <xf numFmtId="168" fontId="32" fillId="0" borderId="49" xfId="8" applyNumberFormat="1" applyFont="1" applyFill="1" applyBorder="1" applyAlignment="1">
      <alignment horizontal="right" vertical="center"/>
    </xf>
    <xf numFmtId="168" fontId="32" fillId="0" borderId="56" xfId="8" applyNumberFormat="1" applyFont="1" applyFill="1" applyBorder="1" applyAlignment="1">
      <alignment horizontal="right" vertical="center"/>
    </xf>
    <xf numFmtId="168" fontId="32" fillId="0" borderId="57" xfId="8" applyNumberFormat="1" applyFont="1" applyFill="1" applyBorder="1" applyAlignment="1">
      <alignment horizontal="right" vertical="center"/>
    </xf>
    <xf numFmtId="168" fontId="33" fillId="0" borderId="56" xfId="12" applyNumberFormat="1" applyFont="1" applyFill="1" applyBorder="1" applyAlignment="1">
      <alignment horizontal="right" vertical="center"/>
    </xf>
    <xf numFmtId="168" fontId="33" fillId="0" borderId="57" xfId="12" applyNumberFormat="1" applyFont="1" applyFill="1" applyBorder="1" applyAlignment="1">
      <alignment horizontal="right" vertical="center"/>
    </xf>
    <xf numFmtId="2" fontId="33" fillId="0" borderId="49" xfId="12" applyNumberFormat="1" applyFont="1" applyFill="1" applyBorder="1" applyAlignment="1">
      <alignment horizontal="right" vertical="center"/>
    </xf>
    <xf numFmtId="2" fontId="33" fillId="0" borderId="57" xfId="12" applyNumberFormat="1" applyFont="1" applyFill="1" applyBorder="1" applyAlignment="1">
      <alignment horizontal="right" vertical="center"/>
    </xf>
    <xf numFmtId="2" fontId="33" fillId="0" borderId="56" xfId="12" applyNumberFormat="1" applyFont="1" applyFill="1" applyBorder="1" applyAlignment="1">
      <alignment horizontal="right" vertical="center"/>
    </xf>
    <xf numFmtId="172" fontId="33" fillId="0" borderId="49" xfId="12" applyNumberFormat="1" applyFont="1" applyFill="1" applyBorder="1" applyAlignment="1">
      <alignment horizontal="right" vertical="center"/>
    </xf>
    <xf numFmtId="172" fontId="33" fillId="0" borderId="46" xfId="12" applyNumberFormat="1" applyFont="1" applyFill="1" applyBorder="1" applyAlignment="1">
      <alignment horizontal="right" vertical="center"/>
    </xf>
    <xf numFmtId="2" fontId="33" fillId="0" borderId="46" xfId="12" applyNumberFormat="1" applyFont="1" applyFill="1" applyBorder="1" applyAlignment="1">
      <alignment horizontal="right" vertical="center" readingOrder="1"/>
    </xf>
    <xf numFmtId="172" fontId="33" fillId="0" borderId="57" xfId="12" applyNumberFormat="1" applyFont="1" applyFill="1" applyBorder="1" applyAlignment="1">
      <alignment horizontal="right" vertical="center"/>
    </xf>
    <xf numFmtId="2" fontId="33" fillId="0" borderId="46" xfId="12" applyNumberFormat="1" applyFont="1" applyFill="1" applyBorder="1" applyAlignment="1">
      <alignment horizontal="right" vertical="center"/>
    </xf>
    <xf numFmtId="168" fontId="32" fillId="0" borderId="37" xfId="8" applyNumberFormat="1" applyFont="1" applyFill="1" applyBorder="1" applyAlignment="1">
      <alignment horizontal="right" vertical="center" readingOrder="1"/>
    </xf>
    <xf numFmtId="168" fontId="32" fillId="0" borderId="50" xfId="8" applyNumberFormat="1" applyFont="1" applyFill="1" applyBorder="1" applyAlignment="1">
      <alignment horizontal="right" vertical="center" readingOrder="1"/>
    </xf>
    <xf numFmtId="168" fontId="32" fillId="0" borderId="43" xfId="8" applyNumberFormat="1" applyFont="1" applyFill="1" applyBorder="1" applyAlignment="1">
      <alignment horizontal="right" vertical="center" readingOrder="1"/>
    </xf>
    <xf numFmtId="168" fontId="32" fillId="0" borderId="79" xfId="8" applyNumberFormat="1" applyFont="1" applyFill="1" applyBorder="1" applyAlignment="1">
      <alignment horizontal="right" vertical="center" readingOrder="1"/>
    </xf>
    <xf numFmtId="168" fontId="32" fillId="0" borderId="58" xfId="8" applyNumberFormat="1" applyFont="1" applyFill="1" applyBorder="1" applyAlignment="1">
      <alignment horizontal="right" vertical="center" readingOrder="1"/>
    </xf>
    <xf numFmtId="168" fontId="32" fillId="0" borderId="22" xfId="8" applyNumberFormat="1" applyFont="1" applyFill="1" applyBorder="1" applyAlignment="1">
      <alignment horizontal="right" vertical="center"/>
    </xf>
    <xf numFmtId="168" fontId="32" fillId="0" borderId="84" xfId="8" applyNumberFormat="1" applyFont="1" applyFill="1" applyBorder="1" applyAlignment="1">
      <alignment horizontal="right" vertical="center"/>
    </xf>
    <xf numFmtId="168" fontId="32" fillId="0" borderId="86" xfId="8" applyNumberFormat="1" applyFont="1" applyFill="1" applyBorder="1" applyAlignment="1">
      <alignment horizontal="right" vertical="center"/>
    </xf>
    <xf numFmtId="168" fontId="32" fillId="0" borderId="87" xfId="8" applyNumberFormat="1" applyFont="1" applyFill="1" applyBorder="1" applyAlignment="1">
      <alignment horizontal="right" vertical="center"/>
    </xf>
    <xf numFmtId="168" fontId="32" fillId="0" borderId="49" xfId="8" applyNumberFormat="1" applyFont="1" applyFill="1" applyBorder="1" applyAlignment="1">
      <alignment horizontal="right" vertical="center" readingOrder="1"/>
    </xf>
    <xf numFmtId="168" fontId="32" fillId="0" borderId="56" xfId="8" applyNumberFormat="1" applyFont="1" applyFill="1" applyBorder="1" applyAlignment="1">
      <alignment horizontal="right" vertical="center" readingOrder="1"/>
    </xf>
    <xf numFmtId="168" fontId="32" fillId="0" borderId="57" xfId="8" applyNumberFormat="1" applyFont="1" applyFill="1" applyBorder="1" applyAlignment="1">
      <alignment horizontal="right" vertical="center" readingOrder="1"/>
    </xf>
    <xf numFmtId="0" fontId="47" fillId="0" borderId="76" xfId="8" applyFont="1" applyFill="1" applyBorder="1" applyAlignment="1">
      <alignment horizontal="right" vertical="center" indent="1"/>
    </xf>
    <xf numFmtId="0" fontId="32" fillId="0" borderId="76" xfId="8" applyFont="1" applyFill="1" applyBorder="1" applyAlignment="1">
      <alignment horizontal="right" vertical="center" indent="1"/>
    </xf>
    <xf numFmtId="0" fontId="33" fillId="0" borderId="76" xfId="12" applyFont="1" applyFill="1" applyBorder="1" applyAlignment="1">
      <alignment horizontal="right" vertical="center" indent="1"/>
    </xf>
    <xf numFmtId="0" fontId="32" fillId="0" borderId="76" xfId="12" applyFont="1" applyFill="1" applyBorder="1" applyAlignment="1">
      <alignment horizontal="right" vertical="center" indent="1"/>
    </xf>
    <xf numFmtId="0" fontId="33" fillId="0" borderId="76" xfId="8" applyFont="1" applyFill="1" applyBorder="1" applyAlignment="1">
      <alignment horizontal="right" vertical="center" indent="1"/>
    </xf>
    <xf numFmtId="0" fontId="32" fillId="0" borderId="77" xfId="8" applyFont="1" applyFill="1" applyBorder="1" applyAlignment="1">
      <alignment horizontal="right" vertical="center" indent="1"/>
    </xf>
    <xf numFmtId="0" fontId="32" fillId="0" borderId="80" xfId="8" applyFont="1" applyFill="1" applyBorder="1" applyAlignment="1">
      <alignment horizontal="right" vertical="center" indent="1"/>
    </xf>
    <xf numFmtId="0" fontId="47" fillId="0" borderId="15" xfId="8" applyFont="1" applyFill="1" applyBorder="1" applyAlignment="1">
      <alignment horizontal="left" vertical="center" indent="1"/>
    </xf>
    <xf numFmtId="0" fontId="32" fillId="0" borderId="15" xfId="8" applyFont="1" applyFill="1" applyBorder="1" applyAlignment="1">
      <alignment horizontal="left" vertical="center" indent="1"/>
    </xf>
    <xf numFmtId="0" fontId="32" fillId="0" borderId="20" xfId="8" applyFont="1" applyFill="1" applyBorder="1" applyAlignment="1">
      <alignment horizontal="left" vertical="center" indent="1"/>
    </xf>
    <xf numFmtId="0" fontId="32" fillId="0" borderId="23" xfId="8" applyFont="1" applyFill="1" applyBorder="1" applyAlignment="1">
      <alignment horizontal="left" vertical="center" indent="1"/>
    </xf>
    <xf numFmtId="0" fontId="33" fillId="0" borderId="20" xfId="12" applyFont="1" applyFill="1" applyBorder="1" applyAlignment="1">
      <alignment horizontal="left" vertical="top" indent="2"/>
    </xf>
    <xf numFmtId="0" fontId="14" fillId="0" borderId="0" xfId="12" applyFont="1" applyFill="1" applyAlignment="1">
      <alignment horizontal="left" indent="1"/>
    </xf>
    <xf numFmtId="2" fontId="33" fillId="0" borderId="46" xfId="9" applyNumberFormat="1" applyFont="1" applyFill="1" applyBorder="1" applyAlignment="1">
      <alignment horizontal="right" vertical="center"/>
    </xf>
    <xf numFmtId="2" fontId="32" fillId="0" borderId="46" xfId="12" applyNumberFormat="1" applyFont="1" applyFill="1" applyBorder="1" applyAlignment="1">
      <alignment horizontal="right" vertical="center"/>
    </xf>
    <xf numFmtId="0" fontId="32" fillId="0" borderId="46" xfId="12" applyFont="1" applyFill="1" applyBorder="1" applyAlignment="1">
      <alignment horizontal="right" vertical="center"/>
    </xf>
    <xf numFmtId="0" fontId="32" fillId="0" borderId="22" xfId="12" applyFont="1" applyFill="1" applyBorder="1" applyAlignment="1">
      <alignment horizontal="right" vertical="center"/>
    </xf>
    <xf numFmtId="2" fontId="32" fillId="0" borderId="37" xfId="12" applyNumberFormat="1" applyFont="1" applyFill="1" applyBorder="1" applyAlignment="1">
      <alignment horizontal="right" vertical="center"/>
    </xf>
    <xf numFmtId="2" fontId="33" fillId="0" borderId="37" xfId="9" applyNumberFormat="1" applyFont="1" applyFill="1" applyBorder="1" applyAlignment="1">
      <alignment horizontal="right" vertical="center"/>
    </xf>
    <xf numFmtId="0" fontId="47" fillId="0" borderId="8" xfId="9" applyFont="1" applyFill="1" applyBorder="1" applyAlignment="1">
      <alignment horizontal="right" vertical="center" indent="1"/>
    </xf>
    <xf numFmtId="0" fontId="33" fillId="0" borderId="8" xfId="9" applyFont="1" applyFill="1" applyBorder="1" applyAlignment="1">
      <alignment horizontal="right" vertical="center" indent="1"/>
    </xf>
    <xf numFmtId="0" fontId="32" fillId="0" borderId="21" xfId="12" applyFont="1" applyFill="1" applyBorder="1" applyAlignment="1">
      <alignment horizontal="right" vertical="center" indent="1"/>
    </xf>
    <xf numFmtId="0" fontId="32" fillId="0" borderId="9" xfId="12" applyFont="1" applyFill="1" applyBorder="1" applyAlignment="1">
      <alignment horizontal="right" vertical="center" indent="1"/>
    </xf>
    <xf numFmtId="0" fontId="33" fillId="0" borderId="8" xfId="9" applyFont="1" applyFill="1" applyBorder="1" applyAlignment="1">
      <alignment horizontal="right" vertical="center" wrapText="1" indent="1"/>
    </xf>
    <xf numFmtId="0" fontId="33" fillId="0" borderId="9" xfId="9" applyFont="1" applyFill="1" applyBorder="1" applyAlignment="1">
      <alignment horizontal="right" vertical="center" indent="1"/>
    </xf>
    <xf numFmtId="0" fontId="47" fillId="0" borderId="15" xfId="9" applyFont="1" applyFill="1" applyBorder="1" applyAlignment="1">
      <alignment horizontal="left" vertical="center" indent="1"/>
    </xf>
    <xf numFmtId="0" fontId="33" fillId="0" borderId="15" xfId="9" applyFont="1" applyFill="1" applyBorder="1" applyAlignment="1">
      <alignment horizontal="left" vertical="center" indent="1"/>
    </xf>
    <xf numFmtId="0" fontId="32" fillId="0" borderId="23" xfId="12" applyFont="1" applyFill="1" applyBorder="1" applyAlignment="1">
      <alignment horizontal="left" vertical="center" indent="1"/>
    </xf>
    <xf numFmtId="0" fontId="32" fillId="0" borderId="20" xfId="12" applyFont="1" applyFill="1" applyBorder="1" applyAlignment="1">
      <alignment horizontal="left" vertical="center" indent="1"/>
    </xf>
    <xf numFmtId="0" fontId="33" fillId="0" borderId="20" xfId="9" applyFont="1" applyFill="1" applyBorder="1" applyAlignment="1">
      <alignment horizontal="left" vertical="center" indent="1"/>
    </xf>
    <xf numFmtId="167" fontId="33" fillId="0" borderId="0" xfId="0" applyNumberFormat="1" applyFont="1" applyFill="1" applyAlignment="1">
      <alignment vertical="center"/>
    </xf>
    <xf numFmtId="0" fontId="33" fillId="0" borderId="0" xfId="0" applyNumberFormat="1" applyFont="1" applyFill="1" applyAlignment="1">
      <alignment vertical="center"/>
    </xf>
    <xf numFmtId="2" fontId="33" fillId="0" borderId="0" xfId="0" applyNumberFormat="1" applyFont="1" applyFill="1" applyAlignment="1">
      <alignment vertical="center"/>
    </xf>
    <xf numFmtId="0" fontId="32" fillId="0" borderId="46" xfId="0" applyFont="1" applyFill="1" applyBorder="1" applyAlignment="1">
      <alignment horizontal="right" vertical="center"/>
    </xf>
    <xf numFmtId="2" fontId="33" fillId="0" borderId="46" xfId="0" applyNumberFormat="1" applyFont="1" applyFill="1" applyBorder="1" applyAlignment="1">
      <alignment horizontal="center" vertical="center"/>
    </xf>
    <xf numFmtId="2" fontId="33" fillId="0" borderId="15" xfId="0" applyNumberFormat="1" applyFont="1" applyFill="1" applyBorder="1" applyAlignment="1">
      <alignment horizontal="center" vertical="center"/>
    </xf>
    <xf numFmtId="2" fontId="33" fillId="0" borderId="19" xfId="0" applyNumberFormat="1" applyFont="1" applyFill="1" applyBorder="1" applyAlignment="1">
      <alignment horizontal="center" vertical="center"/>
    </xf>
    <xf numFmtId="176" fontId="33" fillId="0" borderId="0" xfId="0" applyNumberFormat="1" applyFont="1" applyFill="1" applyAlignment="1">
      <alignment vertical="center"/>
    </xf>
    <xf numFmtId="0" fontId="32" fillId="0" borderId="45" xfId="0" applyFont="1" applyFill="1" applyBorder="1" applyAlignment="1">
      <alignment horizontal="right" vertical="center"/>
    </xf>
    <xf numFmtId="2" fontId="33" fillId="0" borderId="45" xfId="0" applyNumberFormat="1" applyFont="1" applyFill="1" applyBorder="1" applyAlignment="1">
      <alignment horizontal="center" vertical="center"/>
    </xf>
    <xf numFmtId="2" fontId="33" fillId="0" borderId="75" xfId="0" applyNumberFormat="1" applyFont="1" applyFill="1" applyBorder="1" applyAlignment="1">
      <alignment horizontal="center" vertical="center"/>
    </xf>
    <xf numFmtId="0" fontId="32" fillId="0" borderId="46" xfId="13" applyFont="1" applyFill="1" applyBorder="1" applyAlignment="1">
      <alignment vertical="center"/>
    </xf>
    <xf numFmtId="0" fontId="32" fillId="0" borderId="0" xfId="13" applyFont="1" applyFill="1" applyAlignment="1">
      <alignment vertical="center"/>
    </xf>
    <xf numFmtId="0" fontId="32" fillId="0" borderId="46" xfId="13" applyFont="1" applyFill="1" applyBorder="1" applyAlignment="1">
      <alignment horizontal="right" vertical="center"/>
    </xf>
    <xf numFmtId="168" fontId="33" fillId="0" borderId="46" xfId="11" applyNumberFormat="1" applyFont="1" applyFill="1" applyBorder="1" applyAlignment="1">
      <alignment horizontal="right" vertical="center"/>
    </xf>
    <xf numFmtId="168" fontId="32" fillId="0" borderId="46" xfId="13" applyNumberFormat="1" applyFont="1" applyFill="1" applyBorder="1" applyAlignment="1">
      <alignment horizontal="right" vertical="center"/>
    </xf>
    <xf numFmtId="0" fontId="33" fillId="0" borderId="0" xfId="13" applyFont="1" applyFill="1" applyAlignment="1">
      <alignment vertical="center"/>
    </xf>
    <xf numFmtId="168" fontId="33" fillId="0" borderId="46" xfId="10" applyNumberFormat="1" applyFont="1" applyFill="1" applyBorder="1" applyAlignment="1">
      <alignment horizontal="right" vertical="center"/>
    </xf>
    <xf numFmtId="168" fontId="33" fillId="0" borderId="37" xfId="13" applyNumberFormat="1" applyFont="1" applyFill="1" applyBorder="1" applyAlignment="1">
      <alignment horizontal="right" vertical="center"/>
    </xf>
    <xf numFmtId="168" fontId="33" fillId="0" borderId="46" xfId="13" applyNumberFormat="1" applyFont="1" applyFill="1" applyBorder="1" applyAlignment="1">
      <alignment horizontal="right" vertical="center"/>
    </xf>
    <xf numFmtId="0" fontId="33" fillId="0" borderId="0" xfId="13" applyFont="1" applyFill="1" applyAlignment="1">
      <alignment horizontal="center" vertical="center"/>
    </xf>
    <xf numFmtId="168" fontId="33" fillId="0" borderId="46" xfId="11" applyNumberFormat="1" applyFont="1" applyFill="1" applyBorder="1" applyAlignment="1">
      <alignment horizontal="right" vertical="center" readingOrder="1"/>
    </xf>
    <xf numFmtId="168" fontId="33" fillId="0" borderId="22" xfId="13" applyNumberFormat="1" applyFont="1" applyFill="1" applyBorder="1" applyAlignment="1">
      <alignment horizontal="right" vertical="center"/>
    </xf>
    <xf numFmtId="2" fontId="33" fillId="0" borderId="37" xfId="13" applyNumberFormat="1" applyFont="1" applyFill="1" applyBorder="1" applyAlignment="1">
      <alignment horizontal="right" vertical="center"/>
    </xf>
    <xf numFmtId="2" fontId="33" fillId="0" borderId="22" xfId="13" applyNumberFormat="1" applyFont="1" applyFill="1" applyBorder="1" applyAlignment="1">
      <alignment horizontal="right" vertical="center"/>
    </xf>
    <xf numFmtId="2" fontId="33" fillId="0" borderId="46" xfId="10" applyNumberFormat="1" applyFont="1" applyFill="1" applyBorder="1" applyAlignment="1">
      <alignment horizontal="right" vertical="center"/>
    </xf>
    <xf numFmtId="2" fontId="33" fillId="0" borderId="46" xfId="13" applyNumberFormat="1" applyFont="1" applyFill="1" applyBorder="1" applyAlignment="1">
      <alignment horizontal="right" vertical="center"/>
    </xf>
    <xf numFmtId="2" fontId="32" fillId="0" borderId="46" xfId="13" applyNumberFormat="1" applyFont="1" applyFill="1" applyBorder="1" applyAlignment="1">
      <alignment horizontal="right" vertical="center"/>
    </xf>
    <xf numFmtId="2" fontId="11" fillId="0" borderId="46" xfId="13" applyNumberFormat="1" applyFont="1" applyFill="1" applyBorder="1" applyAlignment="1">
      <alignment horizontal="center" vertical="center"/>
    </xf>
    <xf numFmtId="0" fontId="11" fillId="0" borderId="46" xfId="13" applyFont="1" applyFill="1" applyBorder="1" applyAlignment="1">
      <alignment horizontal="center" vertical="center"/>
    </xf>
    <xf numFmtId="0" fontId="11" fillId="0" borderId="46" xfId="13" applyFont="1" applyFill="1" applyBorder="1" applyAlignment="1">
      <alignment horizontal="center" vertical="center" wrapText="1"/>
    </xf>
    <xf numFmtId="2" fontId="47" fillId="0" borderId="46" xfId="13" applyNumberFormat="1" applyFont="1" applyFill="1" applyBorder="1" applyAlignment="1">
      <alignment horizontal="right" vertical="center"/>
    </xf>
    <xf numFmtId="2" fontId="33" fillId="0" borderId="46" xfId="11" applyNumberFormat="1" applyFont="1" applyFill="1" applyBorder="1" applyAlignment="1">
      <alignment horizontal="right" vertical="center"/>
    </xf>
    <xf numFmtId="168" fontId="33" fillId="0" borderId="46" xfId="0" applyNumberFormat="1" applyFont="1" applyFill="1" applyBorder="1" applyAlignment="1">
      <alignment horizontal="right" vertical="center"/>
    </xf>
    <xf numFmtId="168" fontId="32" fillId="0" borderId="46" xfId="11" applyNumberFormat="1" applyFont="1" applyFill="1" applyBorder="1" applyAlignment="1">
      <alignment horizontal="right" vertical="center"/>
    </xf>
    <xf numFmtId="0" fontId="32" fillId="0" borderId="9" xfId="13" applyFont="1" applyFill="1" applyBorder="1" applyAlignment="1">
      <alignment vertical="center"/>
    </xf>
    <xf numFmtId="0" fontId="33" fillId="0" borderId="37" xfId="13" applyFont="1" applyFill="1" applyBorder="1" applyAlignment="1">
      <alignment vertical="center"/>
    </xf>
    <xf numFmtId="0" fontId="33" fillId="0" borderId="37" xfId="13" applyFont="1" applyFill="1" applyBorder="1" applyAlignment="1">
      <alignment horizontal="right" vertical="center"/>
    </xf>
    <xf numFmtId="0" fontId="47" fillId="0" borderId="8" xfId="10" applyFont="1" applyFill="1" applyBorder="1" applyAlignment="1">
      <alignment horizontal="right" vertical="center" indent="1"/>
    </xf>
    <xf numFmtId="0" fontId="32" fillId="0" borderId="8" xfId="13" applyFont="1" applyFill="1" applyBorder="1" applyAlignment="1">
      <alignment horizontal="right" vertical="center" indent="1"/>
    </xf>
    <xf numFmtId="0" fontId="32" fillId="0" borderId="8" xfId="11" applyFont="1" applyFill="1" applyBorder="1" applyAlignment="1">
      <alignment horizontal="right" vertical="center" indent="1" readingOrder="2"/>
    </xf>
    <xf numFmtId="0" fontId="33" fillId="0" borderId="8" xfId="11" applyFont="1" applyFill="1" applyBorder="1" applyAlignment="1">
      <alignment horizontal="right" vertical="center" indent="1" readingOrder="1"/>
    </xf>
    <xf numFmtId="0" fontId="33" fillId="0" borderId="8" xfId="11" applyFont="1" applyFill="1" applyBorder="1" applyAlignment="1">
      <alignment horizontal="right" vertical="center" wrapText="1" indent="1"/>
    </xf>
    <xf numFmtId="0" fontId="33" fillId="0" borderId="9" xfId="13" applyFont="1" applyFill="1" applyBorder="1" applyAlignment="1">
      <alignment horizontal="right" vertical="center" indent="1"/>
    </xf>
    <xf numFmtId="0" fontId="33" fillId="0" borderId="8" xfId="13" applyFont="1" applyFill="1" applyBorder="1" applyAlignment="1">
      <alignment horizontal="right" vertical="center" indent="1"/>
    </xf>
    <xf numFmtId="0" fontId="33" fillId="0" borderId="21" xfId="13" applyFont="1" applyFill="1" applyBorder="1" applyAlignment="1">
      <alignment horizontal="right" vertical="center" indent="1"/>
    </xf>
    <xf numFmtId="0" fontId="33" fillId="0" borderId="8" xfId="11" quotePrefix="1" applyFont="1" applyFill="1" applyBorder="1" applyAlignment="1">
      <alignment horizontal="right" vertical="center" indent="1"/>
    </xf>
    <xf numFmtId="0" fontId="47" fillId="0" borderId="15" xfId="10" applyFont="1" applyFill="1" applyBorder="1" applyAlignment="1">
      <alignment horizontal="left" vertical="center" indent="1"/>
    </xf>
    <xf numFmtId="0" fontId="32" fillId="0" borderId="15" xfId="13" applyFont="1" applyFill="1" applyBorder="1" applyAlignment="1">
      <alignment horizontal="left" vertical="center" indent="1"/>
    </xf>
    <xf numFmtId="0" fontId="32" fillId="0" borderId="15" xfId="11" applyFont="1" applyFill="1" applyBorder="1" applyAlignment="1">
      <alignment horizontal="left" vertical="center" indent="1"/>
    </xf>
    <xf numFmtId="0" fontId="33" fillId="0" borderId="20" xfId="13" applyFont="1" applyFill="1" applyBorder="1" applyAlignment="1">
      <alignment horizontal="left" vertical="center" indent="1"/>
    </xf>
    <xf numFmtId="0" fontId="33" fillId="0" borderId="15" xfId="13" applyFont="1" applyFill="1" applyBorder="1" applyAlignment="1">
      <alignment horizontal="left" vertical="center" indent="1"/>
    </xf>
    <xf numFmtId="0" fontId="33" fillId="0" borderId="23" xfId="13" applyFont="1" applyFill="1" applyBorder="1" applyAlignment="1">
      <alignment horizontal="left" vertical="center" indent="1"/>
    </xf>
    <xf numFmtId="0" fontId="33" fillId="0" borderId="15" xfId="11" quotePrefix="1" applyFont="1" applyFill="1" applyBorder="1" applyAlignment="1">
      <alignment horizontal="left" vertical="center" indent="1"/>
    </xf>
    <xf numFmtId="0" fontId="32" fillId="0" borderId="20" xfId="13" applyFont="1" applyFill="1" applyBorder="1" applyAlignment="1">
      <alignment horizontal="left" vertical="center" indent="1"/>
    </xf>
    <xf numFmtId="0" fontId="14" fillId="0" borderId="0" xfId="11" applyFont="1" applyFill="1" applyBorder="1" applyAlignment="1">
      <alignment horizontal="left" indent="1"/>
    </xf>
    <xf numFmtId="0" fontId="33" fillId="0" borderId="46" xfId="12" applyFont="1" applyFill="1" applyBorder="1" applyAlignment="1">
      <alignment horizontal="right" vertical="center"/>
    </xf>
    <xf numFmtId="0" fontId="33" fillId="0" borderId="0" xfId="12" applyFont="1" applyFill="1" applyAlignment="1">
      <alignment horizontal="center" vertical="center"/>
    </xf>
    <xf numFmtId="168" fontId="33" fillId="0" borderId="46" xfId="11" applyNumberFormat="1" applyFont="1" applyFill="1" applyBorder="1" applyAlignment="1">
      <alignment horizontal="center" vertical="center"/>
    </xf>
    <xf numFmtId="0" fontId="51" fillId="0" borderId="8" xfId="12" applyFont="1" applyFill="1" applyBorder="1" applyAlignment="1">
      <alignment horizontal="right" vertical="center" indent="1"/>
    </xf>
    <xf numFmtId="0" fontId="33" fillId="0" borderId="8" xfId="11" applyFont="1" applyFill="1" applyBorder="1" applyAlignment="1">
      <alignment horizontal="right" vertical="center" indent="1" readingOrder="2"/>
    </xf>
    <xf numFmtId="0" fontId="47" fillId="0" borderId="8" xfId="11" applyFont="1" applyFill="1" applyBorder="1" applyAlignment="1">
      <alignment horizontal="right" vertical="center" indent="1"/>
    </xf>
    <xf numFmtId="0" fontId="51" fillId="0" borderId="15" xfId="12" applyFont="1" applyFill="1" applyBorder="1" applyAlignment="1">
      <alignment horizontal="left" vertical="center" indent="1"/>
    </xf>
    <xf numFmtId="0" fontId="47" fillId="0" borderId="15" xfId="11" applyFont="1" applyFill="1" applyBorder="1" applyAlignment="1">
      <alignment horizontal="left" vertical="center" indent="1"/>
    </xf>
    <xf numFmtId="1" fontId="33" fillId="0" borderId="49" xfId="4" applyNumberFormat="1" applyFont="1" applyFill="1" applyBorder="1" applyAlignment="1">
      <alignment vertical="center"/>
    </xf>
    <xf numFmtId="1" fontId="33" fillId="0" borderId="57" xfId="4" applyNumberFormat="1" applyFont="1" applyFill="1" applyBorder="1" applyAlignment="1">
      <alignment vertical="center"/>
    </xf>
    <xf numFmtId="49" fontId="47" fillId="0" borderId="8" xfId="4" applyNumberFormat="1" applyFont="1" applyFill="1" applyBorder="1" applyAlignment="1">
      <alignment horizontal="right" vertical="center" indent="1"/>
    </xf>
    <xf numFmtId="49" fontId="32" fillId="0" borderId="8" xfId="4" applyNumberFormat="1" applyFont="1" applyFill="1" applyBorder="1" applyAlignment="1">
      <alignment horizontal="right" vertical="center" indent="1"/>
    </xf>
    <xf numFmtId="0" fontId="32" fillId="0" borderId="47" xfId="0" applyFont="1" applyFill="1" applyBorder="1" applyAlignment="1">
      <alignment horizontal="right" vertical="center"/>
    </xf>
    <xf numFmtId="0" fontId="33" fillId="0" borderId="46" xfId="0" applyFont="1" applyFill="1" applyBorder="1" applyAlignment="1">
      <alignment horizontal="right" vertical="center"/>
    </xf>
    <xf numFmtId="0" fontId="33" fillId="0" borderId="47" xfId="0" applyFont="1" applyFill="1" applyBorder="1" applyAlignment="1">
      <alignment horizontal="right" vertical="center"/>
    </xf>
    <xf numFmtId="0" fontId="33" fillId="0" borderId="46" xfId="0" applyFont="1" applyFill="1" applyBorder="1" applyAlignment="1">
      <alignment horizontal="left" vertical="center"/>
    </xf>
    <xf numFmtId="0" fontId="33" fillId="0" borderId="19" xfId="0" applyFont="1" applyFill="1" applyBorder="1" applyAlignment="1">
      <alignment horizontal="left" vertical="center"/>
    </xf>
    <xf numFmtId="0" fontId="33" fillId="0" borderId="9" xfId="0" applyFont="1" applyFill="1" applyBorder="1" applyAlignment="1">
      <alignment horizontal="right" vertical="center"/>
    </xf>
    <xf numFmtId="0" fontId="39" fillId="0" borderId="0" xfId="12" applyFont="1" applyFill="1" applyAlignment="1">
      <alignment vertical="center"/>
    </xf>
    <xf numFmtId="0" fontId="39" fillId="0" borderId="0" xfId="0" applyFont="1" applyFill="1" applyBorder="1" applyAlignment="1">
      <alignment horizontal="right" vertical="center" readingOrder="2"/>
    </xf>
    <xf numFmtId="1" fontId="17" fillId="0" borderId="0" xfId="0" applyNumberFormat="1" applyFont="1" applyFill="1" applyAlignment="1">
      <alignment vertical="center"/>
    </xf>
    <xf numFmtId="177" fontId="33" fillId="0" borderId="0" xfId="1" applyNumberFormat="1" applyFont="1" applyFill="1" applyBorder="1" applyAlignment="1">
      <alignment vertical="center"/>
    </xf>
    <xf numFmtId="0" fontId="14" fillId="0" borderId="0" xfId="12" applyFont="1" applyFill="1" applyAlignment="1">
      <alignment vertical="center"/>
    </xf>
    <xf numFmtId="0" fontId="33" fillId="0" borderId="45" xfId="0" applyFont="1" applyFill="1" applyBorder="1" applyAlignment="1">
      <alignment vertical="center"/>
    </xf>
    <xf numFmtId="0" fontId="33" fillId="0" borderId="92" xfId="0" applyFont="1" applyFill="1" applyBorder="1" applyAlignment="1">
      <alignment vertical="center"/>
    </xf>
    <xf numFmtId="0" fontId="33" fillId="0" borderId="48" xfId="0" applyFont="1" applyFill="1" applyBorder="1" applyAlignment="1">
      <alignment vertical="center"/>
    </xf>
    <xf numFmtId="0" fontId="33" fillId="0" borderId="55" xfId="0" applyFont="1" applyFill="1" applyBorder="1" applyAlignment="1">
      <alignment vertical="center"/>
    </xf>
    <xf numFmtId="0" fontId="33" fillId="0" borderId="93" xfId="0" applyFont="1" applyFill="1" applyBorder="1" applyAlignment="1">
      <alignment vertical="center"/>
    </xf>
    <xf numFmtId="0" fontId="33" fillId="0" borderId="13" xfId="0" applyFont="1" applyFill="1" applyBorder="1" applyAlignment="1">
      <alignment vertical="center"/>
    </xf>
    <xf numFmtId="0" fontId="33" fillId="0" borderId="49" xfId="0" applyFont="1" applyFill="1" applyBorder="1" applyAlignment="1">
      <alignment vertical="center"/>
    </xf>
    <xf numFmtId="0" fontId="33" fillId="0" borderId="56" xfId="0" applyFont="1" applyFill="1" applyBorder="1" applyAlignment="1">
      <alignment vertical="center"/>
    </xf>
    <xf numFmtId="0" fontId="33" fillId="0" borderId="57" xfId="0" applyFont="1" applyFill="1" applyBorder="1" applyAlignment="1">
      <alignment vertical="center"/>
    </xf>
    <xf numFmtId="0" fontId="47" fillId="0" borderId="46" xfId="0" applyFont="1" applyFill="1" applyBorder="1" applyAlignment="1">
      <alignment vertical="center"/>
    </xf>
    <xf numFmtId="0" fontId="47" fillId="0" borderId="13" xfId="0" applyFont="1" applyFill="1" applyBorder="1" applyAlignment="1">
      <alignment vertical="center"/>
    </xf>
    <xf numFmtId="0" fontId="47" fillId="0" borderId="49" xfId="0" applyFont="1" applyFill="1" applyBorder="1" applyAlignment="1">
      <alignment vertical="center"/>
    </xf>
    <xf numFmtId="0" fontId="47" fillId="0" borderId="56" xfId="0" applyFont="1" applyFill="1" applyBorder="1" applyAlignment="1">
      <alignment vertical="center"/>
    </xf>
    <xf numFmtId="0" fontId="47" fillId="0" borderId="57" xfId="0" applyFont="1" applyFill="1" applyBorder="1" applyAlignment="1">
      <alignment vertical="center"/>
    </xf>
    <xf numFmtId="0" fontId="34" fillId="0" borderId="0" xfId="0" applyFont="1" applyFill="1" applyAlignment="1">
      <alignment vertical="center"/>
    </xf>
    <xf numFmtId="171" fontId="33" fillId="0" borderId="46" xfId="14" applyNumberFormat="1" applyFont="1" applyFill="1" applyBorder="1" applyAlignment="1">
      <alignment vertical="center"/>
    </xf>
    <xf numFmtId="171" fontId="33" fillId="0" borderId="13" xfId="14" applyNumberFormat="1" applyFont="1" applyFill="1" applyBorder="1" applyAlignment="1">
      <alignment vertical="center"/>
    </xf>
    <xf numFmtId="171" fontId="33" fillId="0" borderId="49" xfId="14" applyNumberFormat="1" applyFont="1" applyFill="1" applyBorder="1" applyAlignment="1">
      <alignment vertical="center"/>
    </xf>
    <xf numFmtId="171" fontId="33" fillId="0" borderId="56" xfId="14" applyNumberFormat="1" applyFont="1" applyFill="1" applyBorder="1" applyAlignment="1">
      <alignment vertical="center"/>
    </xf>
    <xf numFmtId="171" fontId="33" fillId="0" borderId="57" xfId="14" applyNumberFormat="1" applyFont="1" applyFill="1" applyBorder="1" applyAlignment="1">
      <alignment vertical="center"/>
    </xf>
    <xf numFmtId="0" fontId="33" fillId="0" borderId="14" xfId="0" applyFont="1" applyFill="1" applyBorder="1" applyAlignment="1">
      <alignment vertical="center"/>
    </xf>
    <xf numFmtId="0" fontId="33" fillId="0" borderId="43" xfId="0" applyFont="1" applyFill="1" applyBorder="1" applyAlignment="1">
      <alignment vertical="center"/>
    </xf>
    <xf numFmtId="0" fontId="33" fillId="0" borderId="26" xfId="0" applyFont="1" applyFill="1" applyBorder="1" applyAlignment="1">
      <alignment vertical="center"/>
    </xf>
    <xf numFmtId="0" fontId="33" fillId="0" borderId="50" xfId="0" applyFont="1" applyFill="1" applyBorder="1" applyAlignment="1">
      <alignment vertical="center"/>
    </xf>
    <xf numFmtId="0" fontId="33" fillId="0" borderId="79" xfId="0" applyFont="1" applyFill="1" applyBorder="1" applyAlignment="1">
      <alignment vertical="center"/>
    </xf>
    <xf numFmtId="0" fontId="33" fillId="0" borderId="58" xfId="0" applyFont="1" applyFill="1" applyBorder="1" applyAlignment="1">
      <alignment vertical="center"/>
    </xf>
    <xf numFmtId="49" fontId="33" fillId="0" borderId="5" xfId="0" applyNumberFormat="1" applyFont="1" applyFill="1" applyBorder="1" applyAlignment="1">
      <alignment horizontal="right" vertical="center" indent="1"/>
    </xf>
    <xf numFmtId="49" fontId="33" fillId="0" borderId="5" xfId="0" applyNumberFormat="1" applyFont="1" applyFill="1" applyBorder="1" applyAlignment="1">
      <alignment horizontal="right" vertical="center" indent="1" readingOrder="2"/>
    </xf>
    <xf numFmtId="0" fontId="33" fillId="0" borderId="18" xfId="0" applyFont="1" applyFill="1" applyBorder="1" applyAlignment="1">
      <alignment horizontal="right" vertical="center" indent="1"/>
    </xf>
    <xf numFmtId="0" fontId="47" fillId="0" borderId="5" xfId="0" applyFont="1" applyFill="1" applyBorder="1" applyAlignment="1">
      <alignment horizontal="right" vertical="center" indent="1"/>
    </xf>
    <xf numFmtId="181" fontId="33" fillId="0" borderId="13" xfId="1" applyNumberFormat="1" applyFont="1" applyFill="1" applyBorder="1" applyAlignment="1">
      <alignment vertical="center"/>
    </xf>
    <xf numFmtId="181" fontId="32" fillId="0" borderId="0" xfId="1" applyNumberFormat="1" applyFont="1" applyFill="1" applyBorder="1" applyAlignment="1">
      <alignment vertical="center"/>
    </xf>
    <xf numFmtId="180" fontId="33" fillId="0" borderId="46" xfId="1" applyNumberFormat="1" applyFont="1" applyFill="1" applyBorder="1" applyAlignment="1">
      <alignment vertical="center"/>
    </xf>
    <xf numFmtId="180" fontId="33" fillId="0" borderId="13" xfId="1" applyNumberFormat="1" applyFont="1" applyFill="1" applyBorder="1" applyAlignment="1">
      <alignment vertical="center"/>
    </xf>
    <xf numFmtId="180" fontId="33" fillId="0" borderId="49" xfId="1" applyNumberFormat="1" applyFont="1" applyFill="1" applyBorder="1" applyAlignment="1">
      <alignment vertical="center"/>
    </xf>
    <xf numFmtId="180" fontId="33" fillId="0" borderId="56" xfId="1" applyNumberFormat="1" applyFont="1" applyFill="1" applyBorder="1" applyAlignment="1">
      <alignment vertical="center"/>
    </xf>
    <xf numFmtId="180" fontId="33" fillId="0" borderId="57" xfId="1" applyNumberFormat="1" applyFont="1" applyFill="1" applyBorder="1" applyAlignment="1">
      <alignment vertical="center"/>
    </xf>
    <xf numFmtId="49" fontId="32" fillId="0" borderId="46" xfId="1" applyNumberFormat="1" applyFont="1" applyFill="1" applyBorder="1" applyAlignment="1">
      <alignment horizontal="right" vertical="center"/>
    </xf>
    <xf numFmtId="49" fontId="32" fillId="0" borderId="45" xfId="1" applyNumberFormat="1" applyFont="1" applyFill="1" applyBorder="1" applyAlignment="1">
      <alignment horizontal="right" vertical="center"/>
    </xf>
    <xf numFmtId="177" fontId="33" fillId="0" borderId="46" xfId="1" applyNumberFormat="1" applyFont="1" applyFill="1" applyBorder="1" applyAlignment="1">
      <alignment horizontal="left" vertical="center" indent="2"/>
    </xf>
    <xf numFmtId="167" fontId="33" fillId="0" borderId="46" xfId="1" applyNumberFormat="1" applyFont="1" applyFill="1" applyBorder="1" applyAlignment="1">
      <alignment horizontal="left" vertical="center" indent="2"/>
    </xf>
    <xf numFmtId="177" fontId="33" fillId="0" borderId="15" xfId="1" applyNumberFormat="1" applyFont="1" applyFill="1" applyBorder="1" applyAlignment="1">
      <alignment horizontal="left" vertical="center" indent="2"/>
    </xf>
    <xf numFmtId="177" fontId="33" fillId="0" borderId="45" xfId="1" applyNumberFormat="1" applyFont="1" applyFill="1" applyBorder="1" applyAlignment="1">
      <alignment horizontal="left" vertical="center" indent="2"/>
    </xf>
    <xf numFmtId="177" fontId="33" fillId="0" borderId="19" xfId="1" applyNumberFormat="1" applyFont="1" applyFill="1" applyBorder="1" applyAlignment="1">
      <alignment horizontal="left" vertical="center" indent="2"/>
    </xf>
    <xf numFmtId="167" fontId="33" fillId="0" borderId="45" xfId="1" applyNumberFormat="1" applyFont="1" applyFill="1" applyBorder="1" applyAlignment="1">
      <alignment horizontal="left" vertical="center" indent="2"/>
    </xf>
    <xf numFmtId="3" fontId="32" fillId="0" borderId="47" xfId="1" applyNumberFormat="1" applyFont="1" applyFill="1" applyBorder="1" applyAlignment="1">
      <alignment vertical="center"/>
    </xf>
    <xf numFmtId="3" fontId="33" fillId="0" borderId="47" xfId="1" applyNumberFormat="1" applyFont="1" applyFill="1" applyBorder="1" applyAlignment="1">
      <alignment vertical="center"/>
    </xf>
    <xf numFmtId="168" fontId="32" fillId="0" borderId="47" xfId="0" applyNumberFormat="1" applyFont="1" applyFill="1" applyBorder="1" applyAlignment="1">
      <alignment horizontal="right" vertical="center"/>
    </xf>
    <xf numFmtId="168" fontId="33" fillId="0" borderId="47" xfId="0" applyNumberFormat="1" applyFont="1" applyFill="1" applyBorder="1" applyAlignment="1">
      <alignment horizontal="right" vertical="center"/>
    </xf>
    <xf numFmtId="0" fontId="16" fillId="0" borderId="38" xfId="0" applyFont="1" applyFill="1" applyBorder="1" applyAlignment="1">
      <alignment vertical="center"/>
    </xf>
    <xf numFmtId="3" fontId="33" fillId="0" borderId="0" xfId="1" applyNumberFormat="1" applyFont="1" applyFill="1" applyAlignment="1">
      <alignment horizontal="center" vertical="center"/>
    </xf>
    <xf numFmtId="3" fontId="33" fillId="0" borderId="0" xfId="1" applyNumberFormat="1" applyFont="1" applyFill="1" applyAlignment="1">
      <alignment vertical="center"/>
    </xf>
    <xf numFmtId="3" fontId="32" fillId="0" borderId="0" xfId="1" applyNumberFormat="1" applyFont="1" applyFill="1" applyAlignment="1">
      <alignment vertical="center"/>
    </xf>
    <xf numFmtId="49" fontId="33" fillId="0" borderId="8" xfId="1" applyNumberFormat="1" applyFont="1" applyFill="1" applyBorder="1" applyAlignment="1">
      <alignment horizontal="right" vertical="center" wrapText="1" indent="1" readingOrder="2"/>
    </xf>
    <xf numFmtId="49" fontId="33" fillId="0" borderId="8" xfId="1" applyNumberFormat="1" applyFont="1" applyFill="1" applyBorder="1" applyAlignment="1">
      <alignment horizontal="right" vertical="center" wrapText="1" indent="2"/>
    </xf>
    <xf numFmtId="49" fontId="33" fillId="0" borderId="8" xfId="1" applyNumberFormat="1" applyFont="1" applyFill="1" applyBorder="1" applyAlignment="1">
      <alignment horizontal="right" vertical="center" wrapText="1" indent="3"/>
    </xf>
    <xf numFmtId="49" fontId="33" fillId="0" borderId="8" xfId="1" applyNumberFormat="1" applyFont="1" applyFill="1" applyBorder="1" applyAlignment="1">
      <alignment horizontal="right" vertical="center" wrapText="1" indent="2" readingOrder="2"/>
    </xf>
    <xf numFmtId="49" fontId="33" fillId="0" borderId="8" xfId="1" applyNumberFormat="1" applyFont="1" applyFill="1" applyBorder="1" applyAlignment="1">
      <alignment horizontal="right" vertical="center" wrapText="1" indent="3" readingOrder="2"/>
    </xf>
    <xf numFmtId="49" fontId="33" fillId="0" borderId="15" xfId="1" applyNumberFormat="1" applyFont="1" applyFill="1" applyBorder="1" applyAlignment="1">
      <alignment horizontal="left" vertical="center" indent="2"/>
    </xf>
    <xf numFmtId="49" fontId="33" fillId="0" borderId="15" xfId="1" applyNumberFormat="1" applyFont="1" applyFill="1" applyBorder="1" applyAlignment="1">
      <alignment horizontal="left" vertical="center" indent="3"/>
    </xf>
    <xf numFmtId="49" fontId="33" fillId="0" borderId="15" xfId="1" applyNumberFormat="1" applyFont="1" applyFill="1" applyBorder="1" applyAlignment="1">
      <alignment horizontal="left" vertical="center" indent="2" readingOrder="2"/>
    </xf>
    <xf numFmtId="3" fontId="32" fillId="0" borderId="8" xfId="1" applyNumberFormat="1" applyFont="1" applyFill="1" applyBorder="1" applyAlignment="1">
      <alignment horizontal="right" vertical="center" wrapText="1" indent="1"/>
    </xf>
    <xf numFmtId="3" fontId="33" fillId="0" borderId="8" xfId="1" applyNumberFormat="1" applyFont="1" applyFill="1" applyBorder="1" applyAlignment="1">
      <alignment horizontal="right" vertical="center" wrapText="1" indent="1"/>
    </xf>
    <xf numFmtId="3" fontId="33" fillId="0" borderId="8" xfId="1" applyNumberFormat="1" applyFont="1" applyFill="1" applyBorder="1" applyAlignment="1">
      <alignment horizontal="right" vertical="center" wrapText="1" indent="2"/>
    </xf>
    <xf numFmtId="3" fontId="32" fillId="0" borderId="15" xfId="1" applyNumberFormat="1" applyFont="1" applyFill="1" applyBorder="1" applyAlignment="1">
      <alignment horizontal="left" vertical="center" indent="1"/>
    </xf>
    <xf numFmtId="3" fontId="33" fillId="0" borderId="15" xfId="1" applyNumberFormat="1" applyFont="1" applyFill="1" applyBorder="1" applyAlignment="1">
      <alignment horizontal="left" vertical="center" indent="1"/>
    </xf>
    <xf numFmtId="3" fontId="33" fillId="0" borderId="15" xfId="1" applyNumberFormat="1" applyFont="1" applyFill="1" applyBorder="1" applyAlignment="1">
      <alignment horizontal="left" vertical="center" indent="2"/>
    </xf>
    <xf numFmtId="0" fontId="33" fillId="0" borderId="91" xfId="0" applyFont="1" applyFill="1" applyBorder="1"/>
    <xf numFmtId="3" fontId="32" fillId="0" borderId="46" xfId="1" quotePrefix="1" applyNumberFormat="1" applyFont="1" applyFill="1" applyBorder="1" applyAlignment="1">
      <alignment horizontal="right" vertical="center"/>
    </xf>
    <xf numFmtId="3" fontId="33" fillId="0" borderId="46" xfId="1" quotePrefix="1" applyNumberFormat="1" applyFont="1" applyFill="1" applyBorder="1" applyAlignment="1">
      <alignment horizontal="right" vertical="center"/>
    </xf>
    <xf numFmtId="3" fontId="32" fillId="0" borderId="46" xfId="1" applyNumberFormat="1" applyFont="1" applyFill="1" applyBorder="1" applyAlignment="1">
      <alignment vertical="center"/>
    </xf>
    <xf numFmtId="3" fontId="33" fillId="0" borderId="46" xfId="1" applyNumberFormat="1" applyFont="1" applyFill="1" applyBorder="1" applyAlignment="1">
      <alignment vertical="center"/>
    </xf>
    <xf numFmtId="3" fontId="33" fillId="0" borderId="46" xfId="1" quotePrefix="1" applyNumberFormat="1" applyFont="1" applyFill="1" applyBorder="1" applyAlignment="1">
      <alignment vertical="center"/>
    </xf>
    <xf numFmtId="3" fontId="32" fillId="0" borderId="47" xfId="1" quotePrefix="1" applyNumberFormat="1" applyFont="1" applyFill="1" applyBorder="1" applyAlignment="1">
      <alignment horizontal="right" vertical="center"/>
    </xf>
    <xf numFmtId="3" fontId="33" fillId="0" borderId="47" xfId="1" quotePrefix="1" applyNumberFormat="1" applyFont="1" applyFill="1" applyBorder="1" applyAlignment="1">
      <alignment horizontal="right" vertical="center"/>
    </xf>
    <xf numFmtId="3" fontId="33" fillId="0" borderId="47" xfId="1" quotePrefix="1" applyNumberFormat="1" applyFont="1" applyFill="1" applyBorder="1" applyAlignment="1">
      <alignment vertical="center"/>
    </xf>
    <xf numFmtId="181" fontId="16" fillId="0" borderId="46" xfId="1" quotePrefix="1" applyNumberFormat="1" applyFont="1" applyFill="1" applyBorder="1" applyAlignment="1">
      <alignment horizontal="right" vertical="center"/>
    </xf>
    <xf numFmtId="181" fontId="16" fillId="0" borderId="0" xfId="1" applyNumberFormat="1" applyFont="1" applyFill="1" applyAlignment="1">
      <alignment vertical="center"/>
    </xf>
    <xf numFmtId="181" fontId="17" fillId="0" borderId="46" xfId="1" quotePrefix="1" applyNumberFormat="1" applyFont="1" applyFill="1" applyBorder="1" applyAlignment="1">
      <alignment horizontal="right" vertical="center"/>
    </xf>
    <xf numFmtId="181" fontId="17" fillId="0" borderId="0" xfId="1" applyNumberFormat="1" applyFont="1" applyFill="1" applyAlignment="1">
      <alignment vertical="center"/>
    </xf>
    <xf numFmtId="49" fontId="17" fillId="0" borderId="14" xfId="1" applyNumberFormat="1" applyFont="1" applyFill="1" applyBorder="1" applyAlignment="1">
      <alignment horizontal="right" vertical="center"/>
    </xf>
    <xf numFmtId="49" fontId="17" fillId="0" borderId="5" xfId="1" applyNumberFormat="1" applyFont="1" applyFill="1" applyBorder="1" applyAlignment="1">
      <alignment horizontal="right" vertical="center"/>
    </xf>
    <xf numFmtId="49" fontId="17" fillId="0" borderId="9" xfId="0" applyNumberFormat="1" applyFont="1" applyFill="1" applyBorder="1" applyAlignment="1">
      <alignment horizontal="right" indent="4"/>
    </xf>
    <xf numFmtId="49" fontId="17" fillId="0" borderId="12" xfId="1" applyNumberFormat="1" applyFont="1" applyFill="1" applyBorder="1" applyAlignment="1">
      <alignment horizontal="right" vertical="center"/>
    </xf>
    <xf numFmtId="49" fontId="17" fillId="0" borderId="4" xfId="1" applyNumberFormat="1" applyFont="1" applyFill="1" applyBorder="1" applyAlignment="1">
      <alignment horizontal="right" vertical="center"/>
    </xf>
    <xf numFmtId="49" fontId="17" fillId="0" borderId="12" xfId="0" applyNumberFormat="1" applyFont="1" applyFill="1" applyBorder="1" applyAlignment="1">
      <alignment horizontal="left" indent="3"/>
    </xf>
    <xf numFmtId="0" fontId="47" fillId="0" borderId="0" xfId="0" applyFont="1" applyFill="1" applyAlignment="1">
      <alignment vertical="center"/>
    </xf>
    <xf numFmtId="1" fontId="33" fillId="0" borderId="50" xfId="0" applyNumberFormat="1" applyFont="1" applyFill="1" applyBorder="1" applyAlignment="1">
      <alignment horizontal="right" indent="1"/>
    </xf>
    <xf numFmtId="1" fontId="33" fillId="0" borderId="58" xfId="0" applyNumberFormat="1" applyFont="1" applyFill="1" applyBorder="1" applyAlignment="1">
      <alignment horizontal="right" indent="1"/>
    </xf>
    <xf numFmtId="1" fontId="33" fillId="0" borderId="79" xfId="0" applyNumberFormat="1" applyFont="1" applyFill="1" applyBorder="1" applyAlignment="1">
      <alignment horizontal="right" indent="1"/>
    </xf>
    <xf numFmtId="0" fontId="17" fillId="0" borderId="0" xfId="0" applyFont="1" applyFill="1" applyAlignment="1">
      <alignment horizontal="center"/>
    </xf>
    <xf numFmtId="181" fontId="33" fillId="0" borderId="50" xfId="1" applyNumberFormat="1" applyFont="1" applyFill="1" applyBorder="1" applyAlignment="1">
      <alignment vertical="center"/>
    </xf>
    <xf numFmtId="181" fontId="33" fillId="0" borderId="58" xfId="1" applyNumberFormat="1" applyFont="1" applyFill="1" applyBorder="1" applyAlignment="1">
      <alignment vertical="center"/>
    </xf>
    <xf numFmtId="181" fontId="33" fillId="0" borderId="79" xfId="1" applyNumberFormat="1" applyFont="1" applyFill="1" applyBorder="1" applyAlignment="1">
      <alignment vertical="center"/>
    </xf>
    <xf numFmtId="181" fontId="47" fillId="0" borderId="56" xfId="1" applyNumberFormat="1" applyFont="1" applyFill="1" applyBorder="1" applyAlignment="1">
      <alignment vertical="center"/>
    </xf>
    <xf numFmtId="181" fontId="47" fillId="0" borderId="49" xfId="1" applyNumberFormat="1" applyFont="1" applyFill="1" applyBorder="1" applyAlignment="1">
      <alignment vertical="center"/>
    </xf>
    <xf numFmtId="181" fontId="47" fillId="0" borderId="57" xfId="1" applyNumberFormat="1" applyFont="1" applyFill="1" applyBorder="1" applyAlignment="1">
      <alignment vertical="center"/>
    </xf>
    <xf numFmtId="0" fontId="33" fillId="0" borderId="20" xfId="0" applyFont="1" applyFill="1" applyBorder="1" applyAlignment="1">
      <alignment horizontal="left" vertical="center" indent="1"/>
    </xf>
    <xf numFmtId="49" fontId="47" fillId="0" borderId="8" xfId="0" applyNumberFormat="1" applyFont="1" applyFill="1" applyBorder="1" applyAlignment="1">
      <alignment horizontal="right" vertical="center" indent="1"/>
    </xf>
    <xf numFmtId="0" fontId="44" fillId="0" borderId="0" xfId="0" applyFont="1" applyFill="1" applyAlignment="1">
      <alignment vertical="center"/>
    </xf>
    <xf numFmtId="0" fontId="32" fillId="2" borderId="6" xfId="0" applyFont="1" applyFill="1" applyBorder="1" applyAlignment="1">
      <alignment horizontal="center" vertical="center"/>
    </xf>
    <xf numFmtId="0" fontId="33" fillId="0" borderId="0" xfId="0" applyFont="1" applyFill="1" applyAlignment="1">
      <alignment horizontal="center" vertical="center"/>
    </xf>
    <xf numFmtId="0" fontId="47" fillId="0" borderId="47" xfId="0" applyFont="1" applyFill="1" applyBorder="1" applyAlignment="1">
      <alignment vertical="center"/>
    </xf>
    <xf numFmtId="1" fontId="33" fillId="0" borderId="50" xfId="0" applyNumberFormat="1" applyFont="1" applyFill="1" applyBorder="1" applyAlignment="1">
      <alignment horizontal="right" vertical="center"/>
    </xf>
    <xf numFmtId="1" fontId="33" fillId="0" borderId="58" xfId="0" applyNumberFormat="1" applyFont="1" applyFill="1" applyBorder="1" applyAlignment="1">
      <alignment horizontal="right" vertical="center"/>
    </xf>
    <xf numFmtId="1" fontId="33" fillId="0" borderId="37" xfId="0" applyNumberFormat="1" applyFont="1" applyFill="1" applyBorder="1" applyAlignment="1">
      <alignment horizontal="right" vertical="center"/>
    </xf>
    <xf numFmtId="1" fontId="33" fillId="0" borderId="51" xfId="0" applyNumberFormat="1" applyFont="1" applyFill="1" applyBorder="1" applyAlignment="1">
      <alignment horizontal="right" vertical="center"/>
    </xf>
    <xf numFmtId="1" fontId="33" fillId="0" borderId="43" xfId="0" applyNumberFormat="1" applyFont="1" applyFill="1" applyBorder="1" applyAlignment="1">
      <alignment horizontal="right" vertical="center"/>
    </xf>
    <xf numFmtId="1" fontId="33" fillId="0" borderId="79" xfId="0" applyNumberFormat="1" applyFont="1" applyFill="1" applyBorder="1" applyAlignment="1">
      <alignment horizontal="right" vertical="center"/>
    </xf>
    <xf numFmtId="181" fontId="33" fillId="0" borderId="47" xfId="1" applyNumberFormat="1" applyFont="1" applyFill="1" applyBorder="1" applyAlignment="1">
      <alignment vertical="center"/>
    </xf>
    <xf numFmtId="181" fontId="33" fillId="0" borderId="51" xfId="1" applyNumberFormat="1" applyFont="1" applyFill="1" applyBorder="1" applyAlignment="1">
      <alignment vertical="center"/>
    </xf>
    <xf numFmtId="181" fontId="47" fillId="0" borderId="47" xfId="1" applyNumberFormat="1" applyFont="1" applyFill="1" applyBorder="1" applyAlignment="1">
      <alignment vertical="center"/>
    </xf>
    <xf numFmtId="49" fontId="33" fillId="0" borderId="8" xfId="0" applyNumberFormat="1" applyFont="1" applyFill="1" applyBorder="1" applyAlignment="1">
      <alignment horizontal="right" vertical="center" indent="1"/>
    </xf>
    <xf numFmtId="0" fontId="33" fillId="0" borderId="12" xfId="0" applyFont="1" applyFill="1" applyBorder="1" applyAlignment="1">
      <alignment horizontal="left" vertical="center" indent="1"/>
    </xf>
    <xf numFmtId="1" fontId="33" fillId="0" borderId="12" xfId="0" applyNumberFormat="1" applyFont="1" applyFill="1" applyBorder="1" applyAlignment="1">
      <alignment horizontal="left" vertical="center" indent="1"/>
    </xf>
    <xf numFmtId="167" fontId="33" fillId="0" borderId="0" xfId="1" applyFont="1" applyFill="1"/>
    <xf numFmtId="0" fontId="32" fillId="0" borderId="12" xfId="0" applyFont="1" applyFill="1" applyBorder="1" applyAlignment="1">
      <alignment horizontal="left" indent="1"/>
    </xf>
    <xf numFmtId="177" fontId="33" fillId="0" borderId="0" xfId="0" applyNumberFormat="1" applyFont="1" applyFill="1" applyAlignment="1">
      <alignment vertical="center"/>
    </xf>
    <xf numFmtId="181" fontId="47" fillId="0" borderId="46" xfId="1" applyNumberFormat="1" applyFont="1" applyFill="1" applyBorder="1" applyAlignment="1">
      <alignment horizontal="right" vertical="center"/>
    </xf>
    <xf numFmtId="0" fontId="32" fillId="0" borderId="0" xfId="0" quotePrefix="1" applyFont="1" applyFill="1" applyBorder="1" applyAlignment="1">
      <alignment horizontal="right" vertical="center"/>
    </xf>
    <xf numFmtId="0" fontId="32" fillId="0" borderId="5" xfId="0" quotePrefix="1" applyFont="1" applyFill="1" applyBorder="1" applyAlignment="1">
      <alignment horizontal="right" vertical="center" indent="1"/>
    </xf>
    <xf numFmtId="0" fontId="32" fillId="0" borderId="14" xfId="0" quotePrefix="1" applyFont="1" applyFill="1" applyBorder="1" applyAlignment="1">
      <alignment horizontal="right" vertical="center" indent="1"/>
    </xf>
    <xf numFmtId="0" fontId="47" fillId="0" borderId="4" xfId="0" quotePrefix="1" applyFont="1" applyFill="1" applyBorder="1" applyAlignment="1">
      <alignment horizontal="left" vertical="center" indent="1"/>
    </xf>
    <xf numFmtId="0" fontId="32" fillId="0" borderId="12" xfId="0" applyFont="1" applyFill="1" applyBorder="1" applyAlignment="1">
      <alignment horizontal="left" vertical="center" indent="1"/>
    </xf>
    <xf numFmtId="0" fontId="36" fillId="0" borderId="0" xfId="12" applyFont="1" applyFill="1" applyAlignment="1">
      <alignment horizontal="center" vertical="center"/>
    </xf>
    <xf numFmtId="175" fontId="39" fillId="0" borderId="0" xfId="1" applyNumberFormat="1" applyFont="1" applyFill="1"/>
    <xf numFmtId="0" fontId="39" fillId="0" borderId="0" xfId="0" applyFont="1" applyFill="1" applyBorder="1" applyAlignment="1">
      <alignment horizontal="right"/>
    </xf>
    <xf numFmtId="0" fontId="33" fillId="0" borderId="90" xfId="0" applyFont="1" applyFill="1" applyBorder="1" applyAlignment="1">
      <alignment horizontal="right" indent="1"/>
    </xf>
    <xf numFmtId="0" fontId="33" fillId="0" borderId="83" xfId="0" applyFont="1" applyFill="1" applyBorder="1"/>
    <xf numFmtId="0" fontId="33" fillId="0" borderId="91" xfId="0" applyFont="1" applyFill="1" applyBorder="1" applyAlignment="1">
      <alignment horizontal="left" indent="1"/>
    </xf>
    <xf numFmtId="0" fontId="47" fillId="0" borderId="20" xfId="0" applyFont="1" applyFill="1" applyBorder="1" applyAlignment="1">
      <alignment horizontal="left" indent="1"/>
    </xf>
    <xf numFmtId="181" fontId="32" fillId="0" borderId="47" xfId="1" quotePrefix="1" applyNumberFormat="1" applyFont="1" applyFill="1" applyBorder="1" applyAlignment="1">
      <alignment horizontal="center" vertical="center"/>
    </xf>
    <xf numFmtId="181" fontId="33" fillId="0" borderId="46" xfId="1" applyNumberFormat="1" applyFont="1" applyFill="1" applyBorder="1" applyAlignment="1">
      <alignment horizontal="right" vertical="center" readingOrder="1"/>
    </xf>
    <xf numFmtId="181" fontId="33" fillId="0" borderId="47" xfId="1" applyNumberFormat="1" applyFont="1" applyFill="1" applyBorder="1" applyAlignment="1">
      <alignment horizontal="right" vertical="center" readingOrder="1"/>
    </xf>
    <xf numFmtId="181" fontId="32" fillId="0" borderId="46" xfId="1" applyNumberFormat="1" applyFont="1" applyFill="1" applyBorder="1" applyAlignment="1">
      <alignment horizontal="right" vertical="center" readingOrder="1"/>
    </xf>
    <xf numFmtId="49" fontId="33" fillId="0" borderId="9" xfId="1" applyNumberFormat="1" applyFont="1" applyFill="1" applyBorder="1" applyAlignment="1">
      <alignment horizontal="right" vertical="center" indent="1"/>
    </xf>
    <xf numFmtId="49" fontId="47" fillId="0" borderId="9" xfId="0" applyNumberFormat="1" applyFont="1" applyFill="1" applyBorder="1" applyAlignment="1">
      <alignment horizontal="right" indent="2"/>
    </xf>
    <xf numFmtId="1" fontId="39" fillId="0" borderId="0" xfId="12" applyNumberFormat="1" applyFont="1" applyFill="1"/>
    <xf numFmtId="49" fontId="33" fillId="0" borderId="20" xfId="1" applyNumberFormat="1" applyFont="1" applyFill="1" applyBorder="1" applyAlignment="1">
      <alignment horizontal="left" vertical="center"/>
    </xf>
    <xf numFmtId="3" fontId="33" fillId="0" borderId="38" xfId="1" applyNumberFormat="1" applyFont="1" applyFill="1" applyBorder="1" applyAlignment="1">
      <alignment horizontal="right" vertical="center"/>
    </xf>
    <xf numFmtId="49" fontId="33" fillId="0" borderId="94" xfId="1" applyNumberFormat="1" applyFont="1" applyFill="1" applyBorder="1" applyAlignment="1">
      <alignment horizontal="right" vertical="center" indent="1"/>
    </xf>
    <xf numFmtId="49" fontId="33" fillId="0" borderId="15" xfId="1" quotePrefix="1" applyNumberFormat="1" applyFont="1" applyFill="1" applyBorder="1" applyAlignment="1">
      <alignment horizontal="left" vertical="center" indent="1"/>
    </xf>
    <xf numFmtId="49" fontId="33" fillId="0" borderId="20" xfId="1" applyNumberFormat="1" applyFont="1" applyFill="1" applyBorder="1" applyAlignment="1">
      <alignment horizontal="left" vertical="center" indent="1"/>
    </xf>
    <xf numFmtId="49" fontId="33" fillId="0" borderId="17" xfId="1" applyNumberFormat="1" applyFont="1" applyFill="1" applyBorder="1" applyAlignment="1">
      <alignment horizontal="left" vertical="center" indent="1"/>
    </xf>
    <xf numFmtId="177" fontId="33" fillId="0" borderId="11" xfId="1" applyNumberFormat="1" applyFont="1" applyFill="1" applyBorder="1" applyAlignment="1">
      <alignment horizontal="right" vertical="center" readingOrder="1"/>
    </xf>
    <xf numFmtId="177" fontId="33" fillId="0" borderId="43" xfId="1" applyNumberFormat="1" applyFont="1" applyFill="1" applyBorder="1" applyAlignment="1">
      <alignment horizontal="right" vertical="center" readingOrder="1"/>
    </xf>
    <xf numFmtId="49" fontId="33" fillId="0" borderId="12" xfId="1" applyNumberFormat="1" applyFont="1" applyFill="1" applyBorder="1" applyAlignment="1">
      <alignment vertical="center"/>
    </xf>
    <xf numFmtId="49" fontId="47" fillId="0" borderId="5" xfId="1" quotePrefix="1" applyNumberFormat="1" applyFont="1" applyFill="1" applyBorder="1" applyAlignment="1">
      <alignment horizontal="right" vertical="center" indent="1"/>
    </xf>
    <xf numFmtId="49" fontId="47" fillId="0" borderId="4" xfId="1" quotePrefix="1" applyNumberFormat="1" applyFont="1" applyFill="1" applyBorder="1" applyAlignment="1">
      <alignment horizontal="left" vertical="center" indent="1"/>
    </xf>
    <xf numFmtId="177" fontId="47" fillId="0" borderId="46" xfId="1" applyNumberFormat="1" applyFont="1" applyFill="1" applyBorder="1" applyAlignment="1">
      <alignment horizontal="center" vertical="center"/>
    </xf>
    <xf numFmtId="0" fontId="32" fillId="0" borderId="4" xfId="0" applyFont="1" applyFill="1" applyBorder="1" applyAlignment="1">
      <alignment horizontal="left" indent="2"/>
    </xf>
    <xf numFmtId="181" fontId="32" fillId="0" borderId="14" xfId="1" applyNumberFormat="1" applyFont="1" applyFill="1" applyBorder="1" applyAlignment="1">
      <alignment horizontal="right" vertical="center" readingOrder="2"/>
    </xf>
    <xf numFmtId="181" fontId="32" fillId="0" borderId="11" xfId="1" applyNumberFormat="1" applyFont="1" applyFill="1" applyBorder="1" applyAlignment="1">
      <alignment horizontal="right" vertical="center" indent="1"/>
    </xf>
    <xf numFmtId="181" fontId="32" fillId="0" borderId="43" xfId="1" applyNumberFormat="1" applyFont="1" applyFill="1" applyBorder="1" applyAlignment="1">
      <alignment horizontal="right" vertical="center" indent="1"/>
    </xf>
    <xf numFmtId="181" fontId="32" fillId="0" borderId="37" xfId="1" applyNumberFormat="1" applyFont="1" applyFill="1" applyBorder="1" applyAlignment="1">
      <alignment horizontal="right" vertical="center" indent="1"/>
    </xf>
    <xf numFmtId="49" fontId="33" fillId="0" borderId="5" xfId="0" applyNumberFormat="1" applyFont="1" applyFill="1" applyBorder="1" applyAlignment="1">
      <alignment horizontal="right" indent="1"/>
    </xf>
    <xf numFmtId="49" fontId="47" fillId="0" borderId="5" xfId="0" applyNumberFormat="1" applyFont="1" applyFill="1" applyBorder="1" applyAlignment="1">
      <alignment horizontal="right" vertical="center" indent="1" readingOrder="2"/>
    </xf>
    <xf numFmtId="49" fontId="47" fillId="0" borderId="5" xfId="0" applyNumberFormat="1" applyFont="1" applyFill="1" applyBorder="1" applyAlignment="1">
      <alignment horizontal="right" vertical="center" indent="1"/>
    </xf>
    <xf numFmtId="49" fontId="47" fillId="0" borderId="27" xfId="1" applyNumberFormat="1" applyFont="1" applyFill="1" applyBorder="1" applyAlignment="1">
      <alignment horizontal="right" vertical="center" indent="1"/>
    </xf>
    <xf numFmtId="0" fontId="32" fillId="0" borderId="28" xfId="0" applyFont="1" applyFill="1" applyBorder="1" applyAlignment="1">
      <alignment horizontal="left" vertical="center" indent="1"/>
    </xf>
    <xf numFmtId="180" fontId="47" fillId="0" borderId="5" xfId="1" applyNumberFormat="1" applyFont="1" applyFill="1" applyBorder="1" applyAlignment="1">
      <alignment horizontal="right" vertical="center" indent="1"/>
    </xf>
    <xf numFmtId="180" fontId="33" fillId="0" borderId="5" xfId="1" applyNumberFormat="1" applyFont="1" applyFill="1" applyBorder="1" applyAlignment="1">
      <alignment horizontal="right" vertical="center" indent="1"/>
    </xf>
    <xf numFmtId="180" fontId="32" fillId="0" borderId="5" xfId="1" applyNumberFormat="1" applyFont="1" applyFill="1" applyBorder="1" applyAlignment="1">
      <alignment horizontal="right" vertical="center" indent="1"/>
    </xf>
    <xf numFmtId="0" fontId="33" fillId="0" borderId="4" xfId="0" quotePrefix="1" applyFont="1" applyFill="1" applyBorder="1" applyAlignment="1">
      <alignment horizontal="left" vertical="center" indent="1"/>
    </xf>
    <xf numFmtId="0" fontId="47" fillId="0" borderId="4" xfId="0" applyFont="1" applyFill="1" applyBorder="1" applyAlignment="1">
      <alignment horizontal="left" vertical="center" wrapText="1" indent="1"/>
    </xf>
    <xf numFmtId="0" fontId="44" fillId="0" borderId="0" xfId="0" applyFont="1" applyFill="1" applyBorder="1" applyAlignment="1">
      <alignment horizontal="centerContinuous" vertical="center"/>
    </xf>
    <xf numFmtId="0" fontId="44" fillId="0" borderId="0" xfId="0" applyFont="1" applyFill="1" applyAlignment="1">
      <alignment horizontal="centerContinuous" vertical="center"/>
    </xf>
    <xf numFmtId="0" fontId="33" fillId="0" borderId="46" xfId="12" applyFont="1" applyFill="1" applyBorder="1" applyAlignment="1">
      <alignment horizontal="center" vertical="center"/>
    </xf>
    <xf numFmtId="0" fontId="33" fillId="0" borderId="5" xfId="4" applyFont="1" applyFill="1" applyBorder="1" applyAlignment="1">
      <alignment horizontal="right" vertical="center" indent="1" readingOrder="2"/>
    </xf>
    <xf numFmtId="0" fontId="32" fillId="0" borderId="5" xfId="4" applyFont="1" applyFill="1" applyBorder="1" applyAlignment="1">
      <alignment horizontal="right" vertical="center" indent="1"/>
    </xf>
    <xf numFmtId="0" fontId="47" fillId="0" borderId="4" xfId="4" applyFont="1" applyFill="1" applyBorder="1" applyAlignment="1">
      <alignment horizontal="left" vertical="center" indent="1"/>
    </xf>
    <xf numFmtId="0" fontId="33" fillId="0" borderId="4" xfId="4" applyFont="1" applyFill="1" applyBorder="1" applyAlignment="1">
      <alignment horizontal="left" vertical="center" indent="1"/>
    </xf>
    <xf numFmtId="0" fontId="32" fillId="0" borderId="4" xfId="4" applyFont="1" applyFill="1" applyBorder="1" applyAlignment="1">
      <alignment horizontal="left" vertical="center" indent="1"/>
    </xf>
    <xf numFmtId="0" fontId="47" fillId="0" borderId="4" xfId="4" applyFont="1" applyFill="1" applyBorder="1" applyAlignment="1">
      <alignment horizontal="left" vertical="center" wrapText="1" indent="1"/>
    </xf>
    <xf numFmtId="0" fontId="39" fillId="0" borderId="0" xfId="4" applyFont="1" applyFill="1" applyAlignment="1"/>
    <xf numFmtId="0" fontId="39" fillId="0" borderId="0" xfId="4" applyFont="1" applyFill="1" applyBorder="1" applyAlignment="1"/>
    <xf numFmtId="1" fontId="32" fillId="0" borderId="49" xfId="4" applyNumberFormat="1" applyFont="1" applyFill="1" applyBorder="1" applyAlignment="1">
      <alignment vertical="center"/>
    </xf>
    <xf numFmtId="1" fontId="32" fillId="0" borderId="57" xfId="4" applyNumberFormat="1" applyFont="1" applyFill="1" applyBorder="1" applyAlignment="1">
      <alignment vertical="center"/>
    </xf>
    <xf numFmtId="2" fontId="32" fillId="0" borderId="0" xfId="4" applyNumberFormat="1" applyFont="1" applyFill="1" applyAlignment="1">
      <alignment vertical="center"/>
    </xf>
    <xf numFmtId="1" fontId="32" fillId="0" borderId="0" xfId="4" applyNumberFormat="1" applyFont="1" applyFill="1" applyAlignment="1">
      <alignment vertical="center"/>
    </xf>
    <xf numFmtId="0" fontId="32" fillId="0" borderId="15" xfId="4" applyFont="1" applyFill="1" applyBorder="1" applyAlignment="1">
      <alignment horizontal="left" vertical="center" indent="1"/>
    </xf>
    <xf numFmtId="0" fontId="33" fillId="0" borderId="15" xfId="4" applyFont="1" applyFill="1" applyBorder="1" applyAlignment="1">
      <alignment horizontal="left" vertical="center" indent="1"/>
    </xf>
    <xf numFmtId="0" fontId="33" fillId="0" borderId="15" xfId="4" applyFont="1" applyFill="1" applyBorder="1" applyAlignment="1">
      <alignment horizontal="left" vertical="center" indent="2"/>
    </xf>
    <xf numFmtId="0" fontId="32" fillId="0" borderId="35" xfId="4" applyFont="1" applyFill="1" applyBorder="1" applyAlignment="1">
      <alignment vertical="center"/>
    </xf>
    <xf numFmtId="0" fontId="32" fillId="0" borderId="43" xfId="4" applyFont="1" applyFill="1" applyBorder="1" applyAlignment="1">
      <alignment vertical="center"/>
    </xf>
    <xf numFmtId="1" fontId="32" fillId="0" borderId="79" xfId="4" applyNumberFormat="1" applyFont="1" applyFill="1" applyBorder="1" applyAlignment="1">
      <alignment horizontal="right" vertical="center"/>
    </xf>
    <xf numFmtId="1" fontId="32" fillId="0" borderId="50" xfId="4" applyNumberFormat="1" applyFont="1" applyFill="1" applyBorder="1" applyAlignment="1">
      <alignment horizontal="right" vertical="center"/>
    </xf>
    <xf numFmtId="1" fontId="32" fillId="0" borderId="58" xfId="4" applyNumberFormat="1" applyFont="1" applyFill="1" applyBorder="1" applyAlignment="1">
      <alignment horizontal="right" vertical="center"/>
    </xf>
    <xf numFmtId="0" fontId="33" fillId="0" borderId="24" xfId="4" applyFont="1" applyFill="1" applyBorder="1" applyAlignment="1">
      <alignment horizontal="center"/>
    </xf>
    <xf numFmtId="0" fontId="33" fillId="0" borderId="47" xfId="4" applyFont="1" applyFill="1" applyBorder="1"/>
    <xf numFmtId="0" fontId="33" fillId="0" borderId="40" xfId="4" applyFont="1" applyFill="1" applyBorder="1" applyAlignment="1">
      <alignment horizontal="center"/>
    </xf>
    <xf numFmtId="0" fontId="47" fillId="0" borderId="0" xfId="4" applyFont="1" applyFill="1" applyAlignment="1">
      <alignment vertical="center"/>
    </xf>
    <xf numFmtId="0" fontId="47" fillId="0" borderId="46" xfId="4" applyFont="1" applyFill="1" applyBorder="1" applyAlignment="1">
      <alignment vertical="center"/>
    </xf>
    <xf numFmtId="0" fontId="47" fillId="0" borderId="56" xfId="4" applyFont="1" applyFill="1" applyBorder="1" applyAlignment="1">
      <alignment vertical="center"/>
    </xf>
    <xf numFmtId="0" fontId="47" fillId="0" borderId="49" xfId="4" applyFont="1" applyFill="1" applyBorder="1" applyAlignment="1">
      <alignment vertical="center"/>
    </xf>
    <xf numFmtId="0" fontId="47" fillId="0" borderId="57" xfId="4" applyFont="1" applyFill="1" applyBorder="1" applyAlignment="1">
      <alignment vertical="center"/>
    </xf>
    <xf numFmtId="0" fontId="47" fillId="0" borderId="47" xfId="4" applyFont="1" applyFill="1" applyBorder="1" applyAlignment="1">
      <alignment vertical="center"/>
    </xf>
    <xf numFmtId="1" fontId="32" fillId="0" borderId="46" xfId="4" applyNumberFormat="1" applyFont="1" applyFill="1" applyBorder="1" applyAlignment="1">
      <alignment horizontal="center" vertical="center"/>
    </xf>
    <xf numFmtId="1" fontId="32" fillId="0" borderId="56" xfId="4" applyNumberFormat="1" applyFont="1" applyFill="1" applyBorder="1" applyAlignment="1">
      <alignment horizontal="center" vertical="center"/>
    </xf>
    <xf numFmtId="1" fontId="32" fillId="0" borderId="49" xfId="4" applyNumberFormat="1" applyFont="1" applyFill="1" applyBorder="1" applyAlignment="1">
      <alignment horizontal="center" vertical="center"/>
    </xf>
    <xf numFmtId="1" fontId="32" fillId="0" borderId="57" xfId="4" applyNumberFormat="1" applyFont="1" applyFill="1" applyBorder="1" applyAlignment="1">
      <alignment horizontal="center" vertical="center"/>
    </xf>
    <xf numFmtId="1" fontId="32" fillId="0" borderId="47" xfId="4" applyNumberFormat="1" applyFont="1" applyFill="1" applyBorder="1" applyAlignment="1">
      <alignment horizontal="center" vertical="center"/>
    </xf>
    <xf numFmtId="0" fontId="10" fillId="0" borderId="14" xfId="4" applyFont="1" applyFill="1" applyBorder="1" applyAlignment="1">
      <alignment vertical="center"/>
    </xf>
    <xf numFmtId="1" fontId="10" fillId="0" borderId="43" xfId="4" applyNumberFormat="1" applyFont="1" applyFill="1" applyBorder="1" applyAlignment="1">
      <alignment vertical="center"/>
    </xf>
    <xf numFmtId="1" fontId="10" fillId="0" borderId="50" xfId="4" applyNumberFormat="1" applyFont="1" applyFill="1" applyBorder="1" applyAlignment="1">
      <alignment vertical="center"/>
    </xf>
    <xf numFmtId="1" fontId="10" fillId="0" borderId="58" xfId="4" applyNumberFormat="1" applyFont="1" applyFill="1" applyBorder="1" applyAlignment="1">
      <alignment vertical="center"/>
    </xf>
    <xf numFmtId="1" fontId="10" fillId="0" borderId="37" xfId="4" applyNumberFormat="1" applyFont="1" applyFill="1" applyBorder="1" applyAlignment="1">
      <alignment vertical="center"/>
    </xf>
    <xf numFmtId="1" fontId="10" fillId="0" borderId="38" xfId="4" applyNumberFormat="1" applyFont="1" applyFill="1" applyBorder="1" applyAlignment="1">
      <alignment vertical="center"/>
    </xf>
    <xf numFmtId="1" fontId="10" fillId="0" borderId="51" xfId="4" applyNumberFormat="1" applyFont="1" applyFill="1" applyBorder="1" applyAlignment="1">
      <alignment vertical="center"/>
    </xf>
    <xf numFmtId="1" fontId="10" fillId="0" borderId="79" xfId="4" applyNumberFormat="1" applyFont="1" applyFill="1" applyBorder="1" applyAlignment="1">
      <alignment vertical="center"/>
    </xf>
    <xf numFmtId="0" fontId="10" fillId="0" borderId="42" xfId="4" applyFont="1" applyFill="1" applyBorder="1" applyAlignment="1">
      <alignment vertical="center"/>
    </xf>
    <xf numFmtId="0" fontId="20" fillId="0" borderId="0" xfId="4" applyFont="1" applyFill="1" applyAlignment="1">
      <alignment vertical="center"/>
    </xf>
    <xf numFmtId="1" fontId="16" fillId="0" borderId="0" xfId="4" applyNumberFormat="1" applyFont="1" applyFill="1" applyAlignment="1">
      <alignment vertical="center"/>
    </xf>
    <xf numFmtId="0" fontId="47" fillId="0" borderId="40" xfId="4" applyFont="1" applyFill="1" applyBorder="1" applyAlignment="1">
      <alignment horizontal="left" vertical="center" indent="1"/>
    </xf>
    <xf numFmtId="0" fontId="32" fillId="0" borderId="40" xfId="4" applyFont="1" applyFill="1" applyBorder="1" applyAlignment="1">
      <alignment horizontal="left" vertical="center" indent="1"/>
    </xf>
    <xf numFmtId="0" fontId="33" fillId="0" borderId="40" xfId="4" applyFont="1" applyFill="1" applyBorder="1" applyAlignment="1">
      <alignment horizontal="left" vertical="center" indent="1"/>
    </xf>
    <xf numFmtId="1" fontId="33" fillId="0" borderId="40" xfId="4" applyNumberFormat="1" applyFont="1" applyFill="1" applyBorder="1" applyAlignment="1">
      <alignment horizontal="left" vertical="center" indent="1"/>
    </xf>
    <xf numFmtId="0" fontId="33" fillId="0" borderId="42" xfId="4" applyFont="1" applyFill="1" applyBorder="1" applyAlignment="1">
      <alignment horizontal="left" vertical="center" indent="1"/>
    </xf>
    <xf numFmtId="0" fontId="17" fillId="0" borderId="0" xfId="4" applyFont="1" applyFill="1" applyAlignment="1">
      <alignment horizontal="center"/>
    </xf>
    <xf numFmtId="49" fontId="33" fillId="0" borderId="5" xfId="1" applyNumberFormat="1" applyFont="1" applyFill="1" applyBorder="1" applyAlignment="1">
      <alignment horizontal="right" vertical="center" indent="2"/>
    </xf>
    <xf numFmtId="0" fontId="52" fillId="0" borderId="67" xfId="4" applyFont="1" applyFill="1" applyBorder="1" applyAlignment="1">
      <alignment vertical="center" wrapText="1" readingOrder="2"/>
    </xf>
    <xf numFmtId="0" fontId="17" fillId="2" borderId="46" xfId="0" applyFont="1" applyFill="1" applyBorder="1" applyAlignment="1">
      <alignment horizontal="center" vertical="center"/>
    </xf>
    <xf numFmtId="0" fontId="17" fillId="2" borderId="45" xfId="0" applyFont="1" applyFill="1" applyBorder="1" applyAlignment="1">
      <alignment horizontal="center" vertical="center"/>
    </xf>
    <xf numFmtId="177" fontId="32" fillId="0" borderId="13" xfId="1" applyNumberFormat="1" applyFont="1" applyFill="1" applyBorder="1" applyAlignment="1">
      <alignment horizontal="right" vertical="top"/>
    </xf>
    <xf numFmtId="177" fontId="32" fillId="0" borderId="95" xfId="1" applyNumberFormat="1" applyFont="1" applyFill="1" applyBorder="1" applyAlignment="1">
      <alignment horizontal="right" indent="1"/>
    </xf>
    <xf numFmtId="2" fontId="32" fillId="0" borderId="97" xfId="0" applyNumberFormat="1" applyFont="1" applyFill="1" applyBorder="1" applyAlignment="1">
      <alignment horizontal="center" vertical="center"/>
    </xf>
    <xf numFmtId="0" fontId="41" fillId="0" borderId="0" xfId="0" applyFont="1" applyFill="1" applyAlignment="1">
      <alignment horizontal="center"/>
    </xf>
    <xf numFmtId="0" fontId="32" fillId="0" borderId="0" xfId="0" applyFont="1" applyFill="1" applyAlignment="1">
      <alignment horizontal="center"/>
    </xf>
    <xf numFmtId="49" fontId="12" fillId="0" borderId="98" xfId="4" applyNumberFormat="1" applyFont="1" applyFill="1" applyBorder="1" applyAlignment="1">
      <alignment horizontal="center" vertical="center"/>
    </xf>
    <xf numFmtId="49" fontId="12" fillId="0" borderId="99" xfId="4" applyNumberFormat="1" applyFont="1" applyFill="1" applyBorder="1" applyAlignment="1">
      <alignment horizontal="center" vertical="center"/>
    </xf>
    <xf numFmtId="181" fontId="20" fillId="0" borderId="0" xfId="0" applyNumberFormat="1" applyFont="1" applyFill="1"/>
    <xf numFmtId="0" fontId="17" fillId="2" borderId="101" xfId="4" applyFont="1" applyFill="1" applyBorder="1" applyAlignment="1">
      <alignment horizontal="center" vertical="center"/>
    </xf>
    <xf numFmtId="0" fontId="17" fillId="2" borderId="102" xfId="4" applyFont="1" applyFill="1" applyBorder="1" applyAlignment="1">
      <alignment horizontal="center" vertical="center"/>
    </xf>
    <xf numFmtId="0" fontId="33" fillId="0" borderId="101" xfId="0" applyFont="1" applyFill="1" applyBorder="1"/>
    <xf numFmtId="0" fontId="33" fillId="0" borderId="101" xfId="0" applyFont="1" applyFill="1" applyBorder="1" applyAlignment="1">
      <alignment vertical="center"/>
    </xf>
    <xf numFmtId="0" fontId="32" fillId="2" borderId="23" xfId="0" applyFont="1" applyFill="1" applyBorder="1" applyAlignment="1">
      <alignment horizontal="center" vertical="center" wrapText="1"/>
    </xf>
    <xf numFmtId="0" fontId="16" fillId="2" borderId="15" xfId="0" applyFont="1" applyFill="1" applyBorder="1" applyAlignment="1">
      <alignment horizontal="left" vertical="center" wrapText="1"/>
    </xf>
    <xf numFmtId="0" fontId="16" fillId="2" borderId="19" xfId="0" applyFont="1" applyFill="1" applyBorder="1" applyAlignment="1">
      <alignment vertical="center" wrapText="1"/>
    </xf>
    <xf numFmtId="0" fontId="33" fillId="0" borderId="75" xfId="0" applyFont="1" applyFill="1" applyBorder="1" applyAlignment="1">
      <alignment vertical="center"/>
    </xf>
    <xf numFmtId="181" fontId="32" fillId="0" borderId="101" xfId="1" applyNumberFormat="1" applyFont="1" applyFill="1" applyBorder="1" applyAlignment="1">
      <alignment horizontal="right" vertical="center"/>
    </xf>
    <xf numFmtId="181" fontId="32" fillId="0" borderId="102" xfId="1" applyNumberFormat="1" applyFont="1" applyFill="1" applyBorder="1" applyAlignment="1">
      <alignment horizontal="right" vertical="center"/>
    </xf>
    <xf numFmtId="181" fontId="32" fillId="0" borderId="100" xfId="1" applyNumberFormat="1" applyFont="1" applyFill="1" applyBorder="1" applyAlignment="1">
      <alignment horizontal="right" vertical="center"/>
    </xf>
    <xf numFmtId="0" fontId="47" fillId="0" borderId="90" xfId="4" applyFont="1" applyFill="1" applyBorder="1" applyAlignment="1">
      <alignment horizontal="right" indent="1"/>
    </xf>
    <xf numFmtId="0" fontId="32" fillId="0" borderId="83" xfId="4" applyFont="1" applyFill="1" applyBorder="1" applyAlignment="1">
      <alignment horizontal="right" indent="2"/>
    </xf>
    <xf numFmtId="0" fontId="32" fillId="0" borderId="100" xfId="4" applyFont="1" applyFill="1" applyBorder="1" applyAlignment="1">
      <alignment horizontal="right" indent="2"/>
    </xf>
    <xf numFmtId="0" fontId="32" fillId="0" borderId="101" xfId="4" applyFont="1" applyFill="1" applyBorder="1" applyAlignment="1">
      <alignment horizontal="right" indent="2"/>
    </xf>
    <xf numFmtId="0" fontId="32" fillId="0" borderId="102" xfId="4" applyFont="1" applyFill="1" applyBorder="1" applyAlignment="1">
      <alignment horizontal="right" indent="2"/>
    </xf>
    <xf numFmtId="0" fontId="47" fillId="0" borderId="103" xfId="4" applyFont="1" applyFill="1" applyBorder="1" applyAlignment="1">
      <alignment horizontal="left" indent="1"/>
    </xf>
    <xf numFmtId="0" fontId="33" fillId="0" borderId="102" xfId="0" applyFont="1" applyFill="1" applyBorder="1"/>
    <xf numFmtId="181" fontId="11" fillId="0" borderId="0" xfId="0" applyNumberFormat="1" applyFont="1" applyFill="1" applyAlignment="1">
      <alignment horizontal="center"/>
    </xf>
    <xf numFmtId="181" fontId="33" fillId="0" borderId="81" xfId="1" applyNumberFormat="1" applyFont="1" applyFill="1" applyBorder="1" applyAlignment="1">
      <alignment horizontal="right" vertical="center"/>
    </xf>
    <xf numFmtId="181" fontId="32" fillId="0" borderId="95" xfId="1" applyNumberFormat="1" applyFont="1" applyFill="1" applyBorder="1" applyAlignment="1">
      <alignment horizontal="right" vertical="center"/>
    </xf>
    <xf numFmtId="0" fontId="41" fillId="0" borderId="0" xfId="12" applyFont="1" applyFill="1" applyAlignment="1">
      <alignment horizontal="center" vertical="center"/>
    </xf>
    <xf numFmtId="181" fontId="33" fillId="0" borderId="104" xfId="1" applyNumberFormat="1" applyFont="1" applyFill="1" applyBorder="1" applyAlignment="1">
      <alignment horizontal="right" vertical="center"/>
    </xf>
    <xf numFmtId="0" fontId="33" fillId="0" borderId="104" xfId="0" applyFont="1" applyFill="1" applyBorder="1"/>
    <xf numFmtId="181" fontId="33" fillId="0" borderId="104" xfId="1" applyNumberFormat="1" applyFont="1" applyFill="1" applyBorder="1" applyAlignment="1">
      <alignment vertical="center"/>
    </xf>
    <xf numFmtId="177" fontId="33" fillId="0" borderId="104" xfId="1" applyNumberFormat="1" applyFont="1" applyFill="1" applyBorder="1" applyAlignment="1">
      <alignment horizontal="right" indent="2"/>
    </xf>
    <xf numFmtId="0" fontId="20" fillId="0" borderId="104" xfId="0" applyFont="1" applyFill="1" applyBorder="1"/>
    <xf numFmtId="0" fontId="33" fillId="0" borderId="104" xfId="4" applyFont="1" applyFill="1" applyBorder="1" applyAlignment="1">
      <alignment horizontal="right" indent="1"/>
    </xf>
    <xf numFmtId="177" fontId="32" fillId="0" borderId="104" xfId="1" applyNumberFormat="1" applyFont="1" applyFill="1" applyBorder="1" applyAlignment="1">
      <alignment horizontal="right" vertical="center" indent="1"/>
    </xf>
    <xf numFmtId="168" fontId="41" fillId="0" borderId="0" xfId="0" applyNumberFormat="1" applyFont="1" applyFill="1" applyAlignment="1">
      <alignment vertical="center"/>
    </xf>
    <xf numFmtId="0" fontId="32" fillId="0" borderId="104" xfId="0" applyFont="1" applyFill="1" applyBorder="1" applyAlignment="1">
      <alignment horizontal="right" indent="1"/>
    </xf>
    <xf numFmtId="181" fontId="32" fillId="0" borderId="104" xfId="1" applyNumberFormat="1" applyFont="1" applyFill="1" applyBorder="1" applyAlignment="1">
      <alignment horizontal="right" vertical="center" indent="1"/>
    </xf>
    <xf numFmtId="0" fontId="33" fillId="0" borderId="100" xfId="0" applyFont="1" applyFill="1" applyBorder="1"/>
    <xf numFmtId="0" fontId="33" fillId="0" borderId="100" xfId="0" applyFont="1" applyFill="1" applyBorder="1" applyAlignment="1">
      <alignment vertical="center"/>
    </xf>
    <xf numFmtId="49" fontId="33" fillId="0" borderId="4" xfId="1" applyNumberFormat="1" applyFont="1" applyFill="1" applyBorder="1" applyAlignment="1">
      <alignment horizontal="left" vertical="center" indent="2"/>
    </xf>
    <xf numFmtId="1" fontId="17" fillId="0" borderId="104" xfId="0" quotePrefix="1" applyNumberFormat="1" applyFont="1" applyFill="1" applyBorder="1" applyAlignment="1">
      <alignment horizontal="right" indent="1"/>
    </xf>
    <xf numFmtId="3" fontId="33" fillId="0" borderId="104" xfId="1" applyNumberFormat="1" applyFont="1" applyFill="1" applyBorder="1" applyAlignment="1">
      <alignment vertical="center"/>
    </xf>
    <xf numFmtId="3" fontId="33" fillId="0" borderId="104" xfId="1" quotePrefix="1" applyNumberFormat="1" applyFont="1" applyFill="1" applyBorder="1" applyAlignment="1">
      <alignment horizontal="right" indent="1"/>
    </xf>
    <xf numFmtId="177" fontId="33" fillId="0" borderId="104" xfId="1" applyNumberFormat="1" applyFont="1" applyFill="1" applyBorder="1" applyAlignment="1">
      <alignment vertical="center"/>
    </xf>
    <xf numFmtId="1" fontId="33" fillId="0" borderId="104" xfId="0" applyNumberFormat="1" applyFont="1" applyFill="1" applyBorder="1" applyAlignment="1">
      <alignment horizontal="right" indent="1"/>
    </xf>
    <xf numFmtId="1" fontId="33" fillId="0" borderId="104" xfId="0" applyNumberFormat="1" applyFont="1" applyFill="1" applyBorder="1" applyAlignment="1">
      <alignment horizontal="right" vertical="center"/>
    </xf>
    <xf numFmtId="1" fontId="10" fillId="0" borderId="104" xfId="4" applyNumberFormat="1" applyFont="1" applyFill="1" applyBorder="1" applyAlignment="1">
      <alignment vertical="center"/>
    </xf>
    <xf numFmtId="0" fontId="33" fillId="0" borderId="104" xfId="4" applyFont="1" applyFill="1" applyBorder="1" applyAlignment="1">
      <alignment horizontal="right"/>
    </xf>
    <xf numFmtId="49" fontId="32" fillId="0" borderId="105" xfId="1" applyNumberFormat="1" applyFont="1" applyFill="1" applyBorder="1" applyAlignment="1">
      <alignment horizontal="right" vertical="center"/>
    </xf>
    <xf numFmtId="177" fontId="33" fillId="0" borderId="105" xfId="1" applyNumberFormat="1" applyFont="1" applyFill="1" applyBorder="1" applyAlignment="1">
      <alignment horizontal="left" vertical="center" indent="2"/>
    </xf>
    <xf numFmtId="167" fontId="33" fillId="0" borderId="105" xfId="1" applyNumberFormat="1" applyFont="1" applyFill="1" applyBorder="1" applyAlignment="1">
      <alignment horizontal="left" vertical="center" indent="2"/>
    </xf>
    <xf numFmtId="177" fontId="33" fillId="0" borderId="103" xfId="1" applyNumberFormat="1" applyFont="1" applyFill="1" applyBorder="1" applyAlignment="1">
      <alignment horizontal="left" vertical="center" indent="2"/>
    </xf>
    <xf numFmtId="49" fontId="33" fillId="2" borderId="45" xfId="1" applyNumberFormat="1" applyFont="1" applyFill="1" applyBorder="1" applyAlignment="1">
      <alignment horizontal="center" vertical="center"/>
    </xf>
    <xf numFmtId="3" fontId="33" fillId="0" borderId="104" xfId="1" applyNumberFormat="1" applyFont="1" applyFill="1" applyBorder="1" applyAlignment="1">
      <alignment horizontal="right" vertical="center" readingOrder="1"/>
    </xf>
    <xf numFmtId="167" fontId="33" fillId="0" borderId="0" xfId="1" applyFont="1" applyFill="1" applyAlignment="1">
      <alignment vertical="center"/>
    </xf>
    <xf numFmtId="167" fontId="20" fillId="0" borderId="0" xfId="1" applyNumberFormat="1" applyFont="1" applyFill="1"/>
    <xf numFmtId="0" fontId="24" fillId="0" borderId="0" xfId="0" applyFont="1" applyFill="1" applyBorder="1" applyAlignment="1">
      <alignment horizontal="right"/>
    </xf>
    <xf numFmtId="0" fontId="24" fillId="0" borderId="0" xfId="0" applyFont="1" applyFill="1" applyBorder="1" applyAlignment="1">
      <alignment horizontal="left"/>
    </xf>
    <xf numFmtId="0" fontId="41" fillId="0" borderId="0" xfId="12" applyFont="1" applyFill="1" applyAlignment="1">
      <alignment horizontal="center"/>
    </xf>
    <xf numFmtId="0" fontId="44" fillId="0" borderId="0" xfId="12" applyFont="1" applyFill="1" applyAlignment="1">
      <alignment horizontal="center"/>
    </xf>
    <xf numFmtId="0" fontId="41" fillId="0" borderId="0" xfId="0" applyFont="1" applyFill="1" applyAlignment="1">
      <alignment horizontal="center"/>
    </xf>
    <xf numFmtId="0" fontId="17" fillId="2" borderId="3" xfId="12" applyFont="1" applyFill="1" applyBorder="1" applyAlignment="1">
      <alignment horizontal="center" vertical="center"/>
    </xf>
    <xf numFmtId="0" fontId="32" fillId="2" borderId="46" xfId="0" applyFont="1" applyFill="1" applyBorder="1" applyAlignment="1">
      <alignment horizontal="center" vertical="top" wrapText="1"/>
    </xf>
    <xf numFmtId="0" fontId="33" fillId="0" borderId="15" xfId="11" applyFont="1" applyFill="1" applyBorder="1" applyAlignment="1">
      <alignment horizontal="left" vertical="center" indent="1"/>
    </xf>
    <xf numFmtId="0" fontId="33" fillId="0" borderId="8" xfId="11" applyFont="1" applyFill="1" applyBorder="1" applyAlignment="1">
      <alignment horizontal="right" vertical="center" indent="1"/>
    </xf>
    <xf numFmtId="0" fontId="50" fillId="2" borderId="46" xfId="4" applyFont="1" applyFill="1" applyBorder="1" applyAlignment="1">
      <alignment horizontal="center" vertical="center" wrapText="1"/>
    </xf>
    <xf numFmtId="0" fontId="50" fillId="2" borderId="3" xfId="4" applyFont="1" applyFill="1" applyBorder="1" applyAlignment="1">
      <alignment horizontal="center" vertical="center" wrapText="1"/>
    </xf>
    <xf numFmtId="49" fontId="32" fillId="0" borderId="8" xfId="1" applyNumberFormat="1" applyFont="1" applyFill="1" applyBorder="1" applyAlignment="1">
      <alignment horizontal="center" vertical="center"/>
    </xf>
    <xf numFmtId="0" fontId="39" fillId="0" borderId="0" xfId="12" applyFont="1" applyFill="1" applyAlignment="1">
      <alignment horizontal="left" vertical="center" wrapText="1" readingOrder="1"/>
    </xf>
    <xf numFmtId="0" fontId="39" fillId="0" borderId="0" xfId="12" applyFont="1" applyFill="1" applyAlignment="1">
      <alignment horizontal="left" vertical="top" wrapText="1"/>
    </xf>
    <xf numFmtId="0" fontId="41" fillId="0" borderId="0" xfId="12" applyFont="1" applyFill="1" applyAlignment="1">
      <alignment horizontal="center"/>
    </xf>
    <xf numFmtId="0" fontId="44" fillId="0" borderId="0" xfId="12" applyFont="1" applyFill="1" applyAlignment="1">
      <alignment horizontal="center"/>
    </xf>
    <xf numFmtId="181" fontId="32" fillId="0" borderId="104" xfId="1" applyNumberFormat="1" applyFont="1" applyFill="1" applyBorder="1" applyAlignment="1">
      <alignment horizontal="right" vertical="center"/>
    </xf>
    <xf numFmtId="0" fontId="39" fillId="0" borderId="0" xfId="0" applyFont="1" applyFill="1" applyAlignment="1">
      <alignment horizontal="center"/>
    </xf>
    <xf numFmtId="0" fontId="32" fillId="0" borderId="38" xfId="0" quotePrefix="1" applyFont="1" applyFill="1" applyBorder="1" applyAlignment="1">
      <alignment horizontal="center"/>
    </xf>
    <xf numFmtId="0" fontId="53" fillId="0" borderId="10" xfId="0" applyFont="1" applyFill="1" applyBorder="1" applyAlignment="1">
      <alignment vertical="center"/>
    </xf>
    <xf numFmtId="0" fontId="53" fillId="0" borderId="0" xfId="0" applyFont="1" applyFill="1" applyBorder="1" applyAlignment="1">
      <alignment vertical="center"/>
    </xf>
    <xf numFmtId="0" fontId="47" fillId="0" borderId="0" xfId="12" applyFont="1" applyFill="1" applyBorder="1" applyAlignment="1">
      <alignment horizontal="left" vertical="center" indent="1" readingOrder="1"/>
    </xf>
    <xf numFmtId="0" fontId="32" fillId="0" borderId="0" xfId="12" applyFont="1" applyFill="1" applyBorder="1" applyAlignment="1">
      <alignment horizontal="left" vertical="center" indent="1"/>
    </xf>
    <xf numFmtId="167" fontId="20" fillId="0" borderId="0" xfId="1" applyFont="1" applyFill="1"/>
    <xf numFmtId="167" fontId="14" fillId="0" borderId="0" xfId="1" applyFont="1" applyFill="1"/>
    <xf numFmtId="167" fontId="12" fillId="0" borderId="0" xfId="1" applyFont="1" applyFill="1"/>
    <xf numFmtId="0" fontId="33" fillId="0" borderId="103" xfId="0" applyFont="1" applyFill="1" applyBorder="1" applyAlignment="1">
      <alignment horizontal="center" vertical="center"/>
    </xf>
    <xf numFmtId="0" fontId="24" fillId="0" borderId="0" xfId="0" applyFont="1" applyFill="1" applyBorder="1" applyAlignment="1">
      <alignment readingOrder="2"/>
    </xf>
    <xf numFmtId="49" fontId="32" fillId="0" borderId="104" xfId="1" applyNumberFormat="1" applyFont="1" applyFill="1" applyBorder="1" applyAlignment="1">
      <alignment horizontal="right" vertical="center"/>
    </xf>
    <xf numFmtId="177" fontId="33" fillId="0" borderId="104" xfId="1" applyNumberFormat="1" applyFont="1" applyFill="1" applyBorder="1" applyAlignment="1">
      <alignment horizontal="left" vertical="center" indent="2"/>
    </xf>
    <xf numFmtId="167" fontId="33" fillId="0" borderId="104" xfId="1" applyNumberFormat="1" applyFont="1" applyFill="1" applyBorder="1" applyAlignment="1">
      <alignment horizontal="left" vertical="center" indent="2"/>
    </xf>
    <xf numFmtId="177" fontId="33" fillId="0" borderId="75" xfId="1" applyNumberFormat="1" applyFont="1" applyFill="1" applyBorder="1" applyAlignment="1">
      <alignment horizontal="left" vertical="center" indent="2"/>
    </xf>
    <xf numFmtId="0" fontId="33" fillId="0" borderId="15" xfId="11" applyFont="1" applyFill="1" applyBorder="1" applyAlignment="1">
      <alignment horizontal="left" vertical="center" indent="1"/>
    </xf>
    <xf numFmtId="0" fontId="33" fillId="0" borderId="8" xfId="11" applyFont="1" applyFill="1" applyBorder="1" applyAlignment="1">
      <alignment vertical="center"/>
    </xf>
    <xf numFmtId="0" fontId="33" fillId="0" borderId="15" xfId="11" applyFont="1" applyFill="1" applyBorder="1" applyAlignment="1">
      <alignment vertical="center"/>
    </xf>
    <xf numFmtId="170" fontId="33" fillId="0" borderId="46" xfId="1" applyNumberFormat="1" applyFont="1" applyFill="1" applyBorder="1" applyAlignment="1">
      <alignment horizontal="right" vertical="center"/>
    </xf>
    <xf numFmtId="170" fontId="32" fillId="0" borderId="46" xfId="1" applyNumberFormat="1" applyFont="1" applyFill="1" applyBorder="1" applyAlignment="1">
      <alignment horizontal="right" vertical="center"/>
    </xf>
    <xf numFmtId="181" fontId="32" fillId="0" borderId="46" xfId="1" quotePrefix="1" applyNumberFormat="1" applyFont="1" applyFill="1" applyBorder="1" applyAlignment="1">
      <alignment vertical="center"/>
    </xf>
    <xf numFmtId="0" fontId="14" fillId="0" borderId="0" xfId="4" applyFont="1" applyAlignment="1">
      <alignment horizontal="right" vertical="center" wrapText="1" readingOrder="2"/>
    </xf>
    <xf numFmtId="0" fontId="3" fillId="0" borderId="0" xfId="4"/>
    <xf numFmtId="0" fontId="54" fillId="0" borderId="0" xfId="4" applyFont="1" applyAlignment="1">
      <alignment horizontal="right" vertical="center" readingOrder="2"/>
    </xf>
    <xf numFmtId="0" fontId="55" fillId="0" borderId="0" xfId="4" applyFont="1" applyAlignment="1">
      <alignment horizontal="right" vertical="center" readingOrder="2"/>
    </xf>
    <xf numFmtId="0" fontId="3" fillId="0" borderId="0" xfId="4" applyAlignment="1">
      <alignment horizontal="right"/>
    </xf>
    <xf numFmtId="0" fontId="27" fillId="0" borderId="0" xfId="4" applyFont="1" applyAlignment="1">
      <alignment wrapText="1"/>
    </xf>
    <xf numFmtId="0" fontId="12" fillId="0" borderId="64" xfId="4" applyFont="1" applyFill="1" applyBorder="1" applyAlignment="1">
      <alignment horizontal="right" readingOrder="2"/>
    </xf>
    <xf numFmtId="0" fontId="12" fillId="0" borderId="64" xfId="4" applyFont="1" applyFill="1" applyBorder="1" applyAlignment="1"/>
    <xf numFmtId="181" fontId="32" fillId="0" borderId="0" xfId="0" applyNumberFormat="1" applyFont="1" applyFill="1" applyAlignment="1">
      <alignment vertical="center"/>
    </xf>
    <xf numFmtId="167" fontId="32" fillId="0" borderId="0" xfId="1" applyFont="1" applyFill="1" applyAlignment="1">
      <alignment vertical="center"/>
    </xf>
    <xf numFmtId="167" fontId="32" fillId="0" borderId="0" xfId="1" applyFont="1" applyFill="1" applyBorder="1" applyAlignment="1">
      <alignment horizontal="right" vertical="center"/>
    </xf>
    <xf numFmtId="170" fontId="10" fillId="0" borderId="0" xfId="1" applyNumberFormat="1" applyFont="1" applyFill="1" applyAlignment="1">
      <alignment horizontal="center"/>
    </xf>
    <xf numFmtId="170" fontId="41" fillId="0" borderId="0" xfId="1" applyNumberFormat="1" applyFont="1" applyFill="1" applyAlignment="1"/>
    <xf numFmtId="170" fontId="11" fillId="0" borderId="0" xfId="1" applyNumberFormat="1" applyFont="1" applyFill="1" applyAlignment="1">
      <alignment horizontal="center"/>
    </xf>
    <xf numFmtId="170" fontId="39" fillId="0" borderId="0" xfId="1" applyNumberFormat="1" applyFont="1" applyFill="1"/>
    <xf numFmtId="170" fontId="32" fillId="0" borderId="0" xfId="1" applyNumberFormat="1" applyFont="1" applyFill="1" applyAlignment="1">
      <alignment horizontal="center"/>
    </xf>
    <xf numFmtId="170" fontId="33" fillId="0" borderId="0" xfId="1" applyNumberFormat="1" applyFont="1" applyFill="1"/>
    <xf numFmtId="170" fontId="33" fillId="0" borderId="0" xfId="1" applyNumberFormat="1" applyFont="1" applyFill="1" applyAlignment="1">
      <alignment horizontal="center"/>
    </xf>
    <xf numFmtId="170" fontId="32" fillId="0" borderId="0" xfId="1" applyNumberFormat="1" applyFont="1" applyFill="1"/>
    <xf numFmtId="170" fontId="33" fillId="0" borderId="0" xfId="1" applyNumberFormat="1" applyFont="1" applyFill="1" applyAlignment="1">
      <alignment vertical="top"/>
    </xf>
    <xf numFmtId="170" fontId="14" fillId="0" borderId="0" xfId="1" applyNumberFormat="1" applyFont="1" applyFill="1"/>
    <xf numFmtId="170" fontId="18" fillId="0" borderId="0" xfId="1" applyNumberFormat="1" applyFont="1" applyFill="1"/>
    <xf numFmtId="183" fontId="33" fillId="0" borderId="0" xfId="1" applyNumberFormat="1" applyFont="1" applyFill="1" applyAlignment="1">
      <alignment vertical="center"/>
    </xf>
    <xf numFmtId="183" fontId="33" fillId="0" borderId="0" xfId="1" applyNumberFormat="1" applyFont="1" applyFill="1" applyAlignment="1">
      <alignment vertical="top"/>
    </xf>
    <xf numFmtId="0" fontId="41" fillId="0" borderId="0" xfId="6" applyFont="1" applyFill="1" applyAlignment="1">
      <alignment horizontal="center"/>
    </xf>
    <xf numFmtId="0" fontId="41" fillId="0" borderId="0" xfId="8" applyFont="1" applyFill="1" applyAlignment="1">
      <alignment horizontal="center"/>
    </xf>
    <xf numFmtId="0" fontId="36" fillId="0" borderId="0" xfId="0" applyFont="1" applyFill="1" applyAlignment="1">
      <alignment horizontal="right"/>
    </xf>
    <xf numFmtId="177" fontId="44" fillId="0" borderId="0" xfId="1" applyNumberFormat="1" applyFont="1" applyFill="1" applyBorder="1" applyAlignment="1">
      <alignment horizontal="right" indent="1"/>
    </xf>
    <xf numFmtId="171" fontId="33" fillId="0" borderId="46" xfId="14" applyNumberFormat="1" applyFont="1" applyFill="1" applyBorder="1" applyAlignment="1">
      <alignment horizontal="right" vertical="center"/>
    </xf>
    <xf numFmtId="167" fontId="24" fillId="0" borderId="0" xfId="1" applyFont="1" applyFill="1"/>
    <xf numFmtId="171" fontId="12" fillId="0" borderId="0" xfId="14" applyNumberFormat="1" applyFont="1" applyFill="1"/>
    <xf numFmtId="0" fontId="32" fillId="2" borderId="45" xfId="0" applyFont="1" applyFill="1" applyBorder="1" applyAlignment="1">
      <alignment horizontal="center" vertical="center"/>
    </xf>
    <xf numFmtId="0" fontId="36" fillId="0" borderId="0" xfId="0" applyFont="1" applyFill="1" applyAlignment="1">
      <alignment horizontal="right"/>
    </xf>
    <xf numFmtId="0" fontId="33" fillId="0" borderId="8" xfId="0" applyFont="1" applyFill="1" applyBorder="1" applyAlignment="1">
      <alignment horizontal="center" vertical="center"/>
    </xf>
    <xf numFmtId="0" fontId="33" fillId="0" borderId="15" xfId="0" applyFont="1" applyFill="1" applyBorder="1" applyAlignment="1">
      <alignment horizontal="center" vertical="center"/>
    </xf>
    <xf numFmtId="0" fontId="13" fillId="0" borderId="0" xfId="0" applyFont="1" applyFill="1" applyAlignment="1">
      <alignment horizontal="center"/>
    </xf>
    <xf numFmtId="0" fontId="36" fillId="0" borderId="0" xfId="0" applyFont="1" applyFill="1" applyAlignment="1">
      <alignment horizontal="right" vertical="top"/>
    </xf>
    <xf numFmtId="0" fontId="36" fillId="0" borderId="0" xfId="0" applyFont="1" applyFill="1" applyAlignment="1">
      <alignment horizontal="right"/>
    </xf>
    <xf numFmtId="1" fontId="33" fillId="0" borderId="47" xfId="6" applyNumberFormat="1" applyFont="1" applyFill="1" applyBorder="1" applyAlignment="1">
      <alignment horizontal="right"/>
    </xf>
    <xf numFmtId="0" fontId="32" fillId="0" borderId="47" xfId="21" applyFont="1" applyFill="1" applyBorder="1" applyAlignment="1">
      <alignment vertical="center"/>
    </xf>
    <xf numFmtId="1" fontId="32" fillId="0" borderId="47" xfId="21" applyNumberFormat="1" applyFont="1" applyFill="1" applyBorder="1" applyAlignment="1">
      <alignment horizontal="right" vertical="center"/>
    </xf>
    <xf numFmtId="181" fontId="32" fillId="0" borderId="83" xfId="1" applyNumberFormat="1" applyFont="1" applyFill="1" applyBorder="1" applyAlignment="1">
      <alignment horizontal="right" vertical="center"/>
    </xf>
    <xf numFmtId="181" fontId="32" fillId="0" borderId="106" xfId="1" applyNumberFormat="1" applyFont="1" applyFill="1" applyBorder="1" applyAlignment="1">
      <alignment horizontal="right" vertical="center"/>
    </xf>
    <xf numFmtId="0" fontId="32" fillId="0" borderId="51" xfId="21" applyFont="1" applyFill="1" applyBorder="1" applyAlignment="1">
      <alignment horizontal="right" indent="1"/>
    </xf>
    <xf numFmtId="0" fontId="32" fillId="0" borderId="46" xfId="0" applyFont="1" applyFill="1" applyBorder="1"/>
    <xf numFmtId="0" fontId="47" fillId="0" borderId="46" xfId="0" applyFont="1" applyFill="1" applyBorder="1" applyAlignment="1">
      <alignment horizontal="right" vertical="center" indent="1"/>
    </xf>
    <xf numFmtId="0" fontId="32" fillId="0" borderId="46" xfId="0" applyFont="1" applyFill="1" applyBorder="1" applyAlignment="1">
      <alignment horizontal="right" vertical="center" indent="1"/>
    </xf>
    <xf numFmtId="0" fontId="32" fillId="0" borderId="104" xfId="21" applyFont="1" applyFill="1" applyBorder="1" applyAlignment="1">
      <alignment horizontal="right" indent="1"/>
    </xf>
    <xf numFmtId="181" fontId="32" fillId="0" borderId="105" xfId="1" applyNumberFormat="1" applyFont="1" applyFill="1" applyBorder="1" applyAlignment="1">
      <alignment horizontal="right" vertical="center"/>
    </xf>
    <xf numFmtId="177" fontId="41" fillId="0" borderId="0" xfId="1" applyNumberFormat="1" applyFont="1" applyFill="1" applyBorder="1" applyAlignment="1">
      <alignment horizontal="right" indent="1"/>
    </xf>
    <xf numFmtId="2" fontId="32" fillId="0" borderId="109" xfId="0" applyNumberFormat="1" applyFont="1" applyFill="1" applyBorder="1" applyAlignment="1">
      <alignment horizontal="center" vertical="center"/>
    </xf>
    <xf numFmtId="0" fontId="32" fillId="0" borderId="105" xfId="0" applyFont="1" applyFill="1" applyBorder="1" applyAlignment="1">
      <alignment horizontal="right" vertical="center"/>
    </xf>
    <xf numFmtId="2" fontId="33" fillId="0" borderId="105" xfId="0" applyNumberFormat="1" applyFont="1" applyFill="1" applyBorder="1" applyAlignment="1">
      <alignment horizontal="center" vertical="center"/>
    </xf>
    <xf numFmtId="2" fontId="33" fillId="0" borderId="103" xfId="0" applyNumberFormat="1" applyFont="1" applyFill="1" applyBorder="1" applyAlignment="1">
      <alignment horizontal="center" vertical="center"/>
    </xf>
    <xf numFmtId="2" fontId="33" fillId="0" borderId="104" xfId="0" applyNumberFormat="1" applyFont="1" applyFill="1" applyBorder="1" applyAlignment="1">
      <alignment horizontal="center" vertical="center"/>
    </xf>
    <xf numFmtId="0" fontId="32" fillId="0" borderId="105" xfId="4" applyFont="1" applyFill="1" applyBorder="1" applyAlignment="1">
      <alignment horizontal="right" indent="2"/>
    </xf>
    <xf numFmtId="0" fontId="33" fillId="0" borderId="105" xfId="0" applyFont="1" applyFill="1" applyBorder="1" applyAlignment="1">
      <alignment horizontal="right" vertical="center"/>
    </xf>
    <xf numFmtId="177" fontId="33" fillId="0" borderId="105" xfId="1" applyNumberFormat="1" applyFont="1" applyFill="1" applyBorder="1" applyAlignment="1">
      <alignment horizontal="right" vertical="center"/>
    </xf>
    <xf numFmtId="0" fontId="33" fillId="0" borderId="105" xfId="0" applyFont="1" applyFill="1" applyBorder="1" applyAlignment="1">
      <alignment horizontal="left" vertical="center"/>
    </xf>
    <xf numFmtId="0" fontId="33" fillId="0" borderId="45" xfId="0" applyFont="1" applyFill="1" applyBorder="1" applyAlignment="1">
      <alignment horizontal="right" vertical="center"/>
    </xf>
    <xf numFmtId="177" fontId="33" fillId="0" borderId="45" xfId="1" applyNumberFormat="1" applyFont="1" applyFill="1" applyBorder="1" applyAlignment="1">
      <alignment horizontal="right" vertical="center"/>
    </xf>
    <xf numFmtId="0" fontId="33" fillId="0" borderId="45" xfId="0" applyFont="1" applyFill="1" applyBorder="1" applyAlignment="1">
      <alignment horizontal="left" vertical="center"/>
    </xf>
    <xf numFmtId="0" fontId="33" fillId="0" borderId="110" xfId="0" applyFont="1" applyFill="1" applyBorder="1" applyAlignment="1">
      <alignment horizontal="center" vertical="center"/>
    </xf>
    <xf numFmtId="0" fontId="33" fillId="0" borderId="104" xfId="0" applyFont="1" applyFill="1" applyBorder="1" applyAlignment="1">
      <alignment horizontal="right" vertical="center"/>
    </xf>
    <xf numFmtId="177" fontId="33" fillId="0" borderId="104" xfId="1" applyNumberFormat="1" applyFont="1" applyFill="1" applyBorder="1" applyAlignment="1">
      <alignment horizontal="right" vertical="center"/>
    </xf>
    <xf numFmtId="0" fontId="33" fillId="0" borderId="75" xfId="0" applyFont="1" applyFill="1" applyBorder="1" applyAlignment="1">
      <alignment horizontal="left" vertical="center"/>
    </xf>
    <xf numFmtId="0" fontId="32" fillId="0" borderId="83" xfId="0" applyNumberFormat="1" applyFont="1" applyFill="1" applyBorder="1" applyAlignment="1"/>
    <xf numFmtId="1" fontId="33" fillId="0" borderId="47" xfId="0" applyNumberFormat="1" applyFont="1" applyFill="1" applyBorder="1" applyAlignment="1">
      <alignment vertical="center"/>
    </xf>
    <xf numFmtId="180" fontId="33" fillId="0" borderId="47" xfId="1" applyNumberFormat="1" applyFont="1" applyFill="1" applyBorder="1" applyAlignment="1">
      <alignment vertical="center"/>
    </xf>
    <xf numFmtId="0" fontId="33" fillId="0" borderId="106" xfId="0" applyFont="1" applyFill="1" applyBorder="1" applyAlignment="1">
      <alignment vertical="center"/>
    </xf>
    <xf numFmtId="171" fontId="33" fillId="0" borderId="47" xfId="14" applyNumberFormat="1" applyFont="1" applyFill="1" applyBorder="1" applyAlignment="1">
      <alignment vertical="center"/>
    </xf>
    <xf numFmtId="0" fontId="33" fillId="0" borderId="51" xfId="0" applyFont="1" applyFill="1" applyBorder="1" applyAlignment="1">
      <alignment vertical="center"/>
    </xf>
    <xf numFmtId="177" fontId="32" fillId="0" borderId="108" xfId="1" applyNumberFormat="1" applyFont="1" applyFill="1" applyBorder="1" applyAlignment="1">
      <alignment horizontal="left" vertical="center" indent="2"/>
    </xf>
    <xf numFmtId="177" fontId="32" fillId="0" borderId="109" xfId="1" applyNumberFormat="1" applyFont="1" applyFill="1" applyBorder="1" applyAlignment="1">
      <alignment horizontal="left" vertical="center" indent="2"/>
    </xf>
    <xf numFmtId="167" fontId="32" fillId="0" borderId="109" xfId="1" applyNumberFormat="1" applyFont="1" applyFill="1" applyBorder="1" applyAlignment="1">
      <alignment horizontal="left" vertical="center" indent="2"/>
    </xf>
    <xf numFmtId="177" fontId="32" fillId="0" borderId="97" xfId="1" applyNumberFormat="1" applyFont="1" applyFill="1" applyBorder="1" applyAlignment="1">
      <alignment horizontal="left" vertical="center" indent="2"/>
    </xf>
    <xf numFmtId="177" fontId="32" fillId="0" borderId="109" xfId="1" applyNumberFormat="1" applyFont="1" applyFill="1" applyBorder="1" applyAlignment="1">
      <alignment horizontal="right" vertical="center" indent="2"/>
    </xf>
    <xf numFmtId="177" fontId="32" fillId="0" borderId="97" xfId="1" applyNumberFormat="1" applyFont="1" applyFill="1" applyBorder="1" applyAlignment="1">
      <alignment horizontal="right" vertical="center"/>
    </xf>
    <xf numFmtId="177" fontId="32" fillId="0" borderId="88" xfId="1" applyNumberFormat="1" applyFont="1" applyFill="1" applyBorder="1" applyAlignment="1">
      <alignment horizontal="left" vertical="center" indent="2"/>
    </xf>
    <xf numFmtId="177" fontId="32" fillId="0" borderId="105" xfId="1" applyNumberFormat="1" applyFont="1" applyFill="1" applyBorder="1" applyAlignment="1">
      <alignment horizontal="left" vertical="center" indent="2"/>
    </xf>
    <xf numFmtId="167" fontId="32" fillId="0" borderId="105" xfId="1" applyNumberFormat="1" applyFont="1" applyFill="1" applyBorder="1" applyAlignment="1">
      <alignment horizontal="left" vertical="center" indent="2"/>
    </xf>
    <xf numFmtId="177" fontId="32" fillId="0" borderId="103" xfId="1" applyNumberFormat="1" applyFont="1" applyFill="1" applyBorder="1" applyAlignment="1">
      <alignment horizontal="left" vertical="center" indent="2"/>
    </xf>
    <xf numFmtId="168" fontId="32" fillId="0" borderId="51" xfId="0" applyNumberFormat="1" applyFont="1" applyFill="1" applyBorder="1" applyAlignment="1">
      <alignment vertical="center"/>
    </xf>
    <xf numFmtId="170" fontId="32" fillId="0" borderId="46" xfId="1" applyNumberFormat="1" applyFont="1" applyFill="1" applyBorder="1" applyAlignment="1">
      <alignment vertical="center"/>
    </xf>
    <xf numFmtId="3" fontId="33" fillId="0" borderId="51" xfId="1" applyNumberFormat="1" applyFont="1" applyFill="1" applyBorder="1" applyAlignment="1">
      <alignment vertical="center"/>
    </xf>
    <xf numFmtId="0" fontId="17" fillId="2" borderId="100" xfId="0" applyFont="1" applyFill="1" applyBorder="1" applyAlignment="1">
      <alignment horizontal="center" vertical="center"/>
    </xf>
    <xf numFmtId="0" fontId="17" fillId="2" borderId="101" xfId="0" applyFont="1" applyFill="1" applyBorder="1" applyAlignment="1">
      <alignment horizontal="center" vertical="center"/>
    </xf>
    <xf numFmtId="0" fontId="17" fillId="2" borderId="102" xfId="0" applyFont="1" applyFill="1" applyBorder="1" applyAlignment="1">
      <alignment horizontal="center" vertical="center"/>
    </xf>
    <xf numFmtId="181" fontId="32" fillId="0" borderId="51" xfId="1" applyNumberFormat="1" applyFont="1" applyFill="1" applyBorder="1" applyAlignment="1">
      <alignment horizontal="right" vertical="center" readingOrder="1"/>
    </xf>
    <xf numFmtId="0" fontId="32" fillId="2" borderId="46" xfId="0" applyFont="1" applyFill="1" applyBorder="1" applyAlignment="1">
      <alignment horizontal="center"/>
    </xf>
    <xf numFmtId="168" fontId="32" fillId="0" borderId="46" xfId="0" applyNumberFormat="1" applyFont="1" applyFill="1" applyBorder="1" applyAlignment="1">
      <alignment horizontal="right" indent="2"/>
    </xf>
    <xf numFmtId="168" fontId="32" fillId="0" borderId="46" xfId="0" applyNumberFormat="1" applyFont="1" applyFill="1" applyBorder="1" applyAlignment="1">
      <alignment horizontal="right" vertical="center"/>
    </xf>
    <xf numFmtId="0" fontId="33" fillId="0" borderId="105" xfId="4" applyFont="1" applyFill="1" applyBorder="1" applyAlignment="1">
      <alignment horizontal="center"/>
    </xf>
    <xf numFmtId="0" fontId="32" fillId="0" borderId="104" xfId="4" applyFont="1" applyFill="1" applyBorder="1" applyAlignment="1">
      <alignment vertical="center"/>
    </xf>
    <xf numFmtId="0" fontId="16" fillId="2" borderId="46" xfId="4" applyFont="1" applyFill="1" applyBorder="1" applyAlignment="1">
      <alignment horizontal="center" vertical="center"/>
    </xf>
    <xf numFmtId="0" fontId="16" fillId="2" borderId="45" xfId="4" applyFont="1" applyFill="1" applyBorder="1" applyAlignment="1">
      <alignment horizontal="center" vertical="center"/>
    </xf>
    <xf numFmtId="0" fontId="33" fillId="0" borderId="47" xfId="4" applyFont="1" applyFill="1" applyBorder="1" applyAlignment="1">
      <alignment horizontal="center"/>
    </xf>
    <xf numFmtId="177" fontId="32" fillId="0" borderId="104" xfId="1" applyNumberFormat="1" applyFont="1" applyFill="1" applyBorder="1" applyAlignment="1">
      <alignment horizontal="right" indent="1"/>
    </xf>
    <xf numFmtId="177" fontId="32" fillId="0" borderId="51" xfId="1" applyNumberFormat="1" applyFont="1" applyFill="1" applyBorder="1" applyAlignment="1">
      <alignment horizontal="right" indent="1"/>
    </xf>
    <xf numFmtId="171" fontId="33" fillId="0" borderId="56" xfId="14" applyNumberFormat="1" applyFont="1" applyFill="1" applyBorder="1" applyAlignment="1">
      <alignment horizontal="center" vertical="center"/>
    </xf>
    <xf numFmtId="171" fontId="33" fillId="0" borderId="49" xfId="14" applyNumberFormat="1" applyFont="1" applyFill="1" applyBorder="1" applyAlignment="1">
      <alignment horizontal="center" vertical="center"/>
    </xf>
    <xf numFmtId="171" fontId="33" fillId="0" borderId="57" xfId="14" applyNumberFormat="1" applyFont="1" applyFill="1" applyBorder="1" applyAlignment="1">
      <alignment horizontal="center" vertical="center"/>
    </xf>
    <xf numFmtId="9" fontId="32" fillId="0" borderId="56" xfId="14" applyFont="1" applyFill="1" applyBorder="1" applyAlignment="1">
      <alignment horizontal="center" vertical="center"/>
    </xf>
    <xf numFmtId="9" fontId="32" fillId="0" borderId="49" xfId="14" applyFont="1" applyFill="1" applyBorder="1" applyAlignment="1">
      <alignment horizontal="center" vertical="center"/>
    </xf>
    <xf numFmtId="9" fontId="32" fillId="0" borderId="57" xfId="14" applyFont="1" applyFill="1" applyBorder="1" applyAlignment="1">
      <alignment horizontal="center" vertical="center"/>
    </xf>
    <xf numFmtId="9" fontId="33" fillId="0" borderId="56" xfId="14" applyFont="1" applyFill="1" applyBorder="1" applyAlignment="1">
      <alignment horizontal="center" vertical="center"/>
    </xf>
    <xf numFmtId="9" fontId="33" fillId="0" borderId="49" xfId="14" applyFont="1" applyFill="1" applyBorder="1" applyAlignment="1">
      <alignment horizontal="center" vertical="center"/>
    </xf>
    <xf numFmtId="9" fontId="33" fillId="0" borderId="57" xfId="14" applyFont="1" applyFill="1" applyBorder="1" applyAlignment="1">
      <alignment horizontal="center" vertical="center"/>
    </xf>
    <xf numFmtId="171" fontId="32" fillId="0" borderId="56" xfId="14" applyNumberFormat="1" applyFont="1" applyFill="1" applyBorder="1" applyAlignment="1">
      <alignment horizontal="center" vertical="center"/>
    </xf>
    <xf numFmtId="171" fontId="32" fillId="0" borderId="49" xfId="14" applyNumberFormat="1" applyFont="1" applyFill="1" applyBorder="1" applyAlignment="1">
      <alignment horizontal="center" vertical="center"/>
    </xf>
    <xf numFmtId="171" fontId="32" fillId="0" borderId="57" xfId="14" applyNumberFormat="1" applyFont="1" applyFill="1" applyBorder="1" applyAlignment="1">
      <alignment horizontal="center" vertical="center"/>
    </xf>
    <xf numFmtId="9" fontId="33" fillId="0" borderId="56" xfId="14" applyFont="1" applyFill="1" applyBorder="1" applyAlignment="1">
      <alignment horizontal="right" vertical="center"/>
    </xf>
    <xf numFmtId="9" fontId="33" fillId="0" borderId="49" xfId="14" applyFont="1" applyFill="1" applyBorder="1" applyAlignment="1">
      <alignment horizontal="right" vertical="center"/>
    </xf>
    <xf numFmtId="9" fontId="33" fillId="0" borderId="59" xfId="14" applyFont="1" applyFill="1" applyBorder="1" applyAlignment="1">
      <alignment horizontal="right" vertical="center"/>
    </xf>
    <xf numFmtId="9" fontId="33" fillId="0" borderId="13" xfId="14" applyFont="1" applyFill="1" applyBorder="1" applyAlignment="1">
      <alignment horizontal="right" vertical="center"/>
    </xf>
    <xf numFmtId="9" fontId="32" fillId="0" borderId="56" xfId="14" applyFont="1" applyFill="1" applyBorder="1" applyAlignment="1">
      <alignment horizontal="right" vertical="center"/>
    </xf>
    <xf numFmtId="9" fontId="32" fillId="0" borderId="49" xfId="14" applyFont="1" applyFill="1" applyBorder="1" applyAlignment="1">
      <alignment horizontal="right" vertical="center"/>
    </xf>
    <xf numFmtId="9" fontId="32" fillId="0" borderId="59" xfId="14" applyFont="1" applyFill="1" applyBorder="1" applyAlignment="1">
      <alignment horizontal="right" vertical="center"/>
    </xf>
    <xf numFmtId="9" fontId="32" fillId="0" borderId="13" xfId="14" applyFont="1" applyFill="1" applyBorder="1" applyAlignment="1">
      <alignment horizontal="right" vertical="center"/>
    </xf>
    <xf numFmtId="171" fontId="33" fillId="0" borderId="49" xfId="14" applyNumberFormat="1" applyFont="1" applyFill="1" applyBorder="1" applyAlignment="1">
      <alignment horizontal="right" vertical="center"/>
    </xf>
    <xf numFmtId="171" fontId="33" fillId="0" borderId="56" xfId="14" applyNumberFormat="1" applyFont="1" applyFill="1" applyBorder="1" applyAlignment="1">
      <alignment horizontal="right" vertical="center"/>
    </xf>
    <xf numFmtId="171" fontId="33" fillId="0" borderId="59" xfId="14" applyNumberFormat="1" applyFont="1" applyFill="1" applyBorder="1" applyAlignment="1">
      <alignment horizontal="right" vertical="center"/>
    </xf>
    <xf numFmtId="171" fontId="33" fillId="0" borderId="13" xfId="14" applyNumberFormat="1" applyFont="1" applyFill="1" applyBorder="1" applyAlignment="1">
      <alignment horizontal="right" vertical="center"/>
    </xf>
    <xf numFmtId="10" fontId="33" fillId="0" borderId="56" xfId="14" applyNumberFormat="1" applyFont="1" applyFill="1" applyBorder="1" applyAlignment="1">
      <alignment horizontal="right" vertical="center"/>
    </xf>
    <xf numFmtId="10" fontId="33" fillId="0" borderId="49" xfId="14" applyNumberFormat="1" applyFont="1" applyFill="1" applyBorder="1" applyAlignment="1">
      <alignment horizontal="right" vertical="center"/>
    </xf>
    <xf numFmtId="10" fontId="33" fillId="0" borderId="59" xfId="14" applyNumberFormat="1" applyFont="1" applyFill="1" applyBorder="1" applyAlignment="1">
      <alignment horizontal="right" vertical="center"/>
    </xf>
    <xf numFmtId="10" fontId="33" fillId="0" borderId="13" xfId="14" applyNumberFormat="1" applyFont="1" applyFill="1" applyBorder="1" applyAlignment="1">
      <alignment horizontal="right" vertical="center"/>
    </xf>
    <xf numFmtId="9" fontId="32" fillId="0" borderId="56" xfId="14" applyNumberFormat="1" applyFont="1" applyFill="1" applyBorder="1" applyAlignment="1">
      <alignment horizontal="right" vertical="center"/>
    </xf>
    <xf numFmtId="0" fontId="12" fillId="0" borderId="111" xfId="12" applyFont="1" applyFill="1" applyBorder="1" applyAlignment="1">
      <alignment horizontal="left" readingOrder="1"/>
    </xf>
    <xf numFmtId="0" fontId="12" fillId="0" borderId="111" xfId="4" applyFont="1" applyFill="1" applyBorder="1" applyAlignment="1">
      <alignment horizontal="left" readingOrder="1"/>
    </xf>
    <xf numFmtId="0" fontId="12" fillId="0" borderId="111" xfId="4" applyFont="1" applyFill="1" applyBorder="1" applyAlignment="1">
      <alignment horizontal="left" vertical="center" wrapText="1" readingOrder="1"/>
    </xf>
    <xf numFmtId="0" fontId="12" fillId="0" borderId="111" xfId="7" applyFont="1" applyFill="1" applyBorder="1" applyAlignment="1">
      <alignment horizontal="left" readingOrder="1"/>
    </xf>
    <xf numFmtId="0" fontId="12" fillId="0" borderId="111" xfId="12" applyFont="1" applyFill="1" applyBorder="1" applyAlignment="1">
      <alignment vertical="center" readingOrder="2"/>
    </xf>
    <xf numFmtId="0" fontId="12" fillId="0" borderId="111" xfId="4" applyFont="1" applyFill="1" applyBorder="1" applyAlignment="1">
      <alignment vertical="center" readingOrder="2"/>
    </xf>
    <xf numFmtId="0" fontId="12" fillId="0" borderId="111" xfId="4" applyFont="1" applyFill="1" applyBorder="1" applyAlignment="1">
      <alignment vertical="center" wrapText="1" readingOrder="2"/>
    </xf>
    <xf numFmtId="0" fontId="24" fillId="0" borderId="0" xfId="0" applyFont="1" applyFill="1" applyBorder="1" applyAlignment="1">
      <alignment horizontal="right"/>
    </xf>
    <xf numFmtId="0" fontId="24" fillId="0" borderId="0" xfId="0" applyFont="1" applyFill="1" applyBorder="1" applyAlignment="1">
      <alignment horizontal="left"/>
    </xf>
    <xf numFmtId="0" fontId="41" fillId="0" borderId="0" xfId="4" applyFont="1" applyFill="1" applyAlignment="1">
      <alignment horizontal="center"/>
    </xf>
    <xf numFmtId="0" fontId="14" fillId="0" borderId="0" xfId="4" applyFont="1" applyAlignment="1">
      <alignment horizontal="right" vertical="top" wrapText="1"/>
    </xf>
    <xf numFmtId="0" fontId="41" fillId="0" borderId="0" xfId="12" applyFont="1" applyFill="1" applyAlignment="1">
      <alignment horizontal="center"/>
    </xf>
    <xf numFmtId="0" fontId="44" fillId="0" borderId="0" xfId="12" applyFont="1" applyFill="1" applyAlignment="1">
      <alignment horizontal="center"/>
    </xf>
    <xf numFmtId="0" fontId="32" fillId="2" borderId="23" xfId="0" applyFont="1" applyFill="1" applyBorder="1" applyAlignment="1">
      <alignment horizontal="left" vertical="center" indent="1"/>
    </xf>
    <xf numFmtId="0" fontId="32" fillId="2" borderId="15" xfId="0" applyFont="1" applyFill="1" applyBorder="1" applyAlignment="1">
      <alignment horizontal="left" vertical="center" indent="1"/>
    </xf>
    <xf numFmtId="0" fontId="32" fillId="2" borderId="19" xfId="0" applyFont="1" applyFill="1" applyBorder="1" applyAlignment="1">
      <alignment horizontal="left" vertical="center" indent="1"/>
    </xf>
    <xf numFmtId="0" fontId="32" fillId="2" borderId="21" xfId="0" applyFont="1" applyFill="1" applyBorder="1" applyAlignment="1">
      <alignment horizontal="right" vertical="center" indent="1"/>
    </xf>
    <xf numFmtId="0" fontId="32" fillId="2" borderId="8" xfId="0" applyFont="1" applyFill="1" applyBorder="1" applyAlignment="1">
      <alignment horizontal="right" vertical="center" indent="1"/>
    </xf>
    <xf numFmtId="0" fontId="32" fillId="2" borderId="32" xfId="0" applyFont="1" applyFill="1" applyBorder="1" applyAlignment="1">
      <alignment horizontal="right" vertical="center" indent="1"/>
    </xf>
    <xf numFmtId="0" fontId="32" fillId="2" borderId="22" xfId="0" applyFont="1" applyFill="1" applyBorder="1" applyAlignment="1">
      <alignment horizontal="center" vertical="center"/>
    </xf>
    <xf numFmtId="0" fontId="32" fillId="2" borderId="46" xfId="0" applyFont="1" applyFill="1" applyBorder="1" applyAlignment="1">
      <alignment horizontal="center" vertical="center"/>
    </xf>
    <xf numFmtId="0" fontId="32" fillId="2" borderId="45" xfId="0" applyFont="1" applyFill="1" applyBorder="1" applyAlignment="1">
      <alignment horizontal="center" vertical="center"/>
    </xf>
    <xf numFmtId="0" fontId="39" fillId="0" borderId="0" xfId="12" applyFont="1" applyFill="1" applyAlignment="1">
      <alignment horizontal="right" vertical="center" wrapText="1" readingOrder="2"/>
    </xf>
    <xf numFmtId="0" fontId="39" fillId="0" borderId="0" xfId="12" applyFont="1" applyFill="1" applyAlignment="1">
      <alignment horizontal="left" vertical="center" wrapText="1" readingOrder="1"/>
    </xf>
    <xf numFmtId="0" fontId="39" fillId="0" borderId="0" xfId="12" applyFont="1" applyFill="1" applyAlignment="1">
      <alignment horizontal="right" vertical="top" readingOrder="2"/>
    </xf>
    <xf numFmtId="0" fontId="39" fillId="0" borderId="0" xfId="12" applyFont="1" applyFill="1" applyAlignment="1">
      <alignment horizontal="left" vertical="top" wrapText="1"/>
    </xf>
    <xf numFmtId="0" fontId="14" fillId="0" borderId="0" xfId="12" applyFont="1" applyFill="1" applyAlignment="1">
      <alignment horizontal="right" wrapText="1" readingOrder="2"/>
    </xf>
    <xf numFmtId="0" fontId="14" fillId="0" borderId="0" xfId="12" applyFont="1" applyFill="1" applyAlignment="1">
      <alignment horizontal="left" wrapText="1"/>
    </xf>
    <xf numFmtId="0" fontId="32" fillId="2" borderId="3" xfId="0" applyFont="1" applyFill="1" applyBorder="1" applyAlignment="1">
      <alignment horizontal="center" vertical="center"/>
    </xf>
    <xf numFmtId="0" fontId="48" fillId="2" borderId="22" xfId="0" applyFont="1" applyFill="1" applyBorder="1" applyAlignment="1">
      <alignment horizontal="center" vertical="center"/>
    </xf>
    <xf numFmtId="0" fontId="48" fillId="2" borderId="46" xfId="0" applyFont="1" applyFill="1" applyBorder="1" applyAlignment="1">
      <alignment horizontal="center" vertical="center"/>
    </xf>
    <xf numFmtId="0" fontId="48" fillId="2" borderId="3" xfId="0" applyFont="1" applyFill="1" applyBorder="1" applyAlignment="1">
      <alignment horizontal="center" vertical="center"/>
    </xf>
    <xf numFmtId="0" fontId="41" fillId="0" borderId="0" xfId="0" applyFont="1" applyFill="1" applyAlignment="1">
      <alignment horizontal="center"/>
    </xf>
    <xf numFmtId="0" fontId="44" fillId="0" borderId="0" xfId="0" applyFont="1" applyFill="1" applyAlignment="1">
      <alignment horizontal="center"/>
    </xf>
    <xf numFmtId="0" fontId="20" fillId="0" borderId="0" xfId="12" applyFont="1" applyFill="1" applyAlignment="1">
      <alignment horizontal="right" wrapText="1" readingOrder="2"/>
    </xf>
    <xf numFmtId="175" fontId="20" fillId="0" borderId="0" xfId="1" applyNumberFormat="1" applyFont="1" applyFill="1" applyAlignment="1">
      <alignment horizontal="right" wrapText="1" readingOrder="2"/>
    </xf>
    <xf numFmtId="175" fontId="20" fillId="0" borderId="0" xfId="1" applyNumberFormat="1" applyFont="1" applyFill="1" applyAlignment="1">
      <alignment horizontal="left" wrapText="1"/>
    </xf>
    <xf numFmtId="0" fontId="20" fillId="0" borderId="0" xfId="12" applyFont="1" applyFill="1" applyAlignment="1">
      <alignment horizontal="left" wrapText="1"/>
    </xf>
    <xf numFmtId="0" fontId="32" fillId="2" borderId="53" xfId="0" applyFont="1" applyFill="1" applyBorder="1" applyAlignment="1">
      <alignment horizontal="center" vertical="top"/>
    </xf>
    <xf numFmtId="0" fontId="32" fillId="2" borderId="54" xfId="0" applyFont="1" applyFill="1" applyBorder="1" applyAlignment="1">
      <alignment horizontal="center" vertical="top"/>
    </xf>
    <xf numFmtId="0" fontId="32" fillId="2" borderId="52" xfId="0" applyFont="1" applyFill="1" applyBorder="1" applyAlignment="1">
      <alignment horizontal="center" vertical="center"/>
    </xf>
    <xf numFmtId="0" fontId="32" fillId="2" borderId="53" xfId="0" applyFont="1" applyFill="1" applyBorder="1" applyAlignment="1">
      <alignment horizontal="center" vertical="center"/>
    </xf>
    <xf numFmtId="0" fontId="33" fillId="2" borderId="15" xfId="0" applyFont="1" applyFill="1" applyBorder="1" applyAlignment="1">
      <alignment horizontal="left" vertical="center" indent="1"/>
    </xf>
    <xf numFmtId="0" fontId="33" fillId="2" borderId="19" xfId="0" applyFont="1" applyFill="1" applyBorder="1" applyAlignment="1">
      <alignment horizontal="left" vertical="center" indent="1"/>
    </xf>
    <xf numFmtId="0" fontId="32" fillId="2" borderId="21" xfId="6" applyFont="1" applyFill="1" applyBorder="1" applyAlignment="1">
      <alignment horizontal="right" vertical="center" indent="1"/>
    </xf>
    <xf numFmtId="0" fontId="32" fillId="2" borderId="8" xfId="6" applyFont="1" applyFill="1" applyBorder="1" applyAlignment="1">
      <alignment horizontal="right" vertical="center" indent="1"/>
    </xf>
    <xf numFmtId="0" fontId="32" fillId="2" borderId="32" xfId="6" applyFont="1" applyFill="1" applyBorder="1" applyAlignment="1">
      <alignment horizontal="right" vertical="center" indent="1"/>
    </xf>
    <xf numFmtId="0" fontId="41" fillId="0" borderId="0" xfId="6" applyFont="1" applyFill="1" applyAlignment="1">
      <alignment horizontal="center"/>
    </xf>
    <xf numFmtId="0" fontId="41" fillId="0" borderId="0" xfId="21" applyFont="1" applyFill="1" applyAlignment="1">
      <alignment horizontal="center"/>
    </xf>
    <xf numFmtId="0" fontId="32" fillId="2" borderId="21" xfId="21" applyFont="1" applyFill="1" applyBorder="1" applyAlignment="1">
      <alignment horizontal="right" vertical="center"/>
    </xf>
    <xf numFmtId="0" fontId="32" fillId="2" borderId="8" xfId="21" applyFont="1" applyFill="1" applyBorder="1" applyAlignment="1">
      <alignment horizontal="right" vertical="center"/>
    </xf>
    <xf numFmtId="0" fontId="32" fillId="2" borderId="32" xfId="21" applyFont="1" applyFill="1" applyBorder="1" applyAlignment="1">
      <alignment horizontal="right" vertical="center"/>
    </xf>
    <xf numFmtId="0" fontId="32" fillId="2" borderId="22" xfId="21" applyFont="1" applyFill="1" applyBorder="1" applyAlignment="1">
      <alignment horizontal="center" vertical="center"/>
    </xf>
    <xf numFmtId="0" fontId="32" fillId="2" borderId="46" xfId="21" applyFont="1" applyFill="1" applyBorder="1" applyAlignment="1">
      <alignment horizontal="center" vertical="center"/>
    </xf>
    <xf numFmtId="0" fontId="32" fillId="2" borderId="45" xfId="21" applyFont="1" applyFill="1" applyBorder="1" applyAlignment="1">
      <alignment horizontal="center" vertical="center"/>
    </xf>
    <xf numFmtId="0" fontId="32" fillId="2" borderId="21"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32" xfId="0" applyFont="1" applyFill="1" applyBorder="1" applyAlignment="1">
      <alignment horizontal="center" vertical="center"/>
    </xf>
    <xf numFmtId="0" fontId="41" fillId="0" borderId="0" xfId="5" applyFont="1" applyFill="1" applyAlignment="1">
      <alignment horizontal="center"/>
    </xf>
    <xf numFmtId="0" fontId="32" fillId="2" borderId="21" xfId="5" applyFont="1" applyFill="1" applyBorder="1" applyAlignment="1">
      <alignment horizontal="right" vertical="center" indent="1"/>
    </xf>
    <xf numFmtId="0" fontId="32" fillId="2" borderId="8" xfId="5" applyFont="1" applyFill="1" applyBorder="1" applyAlignment="1">
      <alignment horizontal="right" vertical="center" indent="1"/>
    </xf>
    <xf numFmtId="0" fontId="32" fillId="2" borderId="32" xfId="5" applyFont="1" applyFill="1" applyBorder="1" applyAlignment="1">
      <alignment horizontal="right" vertical="center" indent="1"/>
    </xf>
    <xf numFmtId="0" fontId="32" fillId="2" borderId="23" xfId="5" applyFont="1" applyFill="1" applyBorder="1" applyAlignment="1">
      <alignment horizontal="left" vertical="center" indent="1"/>
    </xf>
    <xf numFmtId="0" fontId="33" fillId="2" borderId="15" xfId="5" applyFont="1" applyFill="1" applyBorder="1" applyAlignment="1">
      <alignment horizontal="left" vertical="center" indent="1"/>
    </xf>
    <xf numFmtId="0" fontId="33" fillId="2" borderId="19" xfId="5" applyFont="1" applyFill="1" applyBorder="1" applyAlignment="1">
      <alignment horizontal="left" vertical="center" indent="1"/>
    </xf>
    <xf numFmtId="0" fontId="41" fillId="0" borderId="0" xfId="0" applyFont="1" applyFill="1" applyAlignment="1">
      <alignment horizontal="center" vertical="top"/>
    </xf>
    <xf numFmtId="177" fontId="41" fillId="0" borderId="0" xfId="1" applyNumberFormat="1" applyFont="1" applyFill="1" applyBorder="1" applyAlignment="1">
      <alignment horizontal="center" vertical="top"/>
    </xf>
    <xf numFmtId="49" fontId="32" fillId="2" borderId="80" xfId="5" applyNumberFormat="1" applyFont="1" applyFill="1" applyBorder="1" applyAlignment="1">
      <alignment horizontal="right" vertical="center"/>
    </xf>
    <xf numFmtId="49" fontId="32" fillId="2" borderId="76" xfId="5" applyNumberFormat="1" applyFont="1" applyFill="1" applyBorder="1" applyAlignment="1">
      <alignment horizontal="right" vertical="center"/>
    </xf>
    <xf numFmtId="49" fontId="32" fillId="2" borderId="82" xfId="5" applyNumberFormat="1" applyFont="1" applyFill="1" applyBorder="1" applyAlignment="1">
      <alignment horizontal="right" vertical="center"/>
    </xf>
    <xf numFmtId="49" fontId="32" fillId="2" borderId="23" xfId="5" applyNumberFormat="1" applyFont="1" applyFill="1" applyBorder="1" applyAlignment="1">
      <alignment horizontal="left" vertical="center"/>
    </xf>
    <xf numFmtId="49" fontId="33" fillId="2" borderId="15" xfId="5" applyNumberFormat="1" applyFont="1" applyFill="1" applyBorder="1" applyAlignment="1">
      <alignment horizontal="left" vertical="center"/>
    </xf>
    <xf numFmtId="49" fontId="33" fillId="2" borderId="19" xfId="5" applyNumberFormat="1" applyFont="1" applyFill="1" applyBorder="1" applyAlignment="1">
      <alignment horizontal="left" vertical="center"/>
    </xf>
    <xf numFmtId="0" fontId="32" fillId="2" borderId="80" xfId="5" applyFont="1" applyFill="1" applyBorder="1" applyAlignment="1">
      <alignment horizontal="right" vertical="center" indent="1"/>
    </xf>
    <xf numFmtId="0" fontId="32" fillId="2" borderId="76" xfId="5" applyFont="1" applyFill="1" applyBorder="1" applyAlignment="1">
      <alignment horizontal="right" vertical="center" indent="1"/>
    </xf>
    <xf numFmtId="0" fontId="32" fillId="2" borderId="82" xfId="5" applyFont="1" applyFill="1" applyBorder="1" applyAlignment="1">
      <alignment horizontal="right" vertical="center" indent="1"/>
    </xf>
    <xf numFmtId="0" fontId="41" fillId="0" borderId="0" xfId="8" applyFont="1" applyFill="1" applyAlignment="1">
      <alignment horizontal="center"/>
    </xf>
    <xf numFmtId="0" fontId="32" fillId="2" borderId="80" xfId="0" applyFont="1" applyFill="1" applyBorder="1" applyAlignment="1">
      <alignment horizontal="right" vertical="center" indent="1"/>
    </xf>
    <xf numFmtId="0" fontId="32" fillId="2" borderId="76" xfId="0" applyFont="1" applyFill="1" applyBorder="1" applyAlignment="1">
      <alignment horizontal="right" vertical="center" indent="1"/>
    </xf>
    <xf numFmtId="0" fontId="32" fillId="2" borderId="82" xfId="0" applyFont="1" applyFill="1" applyBorder="1" applyAlignment="1">
      <alignment horizontal="right" vertical="center" indent="1"/>
    </xf>
    <xf numFmtId="0" fontId="32" fillId="2" borderId="23" xfId="12" applyFont="1" applyFill="1" applyBorder="1" applyAlignment="1">
      <alignment horizontal="center" vertical="center"/>
    </xf>
    <xf numFmtId="0" fontId="32" fillId="2" borderId="15" xfId="12" applyFont="1" applyFill="1" applyBorder="1" applyAlignment="1">
      <alignment horizontal="center" vertical="center"/>
    </xf>
    <xf numFmtId="0" fontId="32" fillId="2" borderId="19" xfId="12" applyFont="1" applyFill="1" applyBorder="1" applyAlignment="1">
      <alignment horizontal="center" vertical="center"/>
    </xf>
    <xf numFmtId="0" fontId="32" fillId="2" borderId="21" xfId="12" applyFont="1" applyFill="1" applyBorder="1" applyAlignment="1">
      <alignment horizontal="center" vertical="center"/>
    </xf>
    <xf numFmtId="0" fontId="32" fillId="2" borderId="8" xfId="12" applyFont="1" applyFill="1" applyBorder="1" applyAlignment="1">
      <alignment horizontal="center" vertical="center"/>
    </xf>
    <xf numFmtId="0" fontId="32" fillId="2" borderId="32" xfId="12" applyFont="1" applyFill="1" applyBorder="1" applyAlignment="1">
      <alignment horizontal="center" vertical="center"/>
    </xf>
    <xf numFmtId="0" fontId="16" fillId="2" borderId="22" xfId="12" applyFont="1" applyFill="1" applyBorder="1" applyAlignment="1">
      <alignment horizontal="center" vertical="center"/>
    </xf>
    <xf numFmtId="0" fontId="17" fillId="2" borderId="22" xfId="12" applyFont="1" applyFill="1" applyBorder="1" applyAlignment="1">
      <alignment horizontal="center" vertical="center"/>
    </xf>
    <xf numFmtId="0" fontId="16" fillId="2" borderId="3" xfId="12" applyFont="1" applyFill="1" applyBorder="1" applyAlignment="1">
      <alignment horizontal="center" vertical="center"/>
    </xf>
    <xf numFmtId="0" fontId="17" fillId="2" borderId="3" xfId="12" applyFont="1" applyFill="1" applyBorder="1" applyAlignment="1">
      <alignment horizontal="center" vertical="center"/>
    </xf>
    <xf numFmtId="0" fontId="17" fillId="2" borderId="46" xfId="9" applyFont="1" applyFill="1" applyBorder="1" applyAlignment="1">
      <alignment horizontal="center" vertical="center"/>
    </xf>
    <xf numFmtId="0" fontId="17" fillId="2" borderId="45" xfId="9" applyFont="1" applyFill="1" applyBorder="1" applyAlignment="1">
      <alignment horizontal="center" vertical="center"/>
    </xf>
    <xf numFmtId="0" fontId="16" fillId="2" borderId="46" xfId="12" applyFont="1" applyFill="1" applyBorder="1" applyAlignment="1">
      <alignment horizontal="center" vertical="center"/>
    </xf>
    <xf numFmtId="0" fontId="50" fillId="2" borderId="21" xfId="0" applyFont="1" applyFill="1" applyBorder="1" applyAlignment="1">
      <alignment horizontal="center" wrapText="1"/>
    </xf>
    <xf numFmtId="0" fontId="50" fillId="2" borderId="22" xfId="0" applyFont="1" applyFill="1" applyBorder="1" applyAlignment="1">
      <alignment horizontal="center" wrapText="1"/>
    </xf>
    <xf numFmtId="0" fontId="32" fillId="0" borderId="107" xfId="0" applyFont="1" applyFill="1" applyBorder="1" applyAlignment="1">
      <alignment horizontal="center" vertical="center"/>
    </xf>
    <xf numFmtId="0" fontId="32" fillId="0" borderId="108" xfId="0" applyFont="1" applyFill="1" applyBorder="1" applyAlignment="1">
      <alignment horizontal="center" vertical="center"/>
    </xf>
    <xf numFmtId="0" fontId="39" fillId="0" borderId="0" xfId="0" applyFont="1" applyFill="1" applyAlignment="1">
      <alignment horizontal="left" vertical="center"/>
    </xf>
    <xf numFmtId="0" fontId="32" fillId="0" borderId="110"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32" xfId="0" applyFont="1" applyFill="1" applyBorder="1" applyAlignment="1">
      <alignment horizontal="center" vertical="center"/>
    </xf>
    <xf numFmtId="0" fontId="39" fillId="0" borderId="0" xfId="0" applyFont="1" applyFill="1" applyAlignment="1">
      <alignment horizontal="right" vertical="center"/>
    </xf>
    <xf numFmtId="0" fontId="32" fillId="2" borderId="46" xfId="0" applyFont="1" applyFill="1" applyBorder="1" applyAlignment="1">
      <alignment horizontal="center" vertical="top" wrapText="1"/>
    </xf>
    <xf numFmtId="0" fontId="32" fillId="2" borderId="3" xfId="0" applyFont="1" applyFill="1" applyBorder="1" applyAlignment="1">
      <alignment horizontal="center" vertical="top" wrapText="1"/>
    </xf>
    <xf numFmtId="0" fontId="32" fillId="2" borderId="8" xfId="0" applyFont="1" applyFill="1" applyBorder="1" applyAlignment="1">
      <alignment horizontal="center" vertical="top" wrapText="1"/>
    </xf>
    <xf numFmtId="0" fontId="32" fillId="2" borderId="32" xfId="0" applyFont="1" applyFill="1" applyBorder="1" applyAlignment="1">
      <alignment horizontal="center" vertical="top" wrapText="1"/>
    </xf>
    <xf numFmtId="0" fontId="32" fillId="2" borderId="31" xfId="0" applyFont="1" applyFill="1" applyBorder="1" applyAlignment="1">
      <alignment horizontal="right" vertical="top" indent="1"/>
    </xf>
    <xf numFmtId="0" fontId="32" fillId="2" borderId="33" xfId="0" applyFont="1" applyFill="1" applyBorder="1" applyAlignment="1">
      <alignment horizontal="right" vertical="top" indent="1"/>
    </xf>
    <xf numFmtId="0" fontId="32" fillId="2" borderId="7" xfId="0" applyFont="1" applyFill="1" applyBorder="1" applyAlignment="1">
      <alignment horizontal="right" vertical="top" indent="1"/>
    </xf>
    <xf numFmtId="0" fontId="32" fillId="2" borderId="21" xfId="0" applyFont="1" applyFill="1" applyBorder="1" applyAlignment="1">
      <alignment horizontal="center" vertical="top" wrapText="1"/>
    </xf>
    <xf numFmtId="0" fontId="32" fillId="2" borderId="22" xfId="0" applyFont="1" applyFill="1" applyBorder="1" applyAlignment="1">
      <alignment horizontal="center" vertical="top" wrapText="1"/>
    </xf>
    <xf numFmtId="0" fontId="32" fillId="2" borderId="96" xfId="0" applyFont="1" applyFill="1" applyBorder="1" applyAlignment="1">
      <alignment horizontal="right" vertical="top" indent="1"/>
    </xf>
    <xf numFmtId="0" fontId="36" fillId="0" borderId="0" xfId="0" applyFont="1" applyFill="1" applyAlignment="1">
      <alignment horizontal="right" vertical="top"/>
    </xf>
    <xf numFmtId="0" fontId="39" fillId="0" borderId="0" xfId="0" applyFont="1" applyFill="1" applyAlignment="1">
      <alignment horizontal="right" vertical="top"/>
    </xf>
    <xf numFmtId="0" fontId="50" fillId="2" borderId="15" xfId="0" applyFont="1" applyFill="1" applyBorder="1" applyAlignment="1">
      <alignment horizontal="center" vertical="center" wrapText="1"/>
    </xf>
    <xf numFmtId="0" fontId="50" fillId="2" borderId="19" xfId="0" applyFont="1" applyFill="1" applyBorder="1" applyAlignment="1">
      <alignment horizontal="center" vertical="center" wrapText="1"/>
    </xf>
    <xf numFmtId="0" fontId="50" fillId="2" borderId="46" xfId="0" applyFont="1" applyFill="1" applyBorder="1" applyAlignment="1">
      <alignment horizontal="center" vertical="center" wrapText="1"/>
    </xf>
    <xf numFmtId="0" fontId="50" fillId="2" borderId="3" xfId="0" applyFont="1" applyFill="1" applyBorder="1" applyAlignment="1">
      <alignment horizontal="center" vertical="center" wrapText="1"/>
    </xf>
    <xf numFmtId="0" fontId="39" fillId="0" borderId="0" xfId="0" applyFont="1" applyFill="1" applyAlignment="1">
      <alignment horizontal="left" vertical="top"/>
    </xf>
    <xf numFmtId="0" fontId="50" fillId="2" borderId="31" xfId="0" applyFont="1" applyFill="1" applyBorder="1" applyAlignment="1">
      <alignment horizontal="right" indent="4"/>
    </xf>
    <xf numFmtId="0" fontId="50" fillId="2" borderId="33" xfId="0" applyFont="1" applyFill="1" applyBorder="1" applyAlignment="1">
      <alignment horizontal="right" indent="4"/>
    </xf>
    <xf numFmtId="0" fontId="50" fillId="2" borderId="7" xfId="0" applyFont="1" applyFill="1" applyBorder="1" applyAlignment="1">
      <alignment horizontal="right" indent="4"/>
    </xf>
    <xf numFmtId="0" fontId="50" fillId="2" borderId="8" xfId="0" applyFont="1" applyFill="1" applyBorder="1" applyAlignment="1">
      <alignment horizontal="center" vertical="center" wrapText="1"/>
    </xf>
    <xf numFmtId="0" fontId="50" fillId="2" borderId="32" xfId="0" applyFont="1" applyFill="1" applyBorder="1" applyAlignment="1">
      <alignment horizontal="center" vertical="center" wrapText="1"/>
    </xf>
    <xf numFmtId="0" fontId="36" fillId="0" borderId="0" xfId="0" applyFont="1" applyFill="1" applyAlignment="1">
      <alignment horizontal="right"/>
    </xf>
    <xf numFmtId="0" fontId="10" fillId="2" borderId="23" xfId="13" applyFont="1" applyFill="1" applyBorder="1" applyAlignment="1">
      <alignment horizontal="center" vertical="center"/>
    </xf>
    <xf numFmtId="0" fontId="10" fillId="2" borderId="15" xfId="13" applyFont="1" applyFill="1" applyBorder="1" applyAlignment="1">
      <alignment horizontal="center" vertical="center"/>
    </xf>
    <xf numFmtId="0" fontId="10" fillId="2" borderId="19" xfId="13" applyFont="1" applyFill="1" applyBorder="1" applyAlignment="1">
      <alignment horizontal="center" vertical="center"/>
    </xf>
    <xf numFmtId="0" fontId="10" fillId="2" borderId="21" xfId="13" applyFont="1" applyFill="1" applyBorder="1" applyAlignment="1">
      <alignment horizontal="right" vertical="center"/>
    </xf>
    <xf numFmtId="0" fontId="10" fillId="2" borderId="8" xfId="13" applyFont="1" applyFill="1" applyBorder="1" applyAlignment="1">
      <alignment horizontal="right" vertical="center"/>
    </xf>
    <xf numFmtId="0" fontId="10" fillId="2" borderId="32" xfId="13" applyFont="1" applyFill="1" applyBorder="1" applyAlignment="1">
      <alignment horizontal="right" vertical="center"/>
    </xf>
    <xf numFmtId="0" fontId="39" fillId="0" borderId="0" xfId="12" applyFont="1" applyFill="1" applyAlignment="1">
      <alignment horizontal="right" wrapText="1"/>
    </xf>
    <xf numFmtId="0" fontId="41" fillId="0" borderId="0" xfId="4" applyFont="1" applyFill="1" applyAlignment="1">
      <alignment horizontal="center" vertical="center"/>
    </xf>
    <xf numFmtId="0" fontId="32" fillId="2" borderId="23" xfId="4" applyFont="1" applyFill="1" applyBorder="1" applyAlignment="1">
      <alignment horizontal="left" vertical="center" indent="1"/>
    </xf>
    <xf numFmtId="0" fontId="32" fillId="2" borderId="15" xfId="4" applyFont="1" applyFill="1" applyBorder="1" applyAlignment="1">
      <alignment horizontal="left" vertical="center" indent="1"/>
    </xf>
    <xf numFmtId="0" fontId="32" fillId="2" borderId="19" xfId="4" applyFont="1" applyFill="1" applyBorder="1" applyAlignment="1">
      <alignment horizontal="left" vertical="center" indent="1"/>
    </xf>
    <xf numFmtId="0" fontId="32" fillId="2" borderId="21" xfId="4" applyFont="1" applyFill="1" applyBorder="1" applyAlignment="1">
      <alignment horizontal="right" vertical="center" indent="1"/>
    </xf>
    <xf numFmtId="0" fontId="32" fillId="2" borderId="8" xfId="4" applyFont="1" applyFill="1" applyBorder="1" applyAlignment="1">
      <alignment horizontal="right" vertical="center" indent="1"/>
    </xf>
    <xf numFmtId="0" fontId="32" fillId="2" borderId="32" xfId="4" applyFont="1" applyFill="1" applyBorder="1" applyAlignment="1">
      <alignment horizontal="right" vertical="center" indent="1"/>
    </xf>
    <xf numFmtId="0" fontId="39" fillId="0" borderId="0" xfId="0" applyFont="1" applyFill="1" applyBorder="1" applyAlignment="1">
      <alignment horizontal="right" vertical="top" wrapText="1" readingOrder="2"/>
    </xf>
    <xf numFmtId="0" fontId="50" fillId="2" borderId="46" xfId="4" applyFont="1" applyFill="1" applyBorder="1" applyAlignment="1">
      <alignment horizontal="center" vertical="center" wrapText="1"/>
    </xf>
    <xf numFmtId="0" fontId="50" fillId="2" borderId="3" xfId="4" applyFont="1" applyFill="1" applyBorder="1" applyAlignment="1">
      <alignment horizontal="center" vertical="center" wrapText="1"/>
    </xf>
    <xf numFmtId="0" fontId="33" fillId="0" borderId="110" xfId="0" applyFont="1" applyFill="1" applyBorder="1" applyAlignment="1">
      <alignment horizontal="center" vertical="center"/>
    </xf>
    <xf numFmtId="0" fontId="33" fillId="0" borderId="8" xfId="0" applyFont="1" applyFill="1" applyBorder="1" applyAlignment="1">
      <alignment horizontal="center" vertical="center"/>
    </xf>
    <xf numFmtId="0" fontId="32" fillId="2" borderId="22" xfId="0" applyFont="1" applyFill="1" applyBorder="1" applyAlignment="1">
      <alignment horizontal="right" vertical="center" indent="1"/>
    </xf>
    <xf numFmtId="0" fontId="32" fillId="2" borderId="46" xfId="0" applyFont="1" applyFill="1" applyBorder="1" applyAlignment="1">
      <alignment horizontal="right" vertical="center" indent="1"/>
    </xf>
    <xf numFmtId="0" fontId="32" fillId="2" borderId="3" xfId="0" applyFont="1" applyFill="1" applyBorder="1" applyAlignment="1">
      <alignment horizontal="right" vertical="center" indent="1"/>
    </xf>
    <xf numFmtId="0" fontId="50" fillId="2" borderId="46" xfId="4" applyFont="1" applyFill="1" applyBorder="1" applyAlignment="1">
      <alignment horizontal="center" vertical="center"/>
    </xf>
    <xf numFmtId="0" fontId="50" fillId="2" borderId="3" xfId="4" applyFont="1" applyFill="1" applyBorder="1" applyAlignment="1">
      <alignment horizontal="center" vertical="center"/>
    </xf>
    <xf numFmtId="49" fontId="32" fillId="2" borderId="22" xfId="0" applyNumberFormat="1" applyFont="1" applyFill="1" applyBorder="1" applyAlignment="1">
      <alignment horizontal="left" vertical="center" readingOrder="2"/>
    </xf>
    <xf numFmtId="49" fontId="32" fillId="2" borderId="46" xfId="0" applyNumberFormat="1" applyFont="1" applyFill="1" applyBorder="1" applyAlignment="1">
      <alignment horizontal="left" vertical="center" readingOrder="2"/>
    </xf>
    <xf numFmtId="49" fontId="32" fillId="2" borderId="3" xfId="0" applyNumberFormat="1" applyFont="1" applyFill="1" applyBorder="1" applyAlignment="1">
      <alignment horizontal="left" vertical="center" readingOrder="2"/>
    </xf>
    <xf numFmtId="0" fontId="33" fillId="0" borderId="103" xfId="0" applyFont="1" applyFill="1" applyBorder="1" applyAlignment="1">
      <alignment horizontal="center" vertical="center"/>
    </xf>
    <xf numFmtId="0" fontId="33" fillId="0" borderId="15" xfId="0" applyFont="1" applyFill="1" applyBorder="1" applyAlignment="1">
      <alignment horizontal="center" vertical="center"/>
    </xf>
    <xf numFmtId="0" fontId="13" fillId="0" borderId="0" xfId="0" applyFont="1" applyFill="1" applyAlignment="1">
      <alignment horizontal="center"/>
    </xf>
    <xf numFmtId="0" fontId="32" fillId="2" borderId="27" xfId="0" applyFont="1" applyFill="1" applyBorder="1" applyAlignment="1">
      <alignment horizontal="right" vertical="center" wrapText="1" indent="1"/>
    </xf>
    <xf numFmtId="0" fontId="32" fillId="2" borderId="5" xfId="0" applyFont="1" applyFill="1" applyBorder="1" applyAlignment="1">
      <alignment horizontal="right" vertical="center" wrapText="1" indent="1"/>
    </xf>
    <xf numFmtId="0" fontId="32" fillId="2" borderId="18" xfId="0" applyFont="1" applyFill="1" applyBorder="1" applyAlignment="1">
      <alignment horizontal="right" vertical="center" wrapText="1" indent="1"/>
    </xf>
    <xf numFmtId="0" fontId="32" fillId="2" borderId="52" xfId="0" applyFont="1" applyFill="1" applyBorder="1" applyAlignment="1">
      <alignment horizontal="center" vertical="top"/>
    </xf>
    <xf numFmtId="49" fontId="32" fillId="0" borderId="110" xfId="1" applyNumberFormat="1" applyFont="1" applyFill="1" applyBorder="1" applyAlignment="1">
      <alignment horizontal="center" vertical="center"/>
    </xf>
    <xf numFmtId="49" fontId="32" fillId="0" borderId="8" xfId="1" applyNumberFormat="1" applyFont="1" applyFill="1" applyBorder="1" applyAlignment="1">
      <alignment horizontal="center" vertical="center"/>
    </xf>
    <xf numFmtId="49" fontId="32" fillId="0" borderId="32" xfId="1" applyNumberFormat="1" applyFont="1" applyFill="1" applyBorder="1" applyAlignment="1">
      <alignment horizontal="center" vertical="center"/>
    </xf>
    <xf numFmtId="49" fontId="32" fillId="0" borderId="107" xfId="1" applyNumberFormat="1" applyFont="1" applyFill="1" applyBorder="1" applyAlignment="1">
      <alignment horizontal="center" vertical="center"/>
    </xf>
    <xf numFmtId="49" fontId="32" fillId="0" borderId="108" xfId="1" applyNumberFormat="1" applyFont="1" applyFill="1" applyBorder="1" applyAlignment="1">
      <alignment horizontal="center" vertical="center"/>
    </xf>
    <xf numFmtId="49" fontId="32" fillId="0" borderId="9" xfId="1" applyNumberFormat="1" applyFont="1" applyFill="1" applyBorder="1" applyAlignment="1">
      <alignment horizontal="center" vertical="center"/>
    </xf>
    <xf numFmtId="0" fontId="32" fillId="2" borderId="21" xfId="0" applyFont="1" applyFill="1" applyBorder="1" applyAlignment="1">
      <alignment horizontal="center" vertical="center" wrapText="1"/>
    </xf>
    <xf numFmtId="0" fontId="32" fillId="2" borderId="22" xfId="0" applyFont="1" applyFill="1" applyBorder="1" applyAlignment="1">
      <alignment horizontal="center" vertical="center" wrapText="1"/>
    </xf>
    <xf numFmtId="49" fontId="32" fillId="2" borderId="8" xfId="0" applyNumberFormat="1" applyFont="1" applyFill="1" applyBorder="1" applyAlignment="1">
      <alignment horizontal="center" vertical="center" wrapText="1"/>
    </xf>
    <xf numFmtId="49" fontId="32" fillId="2" borderId="46" xfId="0" applyNumberFormat="1" applyFont="1" applyFill="1" applyBorder="1" applyAlignment="1">
      <alignment horizontal="center" vertical="center" wrapText="1"/>
    </xf>
    <xf numFmtId="49" fontId="32" fillId="2" borderId="32" xfId="0" applyNumberFormat="1" applyFont="1" applyFill="1" applyBorder="1" applyAlignment="1">
      <alignment horizontal="center" vertical="center" wrapText="1"/>
    </xf>
    <xf numFmtId="49" fontId="32" fillId="2" borderId="3" xfId="0" applyNumberFormat="1" applyFont="1" applyFill="1" applyBorder="1" applyAlignment="1">
      <alignment horizontal="center" vertical="center" wrapText="1"/>
    </xf>
    <xf numFmtId="49" fontId="11" fillId="2" borderId="46"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15" xfId="0" applyNumberFormat="1" applyFont="1" applyFill="1" applyBorder="1" applyAlignment="1">
      <alignment horizontal="center" vertical="center" wrapText="1"/>
    </xf>
    <xf numFmtId="49" fontId="11" fillId="2" borderId="19" xfId="0" applyNumberFormat="1" applyFont="1" applyFill="1" applyBorder="1" applyAlignment="1">
      <alignment horizontal="center" vertical="center" wrapText="1"/>
    </xf>
    <xf numFmtId="49" fontId="11" fillId="2" borderId="46" xfId="0" applyNumberFormat="1" applyFont="1" applyFill="1" applyBorder="1" applyAlignment="1">
      <alignment horizontal="center" vertical="center"/>
    </xf>
    <xf numFmtId="49" fontId="11" fillId="2" borderId="3" xfId="0" applyNumberFormat="1" applyFont="1" applyFill="1" applyBorder="1" applyAlignment="1">
      <alignment horizontal="center" vertical="center"/>
    </xf>
    <xf numFmtId="49" fontId="11" fillId="2" borderId="45" xfId="0" applyNumberFormat="1" applyFont="1" applyFill="1" applyBorder="1" applyAlignment="1">
      <alignment horizontal="center" vertical="center" wrapText="1"/>
    </xf>
    <xf numFmtId="0" fontId="44" fillId="0" borderId="0" xfId="0" applyFont="1" applyFill="1" applyAlignment="1"/>
    <xf numFmtId="49" fontId="32" fillId="2" borderId="21" xfId="1" applyNumberFormat="1" applyFont="1" applyFill="1" applyBorder="1" applyAlignment="1">
      <alignment horizontal="right" vertical="center" indent="1"/>
    </xf>
    <xf numFmtId="49" fontId="32" fillId="2" borderId="8" xfId="1" applyNumberFormat="1" applyFont="1" applyFill="1" applyBorder="1" applyAlignment="1">
      <alignment horizontal="right" vertical="center" indent="1"/>
    </xf>
    <xf numFmtId="49" fontId="32" fillId="2" borderId="32" xfId="1" applyNumberFormat="1" applyFont="1" applyFill="1" applyBorder="1" applyAlignment="1">
      <alignment horizontal="right" vertical="center" indent="1"/>
    </xf>
    <xf numFmtId="49" fontId="32" fillId="2" borderId="23" xfId="1" applyNumberFormat="1" applyFont="1" applyFill="1" applyBorder="1" applyAlignment="1">
      <alignment horizontal="left" vertical="center" indent="1"/>
    </xf>
    <xf numFmtId="49" fontId="32" fillId="2" borderId="15" xfId="1" applyNumberFormat="1" applyFont="1" applyFill="1" applyBorder="1" applyAlignment="1">
      <alignment horizontal="left" vertical="center" indent="1"/>
    </xf>
    <xf numFmtId="49" fontId="32" fillId="2" borderId="19" xfId="1" applyNumberFormat="1" applyFont="1" applyFill="1" applyBorder="1" applyAlignment="1">
      <alignment horizontal="left" vertical="center" indent="1"/>
    </xf>
    <xf numFmtId="49" fontId="39" fillId="0" borderId="0" xfId="0" applyNumberFormat="1" applyFont="1" applyFill="1" applyBorder="1" applyAlignment="1">
      <alignment horizontal="right" vertical="top" wrapText="1" readingOrder="2"/>
    </xf>
    <xf numFmtId="0" fontId="41" fillId="0" borderId="0" xfId="0" applyFont="1" applyFill="1" applyBorder="1" applyAlignment="1">
      <alignment horizontal="center"/>
    </xf>
    <xf numFmtId="0" fontId="41" fillId="0" borderId="0" xfId="0" quotePrefix="1" applyFont="1" applyFill="1" applyBorder="1" applyAlignment="1">
      <alignment horizontal="center"/>
    </xf>
    <xf numFmtId="49" fontId="32" fillId="2" borderId="31" xfId="1" applyNumberFormat="1" applyFont="1" applyFill="1" applyBorder="1" applyAlignment="1">
      <alignment horizontal="center" vertical="center"/>
    </xf>
    <xf numFmtId="49" fontId="32" fillId="2" borderId="33" xfId="1" applyNumberFormat="1" applyFont="1" applyFill="1" applyBorder="1" applyAlignment="1">
      <alignment horizontal="center" vertical="center"/>
    </xf>
    <xf numFmtId="49" fontId="32" fillId="2" borderId="7" xfId="1" applyNumberFormat="1" applyFont="1" applyFill="1" applyBorder="1" applyAlignment="1">
      <alignment horizontal="center" vertical="center"/>
    </xf>
    <xf numFmtId="49" fontId="32" fillId="2" borderId="23" xfId="1" applyNumberFormat="1" applyFont="1" applyFill="1" applyBorder="1" applyAlignment="1">
      <alignment horizontal="left" vertical="center"/>
    </xf>
    <xf numFmtId="49" fontId="32" fillId="2" borderId="15" xfId="1" applyNumberFormat="1" applyFont="1" applyFill="1" applyBorder="1" applyAlignment="1">
      <alignment horizontal="left" vertical="center"/>
    </xf>
    <xf numFmtId="49" fontId="32" fillId="2" borderId="19" xfId="1" applyNumberFormat="1" applyFont="1" applyFill="1" applyBorder="1" applyAlignment="1">
      <alignment horizontal="left" vertical="center"/>
    </xf>
    <xf numFmtId="49" fontId="32" fillId="2" borderId="21" xfId="1" applyNumberFormat="1" applyFont="1" applyFill="1" applyBorder="1" applyAlignment="1">
      <alignment horizontal="right" vertical="center"/>
    </xf>
    <xf numFmtId="49" fontId="32" fillId="2" borderId="8" xfId="1" applyNumberFormat="1" applyFont="1" applyFill="1" applyBorder="1" applyAlignment="1">
      <alignment horizontal="right" vertical="center"/>
    </xf>
    <xf numFmtId="49" fontId="32" fillId="2" borderId="32" xfId="1" applyNumberFormat="1" applyFont="1" applyFill="1" applyBorder="1" applyAlignment="1">
      <alignment horizontal="right" vertical="center"/>
    </xf>
    <xf numFmtId="49" fontId="39" fillId="0" borderId="0" xfId="0" applyNumberFormat="1" applyFont="1" applyFill="1" applyBorder="1" applyAlignment="1">
      <alignment horizontal="left" vertical="top" wrapText="1"/>
    </xf>
    <xf numFmtId="0" fontId="32" fillId="2" borderId="27" xfId="0" applyFont="1" applyFill="1" applyBorder="1" applyAlignment="1">
      <alignment horizontal="right" vertical="center" indent="1"/>
    </xf>
    <xf numFmtId="0" fontId="32" fillId="2" borderId="5" xfId="0" applyFont="1" applyFill="1" applyBorder="1" applyAlignment="1">
      <alignment horizontal="right" vertical="center" indent="1"/>
    </xf>
    <xf numFmtId="0" fontId="32" fillId="2" borderId="18" xfId="0" applyFont="1" applyFill="1" applyBorder="1" applyAlignment="1">
      <alignment horizontal="right" vertical="center" indent="1"/>
    </xf>
    <xf numFmtId="0" fontId="32" fillId="2" borderId="28" xfId="0" applyFont="1" applyFill="1" applyBorder="1" applyAlignment="1">
      <alignment horizontal="left" vertical="center" indent="1"/>
    </xf>
    <xf numFmtId="0" fontId="32" fillId="2" borderId="4" xfId="0" applyFont="1" applyFill="1" applyBorder="1" applyAlignment="1">
      <alignment horizontal="left" vertical="center" indent="1"/>
    </xf>
    <xf numFmtId="0" fontId="32" fillId="2" borderId="30" xfId="0" applyFont="1" applyFill="1" applyBorder="1" applyAlignment="1">
      <alignment horizontal="left" vertical="center" indent="1"/>
    </xf>
    <xf numFmtId="49" fontId="32" fillId="2" borderId="27" xfId="1" applyNumberFormat="1" applyFont="1" applyFill="1" applyBorder="1" applyAlignment="1">
      <alignment horizontal="right" vertical="center" indent="1"/>
    </xf>
    <xf numFmtId="49" fontId="32" fillId="2" borderId="5" xfId="1" applyNumberFormat="1" applyFont="1" applyFill="1" applyBorder="1" applyAlignment="1">
      <alignment horizontal="right" vertical="center" indent="1"/>
    </xf>
    <xf numFmtId="49" fontId="32" fillId="2" borderId="18" xfId="1" applyNumberFormat="1" applyFont="1" applyFill="1" applyBorder="1" applyAlignment="1">
      <alignment horizontal="right" vertical="center" indent="1"/>
    </xf>
    <xf numFmtId="49" fontId="32" fillId="2" borderId="28" xfId="1" applyNumberFormat="1" applyFont="1" applyFill="1" applyBorder="1" applyAlignment="1">
      <alignment horizontal="left" vertical="center" indent="1"/>
    </xf>
    <xf numFmtId="49" fontId="32" fillId="2" borderId="4" xfId="1" applyNumberFormat="1" applyFont="1" applyFill="1" applyBorder="1" applyAlignment="1">
      <alignment horizontal="left" vertical="center" indent="1"/>
    </xf>
    <xf numFmtId="49" fontId="32" fillId="2" borderId="30" xfId="1" applyNumberFormat="1" applyFont="1" applyFill="1" applyBorder="1" applyAlignment="1">
      <alignment horizontal="left" vertical="center" indent="1"/>
    </xf>
    <xf numFmtId="0" fontId="23" fillId="0" borderId="0" xfId="0" applyFont="1" applyFill="1" applyAlignment="1">
      <alignment horizontal="center"/>
    </xf>
    <xf numFmtId="0" fontId="11" fillId="2" borderId="27" xfId="0" applyFont="1" applyFill="1" applyBorder="1" applyAlignment="1">
      <alignment horizontal="right" vertical="center" indent="1"/>
    </xf>
    <xf numFmtId="0" fontId="11" fillId="2" borderId="5" xfId="0" applyFont="1" applyFill="1" applyBorder="1" applyAlignment="1">
      <alignment horizontal="right" vertical="center" indent="1"/>
    </xf>
    <xf numFmtId="0" fontId="11" fillId="2" borderId="18" xfId="0" applyFont="1" applyFill="1" applyBorder="1" applyAlignment="1">
      <alignment horizontal="right" vertical="center" indent="1"/>
    </xf>
    <xf numFmtId="0" fontId="11" fillId="2" borderId="28" xfId="0" applyFont="1" applyFill="1" applyBorder="1" applyAlignment="1">
      <alignment horizontal="left" vertical="center" indent="1"/>
    </xf>
    <xf numFmtId="0" fontId="11" fillId="2" borderId="4" xfId="0" applyFont="1" applyFill="1" applyBorder="1" applyAlignment="1">
      <alignment horizontal="left" vertical="center" indent="1"/>
    </xf>
    <xf numFmtId="0" fontId="11" fillId="2" borderId="30" xfId="0" applyFont="1" applyFill="1" applyBorder="1" applyAlignment="1">
      <alignment horizontal="left" vertical="center" indent="1"/>
    </xf>
    <xf numFmtId="0" fontId="32" fillId="2" borderId="54" xfId="0" applyFont="1" applyFill="1" applyBorder="1" applyAlignment="1">
      <alignment horizontal="center" vertical="center"/>
    </xf>
    <xf numFmtId="0" fontId="41" fillId="0" borderId="0" xfId="0" applyFont="1" applyFill="1" applyAlignment="1">
      <alignment horizontal="center" vertical="center"/>
    </xf>
    <xf numFmtId="0" fontId="32" fillId="2" borderId="28" xfId="0" applyFont="1" applyFill="1" applyBorder="1" applyAlignment="1">
      <alignment horizontal="left" vertical="center"/>
    </xf>
    <xf numFmtId="0" fontId="33" fillId="2" borderId="4" xfId="0" applyFont="1" applyFill="1" applyBorder="1" applyAlignment="1">
      <alignment horizontal="left" vertical="center"/>
    </xf>
    <xf numFmtId="0" fontId="33" fillId="2" borderId="30" xfId="0" applyFont="1" applyFill="1" applyBorder="1" applyAlignment="1">
      <alignment horizontal="left" vertical="center"/>
    </xf>
    <xf numFmtId="0" fontId="32" fillId="2" borderId="27" xfId="0" applyFont="1" applyFill="1" applyBorder="1" applyAlignment="1">
      <alignment horizontal="right" vertical="center"/>
    </xf>
    <xf numFmtId="0" fontId="32" fillId="2" borderId="5" xfId="0" applyFont="1" applyFill="1" applyBorder="1" applyAlignment="1">
      <alignment horizontal="right" vertical="center"/>
    </xf>
    <xf numFmtId="0" fontId="32" fillId="2" borderId="18" xfId="0" applyFont="1" applyFill="1" applyBorder="1" applyAlignment="1">
      <alignment horizontal="right" vertical="center"/>
    </xf>
    <xf numFmtId="0" fontId="32" fillId="2" borderId="27" xfId="4" applyFont="1" applyFill="1" applyBorder="1" applyAlignment="1">
      <alignment horizontal="right" vertical="center" indent="1"/>
    </xf>
    <xf numFmtId="0" fontId="32" fillId="2" borderId="5" xfId="4" applyFont="1" applyFill="1" applyBorder="1" applyAlignment="1">
      <alignment horizontal="right" vertical="center" indent="1"/>
    </xf>
    <xf numFmtId="0" fontId="32" fillId="2" borderId="18" xfId="4" applyFont="1" applyFill="1" applyBorder="1" applyAlignment="1">
      <alignment horizontal="right" vertical="center" indent="1"/>
    </xf>
    <xf numFmtId="0" fontId="32" fillId="2" borderId="39" xfId="4" applyFont="1" applyFill="1" applyBorder="1" applyAlignment="1">
      <alignment horizontal="left" vertical="center" indent="1"/>
    </xf>
    <xf numFmtId="0" fontId="33" fillId="2" borderId="40" xfId="4" applyFont="1" applyFill="1" applyBorder="1" applyAlignment="1">
      <alignment horizontal="left" vertical="center" indent="1"/>
    </xf>
    <xf numFmtId="0" fontId="33" fillId="2" borderId="41" xfId="4" applyFont="1" applyFill="1" applyBorder="1" applyAlignment="1">
      <alignment horizontal="left" vertical="center" indent="1"/>
    </xf>
    <xf numFmtId="0" fontId="33" fillId="2" borderId="4" xfId="0" applyFont="1" applyFill="1" applyBorder="1" applyAlignment="1">
      <alignment horizontal="left" vertical="center" indent="1"/>
    </xf>
    <xf numFmtId="0" fontId="33" fillId="2" borderId="30" xfId="0" applyFont="1" applyFill="1" applyBorder="1" applyAlignment="1">
      <alignment horizontal="left" vertical="center" indent="1"/>
    </xf>
    <xf numFmtId="49" fontId="33" fillId="2" borderId="15" xfId="1" applyNumberFormat="1" applyFont="1" applyFill="1" applyBorder="1" applyAlignment="1">
      <alignment horizontal="left" vertical="center" indent="1"/>
    </xf>
    <xf numFmtId="49" fontId="33" fillId="2" borderId="19" xfId="1" applyNumberFormat="1" applyFont="1" applyFill="1" applyBorder="1" applyAlignment="1">
      <alignment horizontal="left" vertical="center" indent="1"/>
    </xf>
    <xf numFmtId="49" fontId="33" fillId="2" borderId="4" xfId="1" applyNumberFormat="1" applyFont="1" applyFill="1" applyBorder="1" applyAlignment="1">
      <alignment horizontal="left" vertical="center" indent="1"/>
    </xf>
    <xf numFmtId="49" fontId="33" fillId="2" borderId="30" xfId="1" applyNumberFormat="1" applyFont="1" applyFill="1" applyBorder="1" applyAlignment="1">
      <alignment horizontal="left" vertical="center" indent="1"/>
    </xf>
    <xf numFmtId="0" fontId="41" fillId="0" borderId="0" xfId="0" applyFont="1" applyFill="1" applyAlignment="1"/>
    <xf numFmtId="0" fontId="32" fillId="0" borderId="0" xfId="0" applyFont="1" applyFill="1" applyAlignment="1">
      <alignment horizontal="center" vertical="center" wrapText="1"/>
    </xf>
    <xf numFmtId="0" fontId="41" fillId="0" borderId="0" xfId="0" applyFont="1" applyFill="1" applyAlignment="1">
      <alignment horizontal="center" readingOrder="2"/>
    </xf>
    <xf numFmtId="0" fontId="44" fillId="0" borderId="0" xfId="0" applyFont="1" applyFill="1" applyAlignment="1">
      <alignment horizontal="center" vertical="center"/>
    </xf>
    <xf numFmtId="0" fontId="32" fillId="2" borderId="28" xfId="4" applyFont="1" applyFill="1" applyBorder="1" applyAlignment="1">
      <alignment horizontal="left" vertical="center" indent="1"/>
    </xf>
    <xf numFmtId="0" fontId="33" fillId="2" borderId="4" xfId="4" applyFont="1" applyFill="1" applyBorder="1" applyAlignment="1">
      <alignment horizontal="left" vertical="center" indent="1"/>
    </xf>
    <xf numFmtId="0" fontId="33" fillId="2" borderId="30" xfId="4" applyFont="1" applyFill="1" applyBorder="1" applyAlignment="1">
      <alignment horizontal="left" vertical="center" indent="1"/>
    </xf>
    <xf numFmtId="0" fontId="32" fillId="2" borderId="22" xfId="4" applyFont="1" applyFill="1" applyBorder="1" applyAlignment="1">
      <alignment horizontal="center" vertical="center"/>
    </xf>
    <xf numFmtId="0" fontId="32" fillId="2" borderId="46" xfId="4" applyFont="1" applyFill="1" applyBorder="1" applyAlignment="1">
      <alignment horizontal="center" vertical="center"/>
    </xf>
    <xf numFmtId="0" fontId="32" fillId="2" borderId="45" xfId="4" applyFont="1" applyFill="1" applyBorder="1" applyAlignment="1">
      <alignment horizontal="center" vertical="center"/>
    </xf>
    <xf numFmtId="0" fontId="33" fillId="2" borderId="15" xfId="4" applyFont="1" applyFill="1" applyBorder="1" applyAlignment="1">
      <alignment horizontal="left" vertical="center" indent="1"/>
    </xf>
    <xf numFmtId="0" fontId="33" fillId="2" borderId="19" xfId="4" applyFont="1" applyFill="1" applyBorder="1" applyAlignment="1">
      <alignment horizontal="left" vertical="center" indent="1"/>
    </xf>
    <xf numFmtId="0" fontId="32" fillId="2" borderId="52" xfId="4" applyFont="1" applyFill="1" applyBorder="1" applyAlignment="1">
      <alignment horizontal="center" vertical="center"/>
    </xf>
    <xf numFmtId="0" fontId="32" fillId="2" borderId="53" xfId="4" applyFont="1" applyFill="1" applyBorder="1" applyAlignment="1">
      <alignment horizontal="center" vertical="center"/>
    </xf>
    <xf numFmtId="0" fontId="32" fillId="2" borderId="54" xfId="4" applyFont="1" applyFill="1" applyBorder="1" applyAlignment="1">
      <alignment horizontal="center" vertical="center"/>
    </xf>
  </cellXfs>
  <cellStyles count="38">
    <cellStyle name="Comma" xfId="1" builtinId="3"/>
    <cellStyle name="Comma 10" xfId="33"/>
    <cellStyle name="Comma 2" xfId="32"/>
    <cellStyle name="Comma 3" xfId="37"/>
    <cellStyle name="Comma 6" xfId="34"/>
    <cellStyle name="Comma_ميزانية مصارف" xfId="2"/>
    <cellStyle name="Hyperlink" xfId="22" builtinId="8"/>
    <cellStyle name="Normal" xfId="0" builtinId="0"/>
    <cellStyle name="Normal 2" xfId="3"/>
    <cellStyle name="Normal 2 2" xfId="4"/>
    <cellStyle name="Normal 2 2 10" xfId="35"/>
    <cellStyle name="Normal 2 3" xfId="5"/>
    <cellStyle name="Normal 2 3 2" xfId="26"/>
    <cellStyle name="Normal 2 3 3" xfId="28"/>
    <cellStyle name="Normal 2 4" xfId="25"/>
    <cellStyle name="Normal 2 5" xfId="29"/>
    <cellStyle name="Normal 24 2" xfId="36"/>
    <cellStyle name="Normal 3" xfId="6"/>
    <cellStyle name="Normal 3 2" xfId="21"/>
    <cellStyle name="Normal 3 3" xfId="27"/>
    <cellStyle name="Normal 3 4" xfId="23"/>
    <cellStyle name="Normal 4" xfId="30"/>
    <cellStyle name="Normal 4 2" xfId="24"/>
    <cellStyle name="Normal 5" xfId="31"/>
    <cellStyle name="Normal_Book21_فهرس" xfId="7"/>
    <cellStyle name="Normal_Book21_نشرة1" xfId="8"/>
    <cellStyle name="Normal_Book3" xfId="9"/>
    <cellStyle name="Normal_Book3_جومانا" xfId="10"/>
    <cellStyle name="Normal_فوائد المصرف" xfId="11"/>
    <cellStyle name="Normal_ميزانية مصارف" xfId="12"/>
    <cellStyle name="Normal_ميزانية مصارف_جومانا" xfId="13"/>
    <cellStyle name="Percent" xfId="14" builtinId="5"/>
    <cellStyle name="Percent 2" xfId="15"/>
    <cellStyle name="عادي_balance of central bureau" xfId="16"/>
    <cellStyle name="عملة [0]_balance of central bureau" xfId="17"/>
    <cellStyle name="عملة_balance of central bureau" xfId="18"/>
    <cellStyle name="فاصلة [0]_balance of central bureau" xfId="19"/>
    <cellStyle name="فاصلة_balance of central bureau" xfId="20"/>
  </cellStyles>
  <dxfs count="0"/>
  <tableStyles count="0" defaultTableStyle="TableStyleMedium9" defaultPivotStyle="PivotStyleLight16"/>
  <colors>
    <mruColors>
      <color rgb="FFCCCCFF"/>
      <color rgb="FF040B98"/>
      <color rgb="FFEFEFFF"/>
      <color rgb="FFE5E5FF"/>
      <color rgb="FF000000"/>
      <color rgb="FFFF3399"/>
      <color rgb="FF0000FF"/>
      <color rgb="FFE3ED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8</xdr:col>
      <xdr:colOff>2533650</xdr:colOff>
      <xdr:row>31</xdr:row>
      <xdr:rowOff>0</xdr:rowOff>
    </xdr:from>
    <xdr:to>
      <xdr:col>8</xdr:col>
      <xdr:colOff>2695575</xdr:colOff>
      <xdr:row>31</xdr:row>
      <xdr:rowOff>0</xdr:rowOff>
    </xdr:to>
    <xdr:sp macro="" textlink="">
      <xdr:nvSpPr>
        <xdr:cNvPr id="5121" name="Text Box 1"/>
        <xdr:cNvSpPr txBox="1">
          <a:spLocks noChangeArrowheads="1"/>
        </xdr:cNvSpPr>
      </xdr:nvSpPr>
      <xdr:spPr bwMode="auto">
        <a:xfrm flipH="1">
          <a:off x="152057100" y="7543800"/>
          <a:ext cx="161925" cy="0"/>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704850</xdr:colOff>
      <xdr:row>45</xdr:row>
      <xdr:rowOff>19050</xdr:rowOff>
    </xdr:from>
    <xdr:to>
      <xdr:col>7</xdr:col>
      <xdr:colOff>876300</xdr:colOff>
      <xdr:row>45</xdr:row>
      <xdr:rowOff>209550</xdr:rowOff>
    </xdr:to>
    <xdr:sp macro="" textlink="">
      <xdr:nvSpPr>
        <xdr:cNvPr id="2" name="TextBox 1"/>
        <xdr:cNvSpPr txBox="1"/>
      </xdr:nvSpPr>
      <xdr:spPr>
        <a:xfrm>
          <a:off x="9987029175" y="118586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7</xdr:col>
      <xdr:colOff>704850</xdr:colOff>
      <xdr:row>55</xdr:row>
      <xdr:rowOff>19050</xdr:rowOff>
    </xdr:from>
    <xdr:to>
      <xdr:col>7</xdr:col>
      <xdr:colOff>876300</xdr:colOff>
      <xdr:row>55</xdr:row>
      <xdr:rowOff>209550</xdr:rowOff>
    </xdr:to>
    <xdr:sp macro="" textlink="">
      <xdr:nvSpPr>
        <xdr:cNvPr id="3" name="TextBox 2"/>
        <xdr:cNvSpPr txBox="1"/>
      </xdr:nvSpPr>
      <xdr:spPr>
        <a:xfrm>
          <a:off x="9987029175" y="147161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7</xdr:col>
      <xdr:colOff>704850</xdr:colOff>
      <xdr:row>56</xdr:row>
      <xdr:rowOff>19050</xdr:rowOff>
    </xdr:from>
    <xdr:to>
      <xdr:col>7</xdr:col>
      <xdr:colOff>876300</xdr:colOff>
      <xdr:row>56</xdr:row>
      <xdr:rowOff>209550</xdr:rowOff>
    </xdr:to>
    <xdr:sp macro="" textlink="">
      <xdr:nvSpPr>
        <xdr:cNvPr id="4" name="TextBox 3"/>
        <xdr:cNvSpPr txBox="1"/>
      </xdr:nvSpPr>
      <xdr:spPr>
        <a:xfrm>
          <a:off x="9987029175" y="150018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7</xdr:col>
      <xdr:colOff>704850</xdr:colOff>
      <xdr:row>17</xdr:row>
      <xdr:rowOff>19050</xdr:rowOff>
    </xdr:from>
    <xdr:to>
      <xdr:col>7</xdr:col>
      <xdr:colOff>876300</xdr:colOff>
      <xdr:row>17</xdr:row>
      <xdr:rowOff>209550</xdr:rowOff>
    </xdr:to>
    <xdr:sp macro="" textlink="">
      <xdr:nvSpPr>
        <xdr:cNvPr id="5" name="TextBox 4"/>
        <xdr:cNvSpPr txBox="1"/>
      </xdr:nvSpPr>
      <xdr:spPr>
        <a:xfrm>
          <a:off x="9987029175" y="46958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7</xdr:col>
      <xdr:colOff>704850</xdr:colOff>
      <xdr:row>27</xdr:row>
      <xdr:rowOff>19050</xdr:rowOff>
    </xdr:from>
    <xdr:to>
      <xdr:col>7</xdr:col>
      <xdr:colOff>876300</xdr:colOff>
      <xdr:row>27</xdr:row>
      <xdr:rowOff>209550</xdr:rowOff>
    </xdr:to>
    <xdr:sp macro="" textlink="">
      <xdr:nvSpPr>
        <xdr:cNvPr id="6" name="TextBox 5"/>
        <xdr:cNvSpPr txBox="1"/>
      </xdr:nvSpPr>
      <xdr:spPr>
        <a:xfrm>
          <a:off x="9987029175" y="75533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7</xdr:col>
      <xdr:colOff>704850</xdr:colOff>
      <xdr:row>28</xdr:row>
      <xdr:rowOff>19050</xdr:rowOff>
    </xdr:from>
    <xdr:to>
      <xdr:col>7</xdr:col>
      <xdr:colOff>876300</xdr:colOff>
      <xdr:row>28</xdr:row>
      <xdr:rowOff>209550</xdr:rowOff>
    </xdr:to>
    <xdr:sp macro="" textlink="">
      <xdr:nvSpPr>
        <xdr:cNvPr id="7" name="TextBox 6"/>
        <xdr:cNvSpPr txBox="1"/>
      </xdr:nvSpPr>
      <xdr:spPr>
        <a:xfrm>
          <a:off x="9987029175" y="78390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7</xdr:col>
      <xdr:colOff>704850</xdr:colOff>
      <xdr:row>30</xdr:row>
      <xdr:rowOff>19050</xdr:rowOff>
    </xdr:from>
    <xdr:to>
      <xdr:col>7</xdr:col>
      <xdr:colOff>876300</xdr:colOff>
      <xdr:row>30</xdr:row>
      <xdr:rowOff>209550</xdr:rowOff>
    </xdr:to>
    <xdr:sp macro="" textlink="">
      <xdr:nvSpPr>
        <xdr:cNvPr id="8" name="TextBox 7"/>
        <xdr:cNvSpPr txBox="1"/>
      </xdr:nvSpPr>
      <xdr:spPr>
        <a:xfrm>
          <a:off x="9987029175" y="84105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7</xdr:col>
      <xdr:colOff>685800</xdr:colOff>
      <xdr:row>31</xdr:row>
      <xdr:rowOff>19050</xdr:rowOff>
    </xdr:from>
    <xdr:to>
      <xdr:col>7</xdr:col>
      <xdr:colOff>857250</xdr:colOff>
      <xdr:row>31</xdr:row>
      <xdr:rowOff>209550</xdr:rowOff>
    </xdr:to>
    <xdr:sp macro="" textlink="">
      <xdr:nvSpPr>
        <xdr:cNvPr id="9" name="TextBox 8"/>
        <xdr:cNvSpPr txBox="1"/>
      </xdr:nvSpPr>
      <xdr:spPr>
        <a:xfrm>
          <a:off x="9987048225" y="86963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atistics.division@cb.gov.sy" TargetMode="External"/><Relationship Id="rId1" Type="http://schemas.openxmlformats.org/officeDocument/2006/relationships/hyperlink" Target="mailto:statistics.division@cb.gov.s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
    <pageSetUpPr fitToPage="1"/>
  </sheetPr>
  <dimension ref="B13:S40"/>
  <sheetViews>
    <sheetView rightToLeft="1" zoomScale="70" zoomScaleNormal="70" workbookViewId="0"/>
  </sheetViews>
  <sheetFormatPr defaultRowHeight="20.100000000000001" customHeight="1" x14ac:dyDescent="0.5"/>
  <cols>
    <col min="1" max="1" width="9.140625" style="47"/>
    <col min="2" max="2" width="15.5703125" style="47" customWidth="1"/>
    <col min="3" max="3" width="9.85546875" style="47" customWidth="1"/>
    <col min="4" max="4" width="10.42578125" style="47" customWidth="1"/>
    <col min="5" max="10" width="9.140625" style="47"/>
    <col min="11" max="11" width="9.5703125" style="47" customWidth="1"/>
    <col min="12" max="18" width="9.140625" style="47"/>
    <col min="19" max="19" width="20.85546875" style="47" customWidth="1"/>
    <col min="20" max="16384" width="9.140625" style="47"/>
  </cols>
  <sheetData>
    <row r="13" spans="2:10" ht="33" customHeight="1" x14ac:dyDescent="0.5">
      <c r="B13" s="295"/>
      <c r="C13" s="295"/>
      <c r="D13" s="295"/>
      <c r="E13" s="295"/>
      <c r="F13" s="295"/>
      <c r="G13" s="295"/>
      <c r="H13" s="295"/>
      <c r="I13" s="295"/>
      <c r="J13" s="295"/>
    </row>
    <row r="14" spans="2:10" ht="26.25" customHeight="1" x14ac:dyDescent="0.5">
      <c r="B14" s="295"/>
      <c r="C14" s="295"/>
      <c r="D14" s="295"/>
      <c r="E14" s="295"/>
      <c r="F14" s="295"/>
      <c r="G14" s="295"/>
      <c r="H14" s="295"/>
      <c r="I14" s="295"/>
      <c r="J14" s="295"/>
    </row>
    <row r="30" spans="2:19" s="111" customFormat="1" ht="20.100000000000001" customHeight="1" x14ac:dyDescent="0.45">
      <c r="B30" s="296" t="s">
        <v>1746</v>
      </c>
      <c r="K30" s="296"/>
      <c r="S30" s="296" t="s">
        <v>1752</v>
      </c>
    </row>
    <row r="31" spans="2:19" s="111" customFormat="1" ht="8.25" customHeight="1" x14ac:dyDescent="0.45"/>
    <row r="32" spans="2:19" s="111" customFormat="1" ht="18" customHeight="1" x14ac:dyDescent="0.45">
      <c r="B32" s="111" t="s">
        <v>1747</v>
      </c>
      <c r="C32" s="111" t="s">
        <v>683</v>
      </c>
      <c r="R32" s="111" t="s">
        <v>586</v>
      </c>
      <c r="S32" s="111" t="s">
        <v>1751</v>
      </c>
    </row>
    <row r="33" spans="2:19" s="111" customFormat="1" ht="18" customHeight="1" x14ac:dyDescent="0.45">
      <c r="C33" s="111" t="s">
        <v>1711</v>
      </c>
      <c r="R33" s="111" t="s">
        <v>1713</v>
      </c>
    </row>
    <row r="34" spans="2:19" s="111" customFormat="1" ht="18" customHeight="1" x14ac:dyDescent="0.45">
      <c r="C34" s="111" t="s">
        <v>33</v>
      </c>
      <c r="R34" s="111" t="s">
        <v>329</v>
      </c>
    </row>
    <row r="35" spans="2:19" s="111" customFormat="1" ht="18" customHeight="1" x14ac:dyDescent="0.45">
      <c r="B35" s="111" t="s">
        <v>1748</v>
      </c>
      <c r="C35" s="1767" t="s">
        <v>1598</v>
      </c>
      <c r="D35" s="1767"/>
      <c r="E35" s="1767"/>
      <c r="P35" s="1768" t="s">
        <v>1598</v>
      </c>
      <c r="Q35" s="1768"/>
      <c r="R35" s="1768"/>
      <c r="S35" s="111" t="s">
        <v>1360</v>
      </c>
    </row>
    <row r="36" spans="2:19" s="111" customFormat="1" ht="18" customHeight="1" x14ac:dyDescent="0.45">
      <c r="B36" s="111" t="s">
        <v>1749</v>
      </c>
      <c r="C36" s="1621" t="s">
        <v>1712</v>
      </c>
      <c r="R36" s="111" t="s">
        <v>1359</v>
      </c>
      <c r="S36" s="111" t="s">
        <v>1473</v>
      </c>
    </row>
    <row r="37" spans="2:19" s="111" customFormat="1" ht="6" customHeight="1" x14ac:dyDescent="0.45"/>
    <row r="38" spans="2:19" s="111" customFormat="1" ht="20.100000000000001" customHeight="1" x14ac:dyDescent="0.45">
      <c r="B38" s="111" t="s">
        <v>1750</v>
      </c>
      <c r="C38" s="1594" t="s">
        <v>1357</v>
      </c>
      <c r="R38" s="1595" t="s">
        <v>1357</v>
      </c>
      <c r="S38" s="1595" t="s">
        <v>784</v>
      </c>
    </row>
    <row r="39" spans="2:19" s="111" customFormat="1" ht="6" customHeight="1" x14ac:dyDescent="0.45"/>
    <row r="40" spans="2:19" s="111" customFormat="1" ht="20.100000000000001" customHeight="1" x14ac:dyDescent="0.45">
      <c r="B40" s="111" t="s">
        <v>406</v>
      </c>
      <c r="C40" s="1594" t="s">
        <v>1357</v>
      </c>
      <c r="R40" s="1595" t="s">
        <v>1357</v>
      </c>
      <c r="S40" s="111" t="s">
        <v>783</v>
      </c>
    </row>
  </sheetData>
  <mergeCells count="2">
    <mergeCell ref="C35:E35"/>
    <mergeCell ref="P35:R35"/>
  </mergeCells>
  <phoneticPr fontId="0" type="noConversion"/>
  <hyperlinks>
    <hyperlink ref="P35" r:id="rId1"/>
    <hyperlink ref="C35" r:id="rId2"/>
  </hyperlinks>
  <printOptions horizontalCentered="1" verticalCentered="1"/>
  <pageMargins left="0.314" right="0.314" top="0.59055118110236204" bottom="0.59055118110236204" header="0.511811023622047" footer="0.511811023622047"/>
  <pageSetup paperSize="9" fitToWidth="0" orientation="portrait" r:id="rId3"/>
  <headerFooter alignWithMargins="0"/>
  <colBreaks count="1" manualBreakCount="1">
    <brk id="10" max="3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128"/>
  <sheetViews>
    <sheetView rightToLeft="1" view="pageBreakPreview" zoomScale="50" zoomScaleNormal="75" zoomScaleSheetLayoutView="50" workbookViewId="0"/>
  </sheetViews>
  <sheetFormatPr defaultColWidth="6" defaultRowHeight="21.75" x14ac:dyDescent="0.5"/>
  <cols>
    <col min="1" max="1" width="6" style="265"/>
    <col min="2" max="2" width="71.140625" style="264" customWidth="1"/>
    <col min="3" max="20" width="16.7109375" style="265" customWidth="1"/>
    <col min="21" max="21" width="69.28515625" style="264" customWidth="1"/>
    <col min="22" max="23" width="6" style="265" customWidth="1"/>
    <col min="24" max="24" width="6.5703125" style="265" customWidth="1"/>
    <col min="25" max="25" width="12.85546875" style="265" customWidth="1"/>
    <col min="26" max="29" width="6" style="265" customWidth="1"/>
    <col min="30" max="16384" width="6" style="265"/>
  </cols>
  <sheetData>
    <row r="1" spans="1:28" s="5" customFormat="1" ht="15.75" customHeight="1" x14ac:dyDescent="0.65">
      <c r="B1" s="2"/>
      <c r="C1" s="2"/>
      <c r="D1" s="2"/>
      <c r="E1" s="2"/>
      <c r="F1" s="2"/>
      <c r="G1" s="2"/>
      <c r="H1" s="2"/>
      <c r="I1" s="2"/>
      <c r="J1" s="2"/>
      <c r="K1" s="2"/>
      <c r="L1" s="2"/>
      <c r="M1" s="2"/>
      <c r="N1" s="2"/>
      <c r="O1" s="2"/>
      <c r="P1" s="2"/>
      <c r="Q1" s="2"/>
      <c r="R1" s="2"/>
      <c r="S1" s="2"/>
      <c r="T1" s="2"/>
    </row>
    <row r="2" spans="1:28" s="5" customFormat="1" ht="15.75" customHeight="1" x14ac:dyDescent="0.65">
      <c r="B2" s="2"/>
      <c r="C2" s="2"/>
      <c r="D2" s="2"/>
      <c r="E2" s="2"/>
      <c r="F2" s="2"/>
      <c r="G2" s="2"/>
      <c r="H2" s="2"/>
      <c r="I2" s="2"/>
      <c r="J2" s="2"/>
      <c r="K2" s="2"/>
      <c r="L2" s="2"/>
      <c r="M2" s="2"/>
      <c r="N2" s="2"/>
      <c r="O2" s="2"/>
      <c r="P2" s="2"/>
      <c r="Q2" s="2"/>
      <c r="R2" s="2"/>
      <c r="S2" s="2"/>
      <c r="T2" s="2"/>
    </row>
    <row r="3" spans="1:28" s="5" customFormat="1" ht="15.75" customHeight="1" x14ac:dyDescent="0.65">
      <c r="B3" s="2"/>
      <c r="C3" s="2"/>
      <c r="D3" s="2"/>
      <c r="E3" s="2"/>
      <c r="F3" s="2"/>
      <c r="G3" s="2"/>
      <c r="H3" s="2"/>
      <c r="I3" s="2"/>
      <c r="J3" s="2"/>
      <c r="K3" s="2"/>
      <c r="L3" s="2"/>
      <c r="M3" s="2"/>
      <c r="N3" s="2"/>
      <c r="O3" s="2"/>
      <c r="P3" s="2"/>
      <c r="Q3" s="2"/>
      <c r="R3" s="2"/>
      <c r="S3" s="2"/>
      <c r="T3" s="2"/>
    </row>
    <row r="4" spans="1:28" s="260" customFormat="1" ht="36.75" x14ac:dyDescent="0.85">
      <c r="B4" s="1808" t="s">
        <v>1829</v>
      </c>
      <c r="C4" s="1808"/>
      <c r="D4" s="1808"/>
      <c r="E4" s="1808"/>
      <c r="F4" s="1808"/>
      <c r="G4" s="1808"/>
      <c r="H4" s="1808"/>
      <c r="I4" s="1808"/>
      <c r="J4" s="1808"/>
      <c r="K4" s="1808"/>
      <c r="L4" s="1808" t="s">
        <v>1830</v>
      </c>
      <c r="M4" s="1808"/>
      <c r="N4" s="1808"/>
      <c r="O4" s="1808"/>
      <c r="P4" s="1808"/>
      <c r="Q4" s="1808"/>
      <c r="R4" s="1808"/>
      <c r="S4" s="1808"/>
      <c r="T4" s="1808"/>
      <c r="U4" s="1808"/>
      <c r="V4" s="262"/>
    </row>
    <row r="5" spans="1:28" s="261" customFormat="1" ht="17.25" customHeight="1" x14ac:dyDescent="0.7">
      <c r="C5" s="262"/>
      <c r="D5" s="262"/>
      <c r="E5" s="262"/>
      <c r="F5" s="262"/>
      <c r="G5" s="262"/>
      <c r="H5" s="262"/>
      <c r="I5" s="262"/>
      <c r="J5" s="262"/>
      <c r="K5" s="262"/>
      <c r="L5" s="262"/>
      <c r="M5" s="262"/>
      <c r="N5" s="262"/>
      <c r="O5" s="262"/>
      <c r="P5" s="262"/>
      <c r="Q5" s="262"/>
      <c r="R5" s="262"/>
      <c r="S5" s="262"/>
      <c r="T5" s="262"/>
      <c r="U5" s="262"/>
    </row>
    <row r="6" spans="1:28" s="261" customFormat="1" ht="17.25" customHeight="1" x14ac:dyDescent="0.65">
      <c r="B6" s="263"/>
      <c r="C6" s="263"/>
      <c r="D6" s="263"/>
      <c r="E6" s="263"/>
      <c r="F6" s="263"/>
      <c r="G6" s="263"/>
      <c r="H6" s="263"/>
      <c r="I6" s="263"/>
      <c r="J6" s="263"/>
      <c r="K6" s="263"/>
      <c r="L6" s="263"/>
      <c r="M6" s="263"/>
      <c r="N6" s="263"/>
      <c r="O6" s="263"/>
      <c r="P6" s="263"/>
      <c r="Q6" s="263"/>
      <c r="R6" s="263"/>
      <c r="S6" s="263"/>
      <c r="T6" s="263"/>
      <c r="U6" s="263"/>
    </row>
    <row r="7" spans="1:28" s="515" customFormat="1" ht="22.5" x14ac:dyDescent="0.5">
      <c r="B7" s="516" t="s">
        <v>1756</v>
      </c>
      <c r="I7" s="517"/>
      <c r="J7" s="517"/>
      <c r="K7" s="517"/>
      <c r="L7" s="517"/>
      <c r="M7" s="517"/>
      <c r="N7" s="517"/>
      <c r="O7" s="517"/>
      <c r="P7" s="517"/>
      <c r="Q7" s="517"/>
      <c r="R7" s="517"/>
      <c r="S7" s="517"/>
      <c r="T7" s="517"/>
      <c r="U7" s="518" t="s">
        <v>1760</v>
      </c>
    </row>
    <row r="8" spans="1:28" s="261" customFormat="1" ht="9.75" customHeight="1" thickBot="1" x14ac:dyDescent="0.7">
      <c r="B8" s="263"/>
      <c r="C8" s="263"/>
      <c r="D8" s="263"/>
      <c r="E8" s="263"/>
      <c r="F8" s="263"/>
      <c r="G8" s="263"/>
      <c r="H8" s="263"/>
      <c r="I8" s="263"/>
      <c r="J8" s="263"/>
      <c r="K8" s="263"/>
      <c r="L8" s="263"/>
      <c r="M8" s="263"/>
      <c r="N8" s="263"/>
      <c r="O8" s="263"/>
      <c r="P8" s="263"/>
      <c r="Q8" s="263"/>
      <c r="R8" s="263"/>
      <c r="S8" s="263"/>
      <c r="T8" s="263"/>
      <c r="U8" s="263"/>
    </row>
    <row r="9" spans="1:28" s="513" customFormat="1" ht="25.5" customHeight="1" thickTop="1" x14ac:dyDescent="0.2">
      <c r="A9" s="512"/>
      <c r="B9" s="1809" t="s">
        <v>887</v>
      </c>
      <c r="C9" s="1779">
        <v>2008</v>
      </c>
      <c r="D9" s="1779">
        <v>2009</v>
      </c>
      <c r="E9" s="1779">
        <v>2010</v>
      </c>
      <c r="F9" s="1779">
        <v>2011</v>
      </c>
      <c r="G9" s="1779">
        <v>2012</v>
      </c>
      <c r="H9" s="1779">
        <v>2013</v>
      </c>
      <c r="I9" s="1800">
        <v>2013</v>
      </c>
      <c r="J9" s="1801"/>
      <c r="K9" s="1801"/>
      <c r="L9" s="1798">
        <v>2013</v>
      </c>
      <c r="M9" s="1798"/>
      <c r="N9" s="1798"/>
      <c r="O9" s="1798"/>
      <c r="P9" s="1798"/>
      <c r="Q9" s="1798"/>
      <c r="R9" s="1798"/>
      <c r="S9" s="1798"/>
      <c r="T9" s="1799"/>
      <c r="U9" s="1773" t="s">
        <v>886</v>
      </c>
    </row>
    <row r="10" spans="1:28" s="510" customFormat="1" ht="18.75" customHeight="1" x14ac:dyDescent="0.2">
      <c r="B10" s="1810"/>
      <c r="C10" s="1780"/>
      <c r="D10" s="1780"/>
      <c r="E10" s="1780"/>
      <c r="F10" s="1780"/>
      <c r="G10" s="1780"/>
      <c r="H10" s="1780"/>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802"/>
    </row>
    <row r="11" spans="1:28" s="511" customFormat="1" ht="18.75" customHeight="1" x14ac:dyDescent="0.2">
      <c r="A11" s="510"/>
      <c r="B11" s="1811"/>
      <c r="C11" s="1781"/>
      <c r="D11" s="1781"/>
      <c r="E11" s="1781"/>
      <c r="F11" s="1781"/>
      <c r="G11" s="1781"/>
      <c r="H11" s="1781"/>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803"/>
    </row>
    <row r="12" spans="1:28" s="429" customFormat="1" ht="24.95" customHeight="1" x14ac:dyDescent="0.7">
      <c r="B12" s="340"/>
      <c r="C12" s="425"/>
      <c r="D12" s="425"/>
      <c r="E12" s="425"/>
      <c r="F12" s="425"/>
      <c r="G12" s="425"/>
      <c r="H12" s="1670"/>
      <c r="I12" s="427"/>
      <c r="J12" s="428"/>
      <c r="K12" s="428"/>
      <c r="L12" s="428"/>
      <c r="M12" s="428"/>
      <c r="N12" s="428"/>
      <c r="O12" s="428"/>
      <c r="P12" s="428"/>
      <c r="Q12" s="428"/>
      <c r="R12" s="428"/>
      <c r="S12" s="428"/>
      <c r="T12" s="496"/>
      <c r="U12" s="499"/>
      <c r="V12" s="500"/>
      <c r="W12" s="501"/>
      <c r="X12" s="501"/>
      <c r="Y12" s="459"/>
      <c r="Z12" s="459"/>
      <c r="AA12" s="459"/>
      <c r="AB12" s="459"/>
    </row>
    <row r="13" spans="1:28" s="1044" customFormat="1" ht="24.95" customHeight="1" x14ac:dyDescent="0.2">
      <c r="A13" s="512"/>
      <c r="B13" s="1051" t="s">
        <v>7</v>
      </c>
      <c r="C13" s="1040"/>
      <c r="D13" s="1040"/>
      <c r="E13" s="1040"/>
      <c r="F13" s="1040"/>
      <c r="G13" s="1040"/>
      <c r="H13" s="1671"/>
      <c r="I13" s="1042"/>
      <c r="J13" s="1043"/>
      <c r="K13" s="1043"/>
      <c r="L13" s="1043"/>
      <c r="M13" s="1043"/>
      <c r="N13" s="1043"/>
      <c r="O13" s="1043"/>
      <c r="P13" s="1043"/>
      <c r="Q13" s="1043"/>
      <c r="R13" s="1043"/>
      <c r="S13" s="1043"/>
      <c r="T13" s="1041"/>
      <c r="U13" s="1057" t="s">
        <v>379</v>
      </c>
    </row>
    <row r="14" spans="1:28" s="1044" customFormat="1" ht="15" customHeight="1" x14ac:dyDescent="0.2">
      <c r="B14" s="1052"/>
      <c r="C14" s="1045"/>
      <c r="D14" s="1045"/>
      <c r="E14" s="1045"/>
      <c r="F14" s="1045"/>
      <c r="G14" s="1045"/>
      <c r="H14" s="1672"/>
      <c r="I14" s="1046"/>
      <c r="J14" s="1047"/>
      <c r="K14" s="1047"/>
      <c r="L14" s="1047"/>
      <c r="M14" s="1047"/>
      <c r="N14" s="1047"/>
      <c r="O14" s="1047"/>
      <c r="P14" s="1047"/>
      <c r="Q14" s="1047"/>
      <c r="R14" s="1047"/>
      <c r="S14" s="1047"/>
      <c r="T14" s="1048"/>
      <c r="U14" s="1058"/>
    </row>
    <row r="15" spans="1:28" s="1044" customFormat="1" ht="24.95" customHeight="1" x14ac:dyDescent="0.2">
      <c r="A15" s="512"/>
      <c r="B15" s="608" t="s">
        <v>8</v>
      </c>
      <c r="C15" s="884">
        <v>16078.775964007</v>
      </c>
      <c r="D15" s="884">
        <v>24260.668131929997</v>
      </c>
      <c r="E15" s="884">
        <v>19643.627367693549</v>
      </c>
      <c r="F15" s="884">
        <v>35948.848625672559</v>
      </c>
      <c r="G15" s="884">
        <v>76821.33615149511</v>
      </c>
      <c r="H15" s="927">
        <v>127066.93453598586</v>
      </c>
      <c r="I15" s="794">
        <v>80347.896893262485</v>
      </c>
      <c r="J15" s="792">
        <v>77658.539576590323</v>
      </c>
      <c r="K15" s="792">
        <v>84691.272217773803</v>
      </c>
      <c r="L15" s="792">
        <v>121488.22949918991</v>
      </c>
      <c r="M15" s="792">
        <v>142017.6728228289</v>
      </c>
      <c r="N15" s="792">
        <v>183854.11865336375</v>
      </c>
      <c r="O15" s="792">
        <v>179237.18270602659</v>
      </c>
      <c r="P15" s="792">
        <v>171296.84912051292</v>
      </c>
      <c r="Q15" s="792">
        <v>163159.32593613642</v>
      </c>
      <c r="R15" s="792">
        <v>151132.8562531959</v>
      </c>
      <c r="S15" s="792">
        <v>133472.47549232992</v>
      </c>
      <c r="T15" s="793">
        <v>127066.93453598586</v>
      </c>
      <c r="U15" s="1058" t="s">
        <v>380</v>
      </c>
      <c r="V15" s="1049"/>
      <c r="W15" s="1049"/>
      <c r="X15" s="1049"/>
      <c r="Y15" s="1049"/>
      <c r="Z15" s="1049"/>
    </row>
    <row r="16" spans="1:28" s="512" customFormat="1" ht="24.95" customHeight="1" x14ac:dyDescent="0.2">
      <c r="B16" s="610" t="s">
        <v>1436</v>
      </c>
      <c r="C16" s="888">
        <v>423.30593034999998</v>
      </c>
      <c r="D16" s="888">
        <v>564.2926259699999</v>
      </c>
      <c r="E16" s="888">
        <v>1084.2757364499998</v>
      </c>
      <c r="F16" s="888">
        <v>3473.0810870200003</v>
      </c>
      <c r="G16" s="888">
        <v>563.39685350000013</v>
      </c>
      <c r="H16" s="931">
        <v>2234.8854577800003</v>
      </c>
      <c r="I16" s="791">
        <v>715.7511846299999</v>
      </c>
      <c r="J16" s="789">
        <v>630.13887291000015</v>
      </c>
      <c r="K16" s="789">
        <v>576.89199010000004</v>
      </c>
      <c r="L16" s="789">
        <v>950.87894883000013</v>
      </c>
      <c r="M16" s="789">
        <v>1467.5749205700001</v>
      </c>
      <c r="N16" s="789">
        <v>1726.5083514100002</v>
      </c>
      <c r="O16" s="789">
        <v>1533.5508355900004</v>
      </c>
      <c r="P16" s="789">
        <v>976.68086290999997</v>
      </c>
      <c r="Q16" s="789">
        <v>1983.9553226099999</v>
      </c>
      <c r="R16" s="789">
        <v>2291.2148858000005</v>
      </c>
      <c r="S16" s="789">
        <v>1756.0977951899999</v>
      </c>
      <c r="T16" s="790">
        <v>2234.8854577800003</v>
      </c>
      <c r="U16" s="1011" t="s">
        <v>1192</v>
      </c>
      <c r="V16" s="1049"/>
      <c r="W16" s="1049"/>
      <c r="X16" s="1049"/>
      <c r="Y16" s="1049"/>
    </row>
    <row r="17" spans="2:28" s="512" customFormat="1" ht="24.95" customHeight="1" x14ac:dyDescent="0.2">
      <c r="B17" s="610" t="s">
        <v>1437</v>
      </c>
      <c r="C17" s="888">
        <v>15359.045565657001</v>
      </c>
      <c r="D17" s="888">
        <v>17560.272605959999</v>
      </c>
      <c r="E17" s="888">
        <v>10267.89564458335</v>
      </c>
      <c r="F17" s="888">
        <v>26197.074281751258</v>
      </c>
      <c r="G17" s="888">
        <v>75009.317427485512</v>
      </c>
      <c r="H17" s="931">
        <v>123863.73358314976</v>
      </c>
      <c r="I17" s="791">
        <v>78333.192583632976</v>
      </c>
      <c r="J17" s="789">
        <v>75634.840701200228</v>
      </c>
      <c r="K17" s="789">
        <v>82745.016836439696</v>
      </c>
      <c r="L17" s="789">
        <v>118460.42170047882</v>
      </c>
      <c r="M17" s="789">
        <v>138078.22097661759</v>
      </c>
      <c r="N17" s="789">
        <v>180878.00637103373</v>
      </c>
      <c r="O17" s="789">
        <v>176513.78090640009</v>
      </c>
      <c r="P17" s="789">
        <v>169106.65558822334</v>
      </c>
      <c r="Q17" s="789">
        <v>159982.47477811322</v>
      </c>
      <c r="R17" s="789">
        <v>147723.070443668</v>
      </c>
      <c r="S17" s="789">
        <v>130717.81541582341</v>
      </c>
      <c r="T17" s="790">
        <v>123863.73358314976</v>
      </c>
      <c r="U17" s="1011" t="s">
        <v>1366</v>
      </c>
      <c r="V17" s="1049"/>
      <c r="W17" s="1049"/>
      <c r="X17" s="1049"/>
      <c r="Y17" s="1049"/>
    </row>
    <row r="18" spans="2:28" s="512" customFormat="1" ht="24.95" customHeight="1" x14ac:dyDescent="0.2">
      <c r="B18" s="610" t="s">
        <v>156</v>
      </c>
      <c r="C18" s="888">
        <v>296.42446799999999</v>
      </c>
      <c r="D18" s="888">
        <v>6136.1028999999999</v>
      </c>
      <c r="E18" s="888">
        <v>8291.4559866601994</v>
      </c>
      <c r="F18" s="888">
        <v>6278.6932569013006</v>
      </c>
      <c r="G18" s="888">
        <v>1248.6218705096001</v>
      </c>
      <c r="H18" s="931">
        <v>968.31549505609985</v>
      </c>
      <c r="I18" s="791">
        <v>1298.9531249995</v>
      </c>
      <c r="J18" s="789">
        <v>1393.5600024801001</v>
      </c>
      <c r="K18" s="789">
        <v>1369.3633912340999</v>
      </c>
      <c r="L18" s="789">
        <v>2076.9288498811002</v>
      </c>
      <c r="M18" s="789">
        <v>2471.8769256413002</v>
      </c>
      <c r="N18" s="789">
        <v>1249.60393092</v>
      </c>
      <c r="O18" s="789">
        <v>1189.8509640365</v>
      </c>
      <c r="P18" s="789">
        <v>1213.5126693796001</v>
      </c>
      <c r="Q18" s="789">
        <v>1192.8958354132001</v>
      </c>
      <c r="R18" s="789">
        <v>1118.5709237279</v>
      </c>
      <c r="S18" s="789">
        <v>998.56228131650005</v>
      </c>
      <c r="T18" s="790">
        <v>968.31549505609985</v>
      </c>
      <c r="U18" s="1011" t="s">
        <v>1191</v>
      </c>
      <c r="V18" s="1049"/>
      <c r="W18" s="1049"/>
      <c r="X18" s="1049"/>
      <c r="Y18" s="1049"/>
    </row>
    <row r="19" spans="2:28" s="990" customFormat="1" ht="15" customHeight="1" x14ac:dyDescent="0.2">
      <c r="B19" s="608"/>
      <c r="C19" s="888"/>
      <c r="D19" s="888"/>
      <c r="E19" s="888"/>
      <c r="F19" s="888"/>
      <c r="G19" s="888"/>
      <c r="H19" s="931"/>
      <c r="I19" s="791"/>
      <c r="J19" s="789"/>
      <c r="K19" s="789"/>
      <c r="L19" s="789"/>
      <c r="M19" s="789"/>
      <c r="N19" s="789"/>
      <c r="O19" s="789"/>
      <c r="P19" s="789"/>
      <c r="Q19" s="789"/>
      <c r="R19" s="789"/>
      <c r="S19" s="789"/>
      <c r="T19" s="790"/>
      <c r="U19" s="1059"/>
      <c r="V19" s="1049"/>
      <c r="W19" s="1049"/>
      <c r="X19" s="1049"/>
      <c r="Y19" s="1049"/>
      <c r="Z19" s="1015"/>
      <c r="AA19" s="1015"/>
      <c r="AB19" s="1015"/>
    </row>
    <row r="20" spans="2:28" s="1044" customFormat="1" ht="24.95" customHeight="1" x14ac:dyDescent="0.2">
      <c r="B20" s="608" t="s">
        <v>9</v>
      </c>
      <c r="C20" s="884">
        <v>29660.382158050001</v>
      </c>
      <c r="D20" s="884">
        <v>47676.388646760999</v>
      </c>
      <c r="E20" s="884">
        <v>78553.265779733309</v>
      </c>
      <c r="F20" s="884">
        <v>54283.801366681342</v>
      </c>
      <c r="G20" s="884">
        <v>66289.246238824504</v>
      </c>
      <c r="H20" s="927">
        <v>60197.322185570258</v>
      </c>
      <c r="I20" s="794">
        <v>64666.279404473382</v>
      </c>
      <c r="J20" s="792">
        <v>66004.601404752102</v>
      </c>
      <c r="K20" s="792">
        <v>69143.305931020193</v>
      </c>
      <c r="L20" s="792">
        <v>79744.817187572917</v>
      </c>
      <c r="M20" s="792">
        <v>76816.451674624768</v>
      </c>
      <c r="N20" s="792">
        <v>80501.569286160913</v>
      </c>
      <c r="O20" s="792">
        <v>69241.033944345036</v>
      </c>
      <c r="P20" s="792">
        <v>68154.202148615179</v>
      </c>
      <c r="Q20" s="792">
        <v>69540.271704096318</v>
      </c>
      <c r="R20" s="792">
        <v>68760.857517262033</v>
      </c>
      <c r="S20" s="792">
        <v>74071.73686146125</v>
      </c>
      <c r="T20" s="793">
        <v>60197.322185570258</v>
      </c>
      <c r="U20" s="1058" t="s">
        <v>384</v>
      </c>
      <c r="V20" s="1049"/>
      <c r="W20" s="1049"/>
      <c r="X20" s="1049"/>
      <c r="Y20" s="1049"/>
    </row>
    <row r="21" spans="2:28" s="512" customFormat="1" ht="24.95" customHeight="1" x14ac:dyDescent="0.2">
      <c r="B21" s="608" t="s">
        <v>1294</v>
      </c>
      <c r="C21" s="884">
        <v>14176.37357245</v>
      </c>
      <c r="D21" s="884">
        <v>21330.89268465</v>
      </c>
      <c r="E21" s="884">
        <v>43207.813776547242</v>
      </c>
      <c r="F21" s="884">
        <v>39384.662960112342</v>
      </c>
      <c r="G21" s="884">
        <v>37034.748243449998</v>
      </c>
      <c r="H21" s="927">
        <v>37442.431556319374</v>
      </c>
      <c r="I21" s="794">
        <v>36994.780879559286</v>
      </c>
      <c r="J21" s="792">
        <v>37162.217839047698</v>
      </c>
      <c r="K21" s="792">
        <v>38112.877950715003</v>
      </c>
      <c r="L21" s="792">
        <v>39550.137634144907</v>
      </c>
      <c r="M21" s="792">
        <v>40847.752525614589</v>
      </c>
      <c r="N21" s="792">
        <v>42333.089132455098</v>
      </c>
      <c r="O21" s="792">
        <v>41553.281765376123</v>
      </c>
      <c r="P21" s="792">
        <v>40890.790682608393</v>
      </c>
      <c r="Q21" s="792">
        <v>40394.599897512315</v>
      </c>
      <c r="R21" s="792">
        <v>40061.541845587904</v>
      </c>
      <c r="S21" s="792">
        <v>38336.007353456662</v>
      </c>
      <c r="T21" s="793">
        <v>37442.431556319374</v>
      </c>
      <c r="U21" s="1058" t="s">
        <v>1297</v>
      </c>
      <c r="V21" s="1049"/>
      <c r="W21" s="1049"/>
      <c r="X21" s="1049"/>
      <c r="Y21" s="1049"/>
    </row>
    <row r="22" spans="2:28" s="512" customFormat="1" ht="24.95" customHeight="1" x14ac:dyDescent="0.2">
      <c r="B22" s="610" t="s">
        <v>1290</v>
      </c>
      <c r="C22" s="888">
        <v>0</v>
      </c>
      <c r="D22" s="888">
        <v>0</v>
      </c>
      <c r="E22" s="888">
        <v>0</v>
      </c>
      <c r="F22" s="888">
        <v>0</v>
      </c>
      <c r="G22" s="888">
        <v>0</v>
      </c>
      <c r="H22" s="931">
        <v>0</v>
      </c>
      <c r="I22" s="791">
        <v>0</v>
      </c>
      <c r="J22" s="789">
        <v>0</v>
      </c>
      <c r="K22" s="789">
        <v>0</v>
      </c>
      <c r="L22" s="789">
        <v>0</v>
      </c>
      <c r="M22" s="789">
        <v>0</v>
      </c>
      <c r="N22" s="789">
        <v>0</v>
      </c>
      <c r="O22" s="789">
        <v>0</v>
      </c>
      <c r="P22" s="789">
        <v>0</v>
      </c>
      <c r="Q22" s="789">
        <v>0</v>
      </c>
      <c r="R22" s="789">
        <v>0</v>
      </c>
      <c r="S22" s="789">
        <v>0</v>
      </c>
      <c r="T22" s="790">
        <v>0</v>
      </c>
      <c r="U22" s="1011" t="s">
        <v>1299</v>
      </c>
      <c r="V22" s="1049"/>
      <c r="W22" s="1049"/>
      <c r="X22" s="1049"/>
      <c r="Y22" s="1049"/>
    </row>
    <row r="23" spans="2:28" s="512" customFormat="1" ht="24.95" customHeight="1" x14ac:dyDescent="0.2">
      <c r="B23" s="610" t="s">
        <v>1291</v>
      </c>
      <c r="C23" s="888">
        <v>0</v>
      </c>
      <c r="D23" s="888">
        <v>0</v>
      </c>
      <c r="E23" s="888">
        <v>8328.8146350799998</v>
      </c>
      <c r="F23" s="888">
        <v>0</v>
      </c>
      <c r="G23" s="888">
        <v>0</v>
      </c>
      <c r="H23" s="931">
        <v>0</v>
      </c>
      <c r="I23" s="791">
        <v>0</v>
      </c>
      <c r="J23" s="789">
        <v>0</v>
      </c>
      <c r="K23" s="789">
        <v>0</v>
      </c>
      <c r="L23" s="789">
        <v>0</v>
      </c>
      <c r="M23" s="789">
        <v>0</v>
      </c>
      <c r="N23" s="789">
        <v>0</v>
      </c>
      <c r="O23" s="789">
        <v>0</v>
      </c>
      <c r="P23" s="789">
        <v>0</v>
      </c>
      <c r="Q23" s="789">
        <v>0</v>
      </c>
      <c r="R23" s="789">
        <v>0</v>
      </c>
      <c r="S23" s="789">
        <v>0</v>
      </c>
      <c r="T23" s="790">
        <v>0</v>
      </c>
      <c r="U23" s="1011" t="s">
        <v>1301</v>
      </c>
      <c r="V23" s="1049"/>
      <c r="W23" s="1049"/>
      <c r="X23" s="1049"/>
      <c r="Y23" s="1049"/>
    </row>
    <row r="24" spans="2:28" s="512" customFormat="1" ht="24.95" customHeight="1" x14ac:dyDescent="0.2">
      <c r="B24" s="610" t="s">
        <v>1292</v>
      </c>
      <c r="C24" s="888">
        <v>14176.37357245</v>
      </c>
      <c r="D24" s="888">
        <v>21330.89268465</v>
      </c>
      <c r="E24" s="888">
        <v>34878.99914146724</v>
      </c>
      <c r="F24" s="888">
        <v>39384.662960112342</v>
      </c>
      <c r="G24" s="888">
        <v>37034.748243449998</v>
      </c>
      <c r="H24" s="931">
        <v>37442.431556319374</v>
      </c>
      <c r="I24" s="791">
        <v>36994.780879559286</v>
      </c>
      <c r="J24" s="789">
        <v>37162.217839047698</v>
      </c>
      <c r="K24" s="789">
        <v>38112.877950715003</v>
      </c>
      <c r="L24" s="789">
        <v>39550.137634144907</v>
      </c>
      <c r="M24" s="789">
        <v>40847.752525614589</v>
      </c>
      <c r="N24" s="789">
        <v>42333.089132455098</v>
      </c>
      <c r="O24" s="789">
        <v>41553.281765376123</v>
      </c>
      <c r="P24" s="789">
        <v>40890.790682608393</v>
      </c>
      <c r="Q24" s="789">
        <v>40394.599897512315</v>
      </c>
      <c r="R24" s="789">
        <v>40061.541845587904</v>
      </c>
      <c r="S24" s="789">
        <v>38336.007353456662</v>
      </c>
      <c r="T24" s="790">
        <v>37442.431556319374</v>
      </c>
      <c r="U24" s="1011" t="s">
        <v>1300</v>
      </c>
      <c r="V24" s="1049"/>
      <c r="W24" s="1049"/>
      <c r="X24" s="1049"/>
      <c r="Y24" s="1049"/>
    </row>
    <row r="25" spans="2:28" s="512" customFormat="1" ht="24.75" customHeight="1" x14ac:dyDescent="0.2">
      <c r="B25" s="610" t="s">
        <v>1293</v>
      </c>
      <c r="C25" s="888">
        <v>0</v>
      </c>
      <c r="D25" s="888">
        <v>0</v>
      </c>
      <c r="E25" s="888">
        <v>0</v>
      </c>
      <c r="F25" s="888">
        <v>0</v>
      </c>
      <c r="G25" s="888">
        <v>0</v>
      </c>
      <c r="H25" s="931">
        <v>0</v>
      </c>
      <c r="I25" s="791">
        <v>0</v>
      </c>
      <c r="J25" s="789">
        <v>0</v>
      </c>
      <c r="K25" s="789">
        <v>0</v>
      </c>
      <c r="L25" s="789">
        <v>0</v>
      </c>
      <c r="M25" s="789">
        <v>0</v>
      </c>
      <c r="N25" s="789">
        <v>0</v>
      </c>
      <c r="O25" s="789">
        <v>0</v>
      </c>
      <c r="P25" s="789">
        <v>0</v>
      </c>
      <c r="Q25" s="789">
        <v>0</v>
      </c>
      <c r="R25" s="789">
        <v>0</v>
      </c>
      <c r="S25" s="789">
        <v>0</v>
      </c>
      <c r="T25" s="790">
        <v>0</v>
      </c>
      <c r="U25" s="1011" t="s">
        <v>1302</v>
      </c>
      <c r="V25" s="1049"/>
      <c r="W25" s="1049"/>
      <c r="X25" s="1049"/>
      <c r="Y25" s="1049"/>
    </row>
    <row r="26" spans="2:28" s="512" customFormat="1" ht="24.95" customHeight="1" x14ac:dyDescent="0.2">
      <c r="B26" s="608" t="s">
        <v>1295</v>
      </c>
      <c r="C26" s="884">
        <v>250.44900799999999</v>
      </c>
      <c r="D26" s="884">
        <v>349.44716983000001</v>
      </c>
      <c r="E26" s="884">
        <v>1195.4261485100001</v>
      </c>
      <c r="F26" s="884">
        <v>1194.8377230600001</v>
      </c>
      <c r="G26" s="884">
        <v>1039.28317302</v>
      </c>
      <c r="H26" s="927">
        <v>1537.75428969</v>
      </c>
      <c r="I26" s="794">
        <v>1020.00411686</v>
      </c>
      <c r="J26" s="792">
        <v>1042.0728681000001</v>
      </c>
      <c r="K26" s="792">
        <v>1117.27782394</v>
      </c>
      <c r="L26" s="792">
        <v>1306.44260889</v>
      </c>
      <c r="M26" s="792">
        <v>1210.1344356</v>
      </c>
      <c r="N26" s="792">
        <v>1024.8860307899999</v>
      </c>
      <c r="O26" s="792">
        <v>1419.28693303</v>
      </c>
      <c r="P26" s="792">
        <v>1499.6830142199999</v>
      </c>
      <c r="Q26" s="792">
        <v>1612.1195595900001</v>
      </c>
      <c r="R26" s="792">
        <v>1565.1356981399999</v>
      </c>
      <c r="S26" s="792">
        <v>1560.3960821599999</v>
      </c>
      <c r="T26" s="793">
        <v>1537.75428969</v>
      </c>
      <c r="U26" s="1058" t="s">
        <v>1298</v>
      </c>
      <c r="V26" s="1049"/>
      <c r="W26" s="1049"/>
      <c r="X26" s="1049"/>
      <c r="Y26" s="1049"/>
    </row>
    <row r="27" spans="2:28" s="512" customFormat="1" ht="24.95" customHeight="1" x14ac:dyDescent="0.2">
      <c r="B27" s="610" t="s">
        <v>10</v>
      </c>
      <c r="C27" s="888">
        <v>88.2</v>
      </c>
      <c r="D27" s="888">
        <v>286.2</v>
      </c>
      <c r="E27" s="888">
        <v>338.18420000000003</v>
      </c>
      <c r="F27" s="888">
        <v>336.82126500000004</v>
      </c>
      <c r="G27" s="888">
        <v>338.58782199999996</v>
      </c>
      <c r="H27" s="931">
        <v>302.36431799999997</v>
      </c>
      <c r="I27" s="791">
        <v>338.58782199999996</v>
      </c>
      <c r="J27" s="789">
        <v>340.06431799999996</v>
      </c>
      <c r="K27" s="789">
        <v>343.21649329999997</v>
      </c>
      <c r="L27" s="789">
        <v>340.06431799999996</v>
      </c>
      <c r="M27" s="789">
        <v>338.06431799999996</v>
      </c>
      <c r="N27" s="789">
        <v>302.36431799999997</v>
      </c>
      <c r="O27" s="789">
        <v>302.36431799999997</v>
      </c>
      <c r="P27" s="789">
        <v>302.36431799999997</v>
      </c>
      <c r="Q27" s="789">
        <v>302.36431799999997</v>
      </c>
      <c r="R27" s="789">
        <v>302.36431799999997</v>
      </c>
      <c r="S27" s="789">
        <v>302.36431799999997</v>
      </c>
      <c r="T27" s="790">
        <v>302.36431799999997</v>
      </c>
      <c r="U27" s="1011" t="s">
        <v>1231</v>
      </c>
      <c r="V27" s="1049"/>
      <c r="W27" s="1049"/>
      <c r="X27" s="1049"/>
      <c r="Y27" s="1049"/>
    </row>
    <row r="28" spans="2:28" s="512" customFormat="1" ht="24.75" customHeight="1" x14ac:dyDescent="0.2">
      <c r="B28" s="610" t="s">
        <v>1296</v>
      </c>
      <c r="C28" s="888">
        <v>162.249008</v>
      </c>
      <c r="D28" s="888">
        <v>63.247169829999997</v>
      </c>
      <c r="E28" s="888">
        <v>857.24194851000004</v>
      </c>
      <c r="F28" s="888">
        <v>858.0164580600001</v>
      </c>
      <c r="G28" s="888">
        <v>700.69535101999998</v>
      </c>
      <c r="H28" s="931">
        <v>1235.38997169</v>
      </c>
      <c r="I28" s="791">
        <v>681.41629485999999</v>
      </c>
      <c r="J28" s="789">
        <v>702.00855009999998</v>
      </c>
      <c r="K28" s="789">
        <v>774.06133064000005</v>
      </c>
      <c r="L28" s="789">
        <v>966.37829089000002</v>
      </c>
      <c r="M28" s="789">
        <v>872.0701176</v>
      </c>
      <c r="N28" s="789">
        <v>722.52171279000004</v>
      </c>
      <c r="O28" s="789">
        <v>1116.9226150300001</v>
      </c>
      <c r="P28" s="789">
        <v>1197.31869622</v>
      </c>
      <c r="Q28" s="789">
        <v>1309.7552415900002</v>
      </c>
      <c r="R28" s="789">
        <v>1262.77138014</v>
      </c>
      <c r="S28" s="789">
        <v>1258.03176416</v>
      </c>
      <c r="T28" s="790">
        <v>1235.38997169</v>
      </c>
      <c r="U28" s="1011" t="s">
        <v>1365</v>
      </c>
      <c r="V28" s="1049"/>
      <c r="W28" s="1049"/>
      <c r="X28" s="1049"/>
      <c r="Y28" s="1049"/>
    </row>
    <row r="29" spans="2:28" s="512" customFormat="1" ht="24.95" customHeight="1" x14ac:dyDescent="0.2">
      <c r="B29" s="608" t="s">
        <v>940</v>
      </c>
      <c r="C29" s="884">
        <v>11650.051601319999</v>
      </c>
      <c r="D29" s="884">
        <v>24080.111833728999</v>
      </c>
      <c r="E29" s="884">
        <v>29497.771078140006</v>
      </c>
      <c r="F29" s="884">
        <v>19039.388971068998</v>
      </c>
      <c r="G29" s="884">
        <v>32687.843218839007</v>
      </c>
      <c r="H29" s="927">
        <v>28660.229496948999</v>
      </c>
      <c r="I29" s="794">
        <v>29357.083815828999</v>
      </c>
      <c r="J29" s="792">
        <v>31149.856999319003</v>
      </c>
      <c r="K29" s="792">
        <v>31584.568069139001</v>
      </c>
      <c r="L29" s="792">
        <v>28876.773923989003</v>
      </c>
      <c r="M29" s="792">
        <v>25561.793152598999</v>
      </c>
      <c r="N29" s="792">
        <v>35552.366606228992</v>
      </c>
      <c r="O29" s="792">
        <v>28780.121518599</v>
      </c>
      <c r="P29" s="792">
        <v>28451.153700519</v>
      </c>
      <c r="Q29" s="792">
        <v>29137.022120479</v>
      </c>
      <c r="R29" s="792">
        <v>27159.076576808999</v>
      </c>
      <c r="S29" s="792">
        <v>28677.418812978998</v>
      </c>
      <c r="T29" s="793">
        <v>28660.229496948999</v>
      </c>
      <c r="U29" s="1058" t="s">
        <v>1193</v>
      </c>
      <c r="V29" s="1049"/>
      <c r="W29" s="1049"/>
      <c r="X29" s="1049"/>
      <c r="Y29" s="1049"/>
    </row>
    <row r="30" spans="2:28" s="512" customFormat="1" ht="24.95" customHeight="1" x14ac:dyDescent="0.2">
      <c r="B30" s="610" t="s">
        <v>788</v>
      </c>
      <c r="C30" s="888">
        <v>1232.39633632</v>
      </c>
      <c r="D30" s="888">
        <v>1339.74834781</v>
      </c>
      <c r="E30" s="888">
        <v>1850.0871108199999</v>
      </c>
      <c r="F30" s="888">
        <v>2780.27096188</v>
      </c>
      <c r="G30" s="888">
        <v>1189.2361297600003</v>
      </c>
      <c r="H30" s="931">
        <v>1150.16270364</v>
      </c>
      <c r="I30" s="791">
        <v>1134.6698342899999</v>
      </c>
      <c r="J30" s="789">
        <v>1123.15054201</v>
      </c>
      <c r="K30" s="789">
        <v>961.85836254999992</v>
      </c>
      <c r="L30" s="789">
        <v>806.90338461999988</v>
      </c>
      <c r="M30" s="789">
        <v>1141.9982079500001</v>
      </c>
      <c r="N30" s="789">
        <v>1270.8739187400001</v>
      </c>
      <c r="O30" s="789">
        <v>1529.1623631000002</v>
      </c>
      <c r="P30" s="789">
        <v>1364.8399029000002</v>
      </c>
      <c r="Q30" s="789">
        <v>1179.3169951600003</v>
      </c>
      <c r="R30" s="789">
        <v>1153.2788502400001</v>
      </c>
      <c r="S30" s="789">
        <v>1232.8608305300002</v>
      </c>
      <c r="T30" s="790">
        <v>1150.16270364</v>
      </c>
      <c r="U30" s="1011" t="s">
        <v>1460</v>
      </c>
      <c r="V30" s="1049"/>
      <c r="W30" s="1049"/>
      <c r="X30" s="1049"/>
      <c r="Y30" s="1049"/>
    </row>
    <row r="31" spans="2:28" s="512" customFormat="1" ht="24.95" customHeight="1" x14ac:dyDescent="0.2">
      <c r="B31" s="610" t="s">
        <v>174</v>
      </c>
      <c r="C31" s="888">
        <v>10417.655264999999</v>
      </c>
      <c r="D31" s="888">
        <v>22740.363485918999</v>
      </c>
      <c r="E31" s="888">
        <v>27647.683967320005</v>
      </c>
      <c r="F31" s="888">
        <v>16259.118009188998</v>
      </c>
      <c r="G31" s="888">
        <v>31498.607089079007</v>
      </c>
      <c r="H31" s="931">
        <v>27510.066793309001</v>
      </c>
      <c r="I31" s="791">
        <v>28222.413981539001</v>
      </c>
      <c r="J31" s="789">
        <v>30026.706457309003</v>
      </c>
      <c r="K31" s="789">
        <v>30622.709706589001</v>
      </c>
      <c r="L31" s="789">
        <v>28069.870539369003</v>
      </c>
      <c r="M31" s="789">
        <v>24419.794944648998</v>
      </c>
      <c r="N31" s="789">
        <v>34281.492687488993</v>
      </c>
      <c r="O31" s="789">
        <v>27250.959155499</v>
      </c>
      <c r="P31" s="789">
        <v>27086.313797619001</v>
      </c>
      <c r="Q31" s="789">
        <v>27957.705125319</v>
      </c>
      <c r="R31" s="789">
        <v>26005.797726568999</v>
      </c>
      <c r="S31" s="789">
        <v>27444.557982448998</v>
      </c>
      <c r="T31" s="790">
        <v>27510.066793309001</v>
      </c>
      <c r="U31" s="1011" t="s">
        <v>1461</v>
      </c>
      <c r="V31" s="1049"/>
      <c r="W31" s="1049"/>
      <c r="X31" s="1049"/>
      <c r="Y31" s="1049"/>
    </row>
    <row r="32" spans="2:28" s="512" customFormat="1" ht="24.95" customHeight="1" x14ac:dyDescent="0.2">
      <c r="B32" s="1056" t="s">
        <v>922</v>
      </c>
      <c r="C32" s="888">
        <v>9127.6199199999992</v>
      </c>
      <c r="D32" s="888">
        <v>20636.219211788997</v>
      </c>
      <c r="E32" s="888">
        <v>25432.665679800004</v>
      </c>
      <c r="F32" s="888">
        <v>11010.907971399998</v>
      </c>
      <c r="G32" s="888">
        <v>12252.92783303</v>
      </c>
      <c r="H32" s="931">
        <v>17219.612188120002</v>
      </c>
      <c r="I32" s="791">
        <v>13251.875589359999</v>
      </c>
      <c r="J32" s="789">
        <v>12711.316059700001</v>
      </c>
      <c r="K32" s="789">
        <v>14482.12699995</v>
      </c>
      <c r="L32" s="789">
        <v>9896.0374033700009</v>
      </c>
      <c r="M32" s="789">
        <v>9086.018423739999</v>
      </c>
      <c r="N32" s="789">
        <v>11492.73178998</v>
      </c>
      <c r="O32" s="789">
        <v>9184.9732853999994</v>
      </c>
      <c r="P32" s="789">
        <v>9845.4780129700011</v>
      </c>
      <c r="Q32" s="789">
        <v>11815.96156498</v>
      </c>
      <c r="R32" s="789">
        <v>11504.66731628</v>
      </c>
      <c r="S32" s="789">
        <v>13323.133322219999</v>
      </c>
      <c r="T32" s="790">
        <v>17219.612188120002</v>
      </c>
      <c r="U32" s="1001" t="s">
        <v>172</v>
      </c>
      <c r="V32" s="1049"/>
      <c r="W32" s="1049"/>
      <c r="X32" s="1049"/>
      <c r="Y32" s="1049"/>
    </row>
    <row r="33" spans="2:28" s="512" customFormat="1" ht="24.95" customHeight="1" x14ac:dyDescent="0.2">
      <c r="B33" s="1056" t="s">
        <v>883</v>
      </c>
      <c r="C33" s="888">
        <v>1290.035345</v>
      </c>
      <c r="D33" s="888">
        <v>2104.1442741299998</v>
      </c>
      <c r="E33" s="888">
        <v>2215.0182875200003</v>
      </c>
      <c r="F33" s="888">
        <v>5248.2100377889992</v>
      </c>
      <c r="G33" s="888">
        <v>19245.679256049007</v>
      </c>
      <c r="H33" s="931">
        <v>10290.454605188999</v>
      </c>
      <c r="I33" s="791">
        <v>14970.538392179002</v>
      </c>
      <c r="J33" s="789">
        <v>17315.390397609004</v>
      </c>
      <c r="K33" s="789">
        <v>16140.582706639001</v>
      </c>
      <c r="L33" s="789">
        <v>18173.833135999001</v>
      </c>
      <c r="M33" s="789">
        <v>15333.776520908999</v>
      </c>
      <c r="N33" s="789">
        <v>22788.760897508997</v>
      </c>
      <c r="O33" s="789">
        <v>18065.985870099001</v>
      </c>
      <c r="P33" s="789">
        <v>17240.835784649</v>
      </c>
      <c r="Q33" s="789">
        <v>16141.743560339</v>
      </c>
      <c r="R33" s="789">
        <v>14501.130410288999</v>
      </c>
      <c r="S33" s="789">
        <v>14121.424660229</v>
      </c>
      <c r="T33" s="790">
        <v>10290.454605188999</v>
      </c>
      <c r="U33" s="1001" t="s">
        <v>796</v>
      </c>
      <c r="V33" s="1049"/>
      <c r="W33" s="1049"/>
      <c r="X33" s="1049"/>
      <c r="Y33" s="1049"/>
    </row>
    <row r="34" spans="2:28" s="512" customFormat="1" ht="24.95" customHeight="1" x14ac:dyDescent="0.2">
      <c r="B34" s="608" t="s">
        <v>157</v>
      </c>
      <c r="C34" s="884">
        <v>3583.5079762800001</v>
      </c>
      <c r="D34" s="884">
        <v>1915.9369585520001</v>
      </c>
      <c r="E34" s="884">
        <v>4652.2547765360678</v>
      </c>
      <c r="F34" s="884">
        <v>-5335.0882875600009</v>
      </c>
      <c r="G34" s="884">
        <v>-4472.6283964845106</v>
      </c>
      <c r="H34" s="927">
        <v>-7443.0931573881062</v>
      </c>
      <c r="I34" s="794">
        <v>-2705.5894077749067</v>
      </c>
      <c r="J34" s="792">
        <v>-3349.5463017146012</v>
      </c>
      <c r="K34" s="792">
        <v>-1671.4179127737955</v>
      </c>
      <c r="L34" s="792">
        <v>10011.463020549003</v>
      </c>
      <c r="M34" s="792">
        <v>9196.7715608111885</v>
      </c>
      <c r="N34" s="792">
        <v>1591.2275166868233</v>
      </c>
      <c r="O34" s="792">
        <v>-2511.6562726600805</v>
      </c>
      <c r="P34" s="792">
        <v>-2687.4252487322019</v>
      </c>
      <c r="Q34" s="792">
        <v>-1603.4698734850026</v>
      </c>
      <c r="R34" s="792">
        <v>-24.896603274878114</v>
      </c>
      <c r="S34" s="792">
        <v>5497.9146128656048</v>
      </c>
      <c r="T34" s="793">
        <v>-7443.0931573881062</v>
      </c>
      <c r="U34" s="1058" t="s">
        <v>1119</v>
      </c>
      <c r="V34" s="1049"/>
      <c r="W34" s="1049"/>
      <c r="X34" s="1049"/>
      <c r="Y34" s="1049"/>
    </row>
    <row r="35" spans="2:28" s="1044" customFormat="1" ht="24.95" customHeight="1" x14ac:dyDescent="0.2">
      <c r="B35" s="608"/>
      <c r="C35" s="884"/>
      <c r="D35" s="884"/>
      <c r="E35" s="884"/>
      <c r="F35" s="884"/>
      <c r="G35" s="884"/>
      <c r="H35" s="927"/>
      <c r="I35" s="794"/>
      <c r="J35" s="792"/>
      <c r="K35" s="792"/>
      <c r="L35" s="792"/>
      <c r="M35" s="792"/>
      <c r="N35" s="792"/>
      <c r="O35" s="792"/>
      <c r="P35" s="792"/>
      <c r="Q35" s="792"/>
      <c r="R35" s="792"/>
      <c r="S35" s="792"/>
      <c r="T35" s="793"/>
      <c r="U35" s="1058"/>
      <c r="V35" s="1049"/>
      <c r="W35" s="1049"/>
      <c r="X35" s="1049"/>
      <c r="Y35" s="1049"/>
    </row>
    <row r="36" spans="2:28" s="1044" customFormat="1" ht="24.95" customHeight="1" x14ac:dyDescent="0.2">
      <c r="B36" s="1053"/>
      <c r="C36" s="891"/>
      <c r="D36" s="891"/>
      <c r="E36" s="891"/>
      <c r="F36" s="891"/>
      <c r="G36" s="891"/>
      <c r="H36" s="1673"/>
      <c r="I36" s="1553"/>
      <c r="J36" s="1551"/>
      <c r="K36" s="1551"/>
      <c r="L36" s="1551"/>
      <c r="M36" s="1551"/>
      <c r="N36" s="1551"/>
      <c r="O36" s="1551"/>
      <c r="P36" s="1551"/>
      <c r="Q36" s="1551"/>
      <c r="R36" s="1551"/>
      <c r="S36" s="1551"/>
      <c r="T36" s="1552"/>
      <c r="U36" s="1060"/>
      <c r="V36" s="1049"/>
      <c r="W36" s="1049"/>
      <c r="X36" s="1049"/>
      <c r="Y36" s="1049"/>
    </row>
    <row r="37" spans="2:28" s="1044" customFormat="1" ht="24.95" customHeight="1" x14ac:dyDescent="0.2">
      <c r="B37" s="608" t="s">
        <v>881</v>
      </c>
      <c r="C37" s="884">
        <v>45739.158122057001</v>
      </c>
      <c r="D37" s="884">
        <v>71937.056778690996</v>
      </c>
      <c r="E37" s="884">
        <v>98196.893147426861</v>
      </c>
      <c r="F37" s="884">
        <v>90232.649992353894</v>
      </c>
      <c r="G37" s="884">
        <v>143110.58239031961</v>
      </c>
      <c r="H37" s="927">
        <v>187264.25672155613</v>
      </c>
      <c r="I37" s="794">
        <v>145014.17629773586</v>
      </c>
      <c r="J37" s="792">
        <v>143663.14098134241</v>
      </c>
      <c r="K37" s="792">
        <v>153834.57814879401</v>
      </c>
      <c r="L37" s="792">
        <v>201233.04668676283</v>
      </c>
      <c r="M37" s="792">
        <v>218834.12449745368</v>
      </c>
      <c r="N37" s="792">
        <v>264355.68793952465</v>
      </c>
      <c r="O37" s="792">
        <v>248478.21665037161</v>
      </c>
      <c r="P37" s="792">
        <v>239451.0512691281</v>
      </c>
      <c r="Q37" s="792">
        <v>232699.59764023274</v>
      </c>
      <c r="R37" s="792">
        <v>219893.71377045795</v>
      </c>
      <c r="S37" s="792">
        <v>207544.21235379117</v>
      </c>
      <c r="T37" s="793">
        <v>187264.25672155613</v>
      </c>
      <c r="U37" s="1058" t="s">
        <v>385</v>
      </c>
      <c r="V37" s="1049"/>
      <c r="W37" s="1049"/>
      <c r="X37" s="1049"/>
      <c r="Y37" s="1049"/>
    </row>
    <row r="38" spans="2:28" s="1044" customFormat="1" ht="15" customHeight="1" x14ac:dyDescent="0.2">
      <c r="B38" s="1054"/>
      <c r="C38" s="892"/>
      <c r="D38" s="892"/>
      <c r="E38" s="892"/>
      <c r="F38" s="892"/>
      <c r="G38" s="892"/>
      <c r="H38" s="1674"/>
      <c r="I38" s="893"/>
      <c r="J38" s="894"/>
      <c r="K38" s="894"/>
      <c r="L38" s="894"/>
      <c r="M38" s="894"/>
      <c r="N38" s="894"/>
      <c r="O38" s="894"/>
      <c r="P38" s="894"/>
      <c r="Q38" s="894"/>
      <c r="R38" s="894"/>
      <c r="S38" s="894"/>
      <c r="T38" s="895"/>
      <c r="U38" s="1061"/>
      <c r="V38" s="1049"/>
      <c r="W38" s="1049"/>
      <c r="X38" s="1049"/>
      <c r="Y38" s="1049"/>
    </row>
    <row r="39" spans="2:28" s="990" customFormat="1" ht="24.95" customHeight="1" x14ac:dyDescent="0.2">
      <c r="B39" s="608"/>
      <c r="C39" s="888"/>
      <c r="D39" s="888"/>
      <c r="E39" s="888"/>
      <c r="F39" s="888"/>
      <c r="G39" s="888"/>
      <c r="H39" s="931"/>
      <c r="I39" s="791"/>
      <c r="J39" s="789"/>
      <c r="K39" s="789"/>
      <c r="L39" s="789"/>
      <c r="M39" s="789"/>
      <c r="N39" s="789"/>
      <c r="O39" s="789"/>
      <c r="P39" s="789"/>
      <c r="Q39" s="789"/>
      <c r="R39" s="789"/>
      <c r="S39" s="789"/>
      <c r="T39" s="790"/>
      <c r="U39" s="1059"/>
      <c r="V39" s="1049"/>
      <c r="W39" s="1049"/>
      <c r="X39" s="1049"/>
      <c r="Y39" s="1049"/>
      <c r="Z39" s="1015"/>
      <c r="AA39" s="1015"/>
      <c r="AB39" s="1015"/>
    </row>
    <row r="40" spans="2:28" s="1044" customFormat="1" ht="24.95" customHeight="1" x14ac:dyDescent="0.2">
      <c r="B40" s="856" t="s">
        <v>882</v>
      </c>
      <c r="C40" s="884"/>
      <c r="D40" s="884"/>
      <c r="E40" s="884"/>
      <c r="F40" s="884"/>
      <c r="G40" s="884"/>
      <c r="H40" s="927"/>
      <c r="I40" s="794"/>
      <c r="J40" s="792"/>
      <c r="K40" s="792"/>
      <c r="L40" s="792"/>
      <c r="M40" s="792"/>
      <c r="N40" s="792"/>
      <c r="O40" s="792"/>
      <c r="P40" s="792"/>
      <c r="Q40" s="792"/>
      <c r="R40" s="792"/>
      <c r="S40" s="792"/>
      <c r="T40" s="793"/>
      <c r="U40" s="1057" t="s">
        <v>386</v>
      </c>
      <c r="V40" s="1049"/>
      <c r="W40" s="1049"/>
      <c r="X40" s="1049"/>
      <c r="Y40" s="1049"/>
    </row>
    <row r="41" spans="2:28" s="990" customFormat="1" ht="15" customHeight="1" x14ac:dyDescent="0.2">
      <c r="B41" s="608"/>
      <c r="C41" s="888"/>
      <c r="D41" s="888"/>
      <c r="E41" s="888"/>
      <c r="F41" s="888"/>
      <c r="G41" s="888"/>
      <c r="H41" s="931"/>
      <c r="I41" s="791"/>
      <c r="J41" s="789"/>
      <c r="K41" s="789"/>
      <c r="L41" s="789"/>
      <c r="M41" s="789"/>
      <c r="N41" s="789"/>
      <c r="O41" s="789"/>
      <c r="P41" s="789"/>
      <c r="Q41" s="789"/>
      <c r="R41" s="789"/>
      <c r="S41" s="789"/>
      <c r="T41" s="790"/>
      <c r="U41" s="1059"/>
      <c r="V41" s="1049"/>
      <c r="W41" s="1049"/>
      <c r="X41" s="1049"/>
      <c r="Y41" s="1049"/>
      <c r="Z41" s="1015"/>
      <c r="AA41" s="1015"/>
      <c r="AB41" s="1015"/>
    </row>
    <row r="42" spans="2:28" s="1044" customFormat="1" ht="24.75" customHeight="1" x14ac:dyDescent="0.2">
      <c r="B42" s="608" t="s">
        <v>857</v>
      </c>
      <c r="C42" s="884">
        <v>3961.200609096275</v>
      </c>
      <c r="D42" s="884">
        <v>5855.4041553629986</v>
      </c>
      <c r="E42" s="884">
        <v>13032.113855994017</v>
      </c>
      <c r="F42" s="884">
        <v>9082.2878001239933</v>
      </c>
      <c r="G42" s="884">
        <v>9980.9637039389982</v>
      </c>
      <c r="H42" s="927">
        <v>14293.237115263968</v>
      </c>
      <c r="I42" s="794">
        <v>9813.3695476039939</v>
      </c>
      <c r="J42" s="792">
        <v>9518.2820309340004</v>
      </c>
      <c r="K42" s="792">
        <v>10693.766494123991</v>
      </c>
      <c r="L42" s="792">
        <v>9776.021049690331</v>
      </c>
      <c r="M42" s="792">
        <v>9335.8344287268301</v>
      </c>
      <c r="N42" s="792">
        <v>11597.276045143997</v>
      </c>
      <c r="O42" s="792">
        <v>10931.272867643998</v>
      </c>
      <c r="P42" s="792">
        <v>10174.933552074002</v>
      </c>
      <c r="Q42" s="792">
        <v>11376.182901064001</v>
      </c>
      <c r="R42" s="792">
        <v>11252.108816133965</v>
      </c>
      <c r="S42" s="792">
        <v>11952.498731603997</v>
      </c>
      <c r="T42" s="793">
        <v>14293.237115263968</v>
      </c>
      <c r="U42" s="1058" t="s">
        <v>789</v>
      </c>
      <c r="V42" s="1049"/>
      <c r="W42" s="1049"/>
      <c r="X42" s="1049"/>
      <c r="Y42" s="1049"/>
    </row>
    <row r="43" spans="2:28" s="1044" customFormat="1" ht="25.5" customHeight="1" x14ac:dyDescent="0.2">
      <c r="B43" s="610" t="s">
        <v>935</v>
      </c>
      <c r="C43" s="888">
        <v>0</v>
      </c>
      <c r="D43" s="888">
        <v>0</v>
      </c>
      <c r="E43" s="888">
        <v>0</v>
      </c>
      <c r="F43" s="888">
        <v>0</v>
      </c>
      <c r="G43" s="888">
        <v>5.4061728499999999</v>
      </c>
      <c r="H43" s="931">
        <v>6.2902302099999998</v>
      </c>
      <c r="I43" s="791">
        <v>6.2007340699999993</v>
      </c>
      <c r="J43" s="789">
        <v>5.49025607</v>
      </c>
      <c r="K43" s="789">
        <v>4.49025607</v>
      </c>
      <c r="L43" s="789">
        <v>5.5557208599999992</v>
      </c>
      <c r="M43" s="789">
        <v>5.0557208599999992</v>
      </c>
      <c r="N43" s="789">
        <v>5.0557208599999992</v>
      </c>
      <c r="O43" s="789">
        <v>6.0266923499999994</v>
      </c>
      <c r="P43" s="789">
        <v>5.7266923499999995</v>
      </c>
      <c r="Q43" s="789">
        <v>5.7266923499999995</v>
      </c>
      <c r="R43" s="789">
        <v>6.6902302099999993</v>
      </c>
      <c r="S43" s="789">
        <v>6.6902302099999993</v>
      </c>
      <c r="T43" s="790">
        <v>6.2902302099999998</v>
      </c>
      <c r="U43" s="1011" t="s">
        <v>1188</v>
      </c>
      <c r="V43" s="1049"/>
      <c r="W43" s="1049"/>
      <c r="X43" s="1049"/>
      <c r="Y43" s="1049"/>
    </row>
    <row r="44" spans="2:28" s="512" customFormat="1" ht="25.5" customHeight="1" x14ac:dyDescent="0.2">
      <c r="B44" s="610" t="s">
        <v>954</v>
      </c>
      <c r="C44" s="888">
        <v>0</v>
      </c>
      <c r="D44" s="888">
        <v>0</v>
      </c>
      <c r="E44" s="888">
        <v>0</v>
      </c>
      <c r="F44" s="888">
        <v>0</v>
      </c>
      <c r="G44" s="888">
        <v>937.59208093999985</v>
      </c>
      <c r="H44" s="931">
        <v>1755.03754482</v>
      </c>
      <c r="I44" s="791">
        <v>933.18174338999995</v>
      </c>
      <c r="J44" s="789">
        <v>930.72841989000005</v>
      </c>
      <c r="K44" s="789">
        <v>950.93708389000017</v>
      </c>
      <c r="L44" s="789">
        <v>944.66865702999996</v>
      </c>
      <c r="M44" s="789">
        <v>877.35593302999996</v>
      </c>
      <c r="N44" s="789">
        <v>1016.17837503</v>
      </c>
      <c r="O44" s="789">
        <v>1025.97590638</v>
      </c>
      <c r="P44" s="789">
        <v>1084.3995013799999</v>
      </c>
      <c r="Q44" s="789">
        <v>1140.99832238</v>
      </c>
      <c r="R44" s="789">
        <v>1201.98137182</v>
      </c>
      <c r="S44" s="789">
        <v>1638.7730638199998</v>
      </c>
      <c r="T44" s="790">
        <v>1755.03754482</v>
      </c>
      <c r="U44" s="1011" t="s">
        <v>1271</v>
      </c>
      <c r="V44" s="1049"/>
      <c r="W44" s="1049"/>
      <c r="X44" s="1049"/>
      <c r="Y44" s="1049"/>
    </row>
    <row r="45" spans="2:28" s="512" customFormat="1" ht="25.5" customHeight="1" x14ac:dyDescent="0.2">
      <c r="B45" s="610" t="s">
        <v>955</v>
      </c>
      <c r="C45" s="888">
        <v>3208.2417044662748</v>
      </c>
      <c r="D45" s="888">
        <v>5322.2342300629989</v>
      </c>
      <c r="E45" s="888">
        <v>12802.566440084018</v>
      </c>
      <c r="F45" s="888">
        <v>8831.8104983739941</v>
      </c>
      <c r="G45" s="888">
        <v>8816.7396920389983</v>
      </c>
      <c r="H45" s="931">
        <v>11931.936402503967</v>
      </c>
      <c r="I45" s="791">
        <v>8378.3791398139947</v>
      </c>
      <c r="J45" s="789">
        <v>8204.987308754</v>
      </c>
      <c r="K45" s="789">
        <v>9417.1489463263297</v>
      </c>
      <c r="L45" s="789">
        <v>8494.7991366103324</v>
      </c>
      <c r="M45" s="789">
        <v>8210.1604144368303</v>
      </c>
      <c r="N45" s="789">
        <v>10287.030285263996</v>
      </c>
      <c r="O45" s="789">
        <v>9632.1577665739987</v>
      </c>
      <c r="P45" s="789">
        <v>8737.8453617740015</v>
      </c>
      <c r="Q45" s="789">
        <v>9936.5805206740006</v>
      </c>
      <c r="R45" s="789">
        <v>9786.6989420539667</v>
      </c>
      <c r="S45" s="789">
        <v>10087.336520283998</v>
      </c>
      <c r="T45" s="790">
        <v>11931.936402503967</v>
      </c>
      <c r="U45" s="1011" t="s">
        <v>1189</v>
      </c>
      <c r="V45" s="1049"/>
      <c r="W45" s="1049"/>
      <c r="X45" s="1049"/>
      <c r="Y45" s="1049"/>
    </row>
    <row r="46" spans="2:28" s="512" customFormat="1" ht="25.5" customHeight="1" x14ac:dyDescent="0.2">
      <c r="B46" s="610" t="s">
        <v>936</v>
      </c>
      <c r="C46" s="888">
        <v>752.95890463000001</v>
      </c>
      <c r="D46" s="888">
        <v>533.16992530000005</v>
      </c>
      <c r="E46" s="888">
        <v>229.54741590999998</v>
      </c>
      <c r="F46" s="888">
        <v>250.47730174999998</v>
      </c>
      <c r="G46" s="888">
        <v>221.22575810999999</v>
      </c>
      <c r="H46" s="931">
        <v>599.97293773000001</v>
      </c>
      <c r="I46" s="791">
        <v>495.60793032999993</v>
      </c>
      <c r="J46" s="789">
        <v>377.07604621999991</v>
      </c>
      <c r="K46" s="789">
        <v>321.19020783766126</v>
      </c>
      <c r="L46" s="789">
        <v>330.99753518999995</v>
      </c>
      <c r="M46" s="789">
        <v>243.26236040000001</v>
      </c>
      <c r="N46" s="789">
        <v>289.01166399000005</v>
      </c>
      <c r="O46" s="789">
        <v>267.11250233999999</v>
      </c>
      <c r="P46" s="789">
        <v>346.96199656999994</v>
      </c>
      <c r="Q46" s="789">
        <v>292.87736566000001</v>
      </c>
      <c r="R46" s="789">
        <v>256.73827204999998</v>
      </c>
      <c r="S46" s="789">
        <v>219.69891729</v>
      </c>
      <c r="T46" s="790">
        <v>599.97293773000001</v>
      </c>
      <c r="U46" s="1011" t="s">
        <v>1040</v>
      </c>
      <c r="V46" s="1049"/>
      <c r="W46" s="1049"/>
      <c r="X46" s="1049"/>
      <c r="Y46" s="1049"/>
    </row>
    <row r="47" spans="2:28" s="990" customFormat="1" ht="15" customHeight="1" x14ac:dyDescent="0.2">
      <c r="B47" s="610"/>
      <c r="C47" s="888"/>
      <c r="D47" s="888"/>
      <c r="E47" s="888"/>
      <c r="F47" s="888"/>
      <c r="G47" s="888"/>
      <c r="H47" s="931"/>
      <c r="I47" s="791"/>
      <c r="J47" s="789"/>
      <c r="K47" s="789"/>
      <c r="L47" s="789"/>
      <c r="M47" s="789"/>
      <c r="N47" s="789"/>
      <c r="O47" s="789"/>
      <c r="P47" s="789"/>
      <c r="Q47" s="789"/>
      <c r="R47" s="789"/>
      <c r="S47" s="789"/>
      <c r="T47" s="790"/>
      <c r="U47" s="1059"/>
      <c r="V47" s="1049"/>
      <c r="W47" s="1049"/>
      <c r="X47" s="1049"/>
      <c r="Y47" s="1049"/>
      <c r="Z47" s="1015"/>
      <c r="AA47" s="1015"/>
      <c r="AB47" s="1015"/>
    </row>
    <row r="48" spans="2:28" s="1044" customFormat="1" ht="24.95" customHeight="1" x14ac:dyDescent="0.2">
      <c r="B48" s="608" t="s">
        <v>956</v>
      </c>
      <c r="C48" s="884">
        <v>9143.3387626690001</v>
      </c>
      <c r="D48" s="884">
        <v>17707.776742171005</v>
      </c>
      <c r="E48" s="884">
        <v>24021.233068686037</v>
      </c>
      <c r="F48" s="884">
        <v>9229.9673373859678</v>
      </c>
      <c r="G48" s="884">
        <v>6954.7526447119944</v>
      </c>
      <c r="H48" s="927">
        <v>7880.3099138826256</v>
      </c>
      <c r="I48" s="794">
        <v>6814.2086070660225</v>
      </c>
      <c r="J48" s="792">
        <v>7049.9494311460185</v>
      </c>
      <c r="K48" s="792">
        <v>7406.6317031460012</v>
      </c>
      <c r="L48" s="792">
        <v>6357.5021235960021</v>
      </c>
      <c r="M48" s="792">
        <v>6337.841301695993</v>
      </c>
      <c r="N48" s="792">
        <v>6231.6142631759949</v>
      </c>
      <c r="O48" s="792">
        <v>5796.5089467660246</v>
      </c>
      <c r="P48" s="792">
        <v>5939.5711701760129</v>
      </c>
      <c r="Q48" s="792">
        <v>6358.2582865560016</v>
      </c>
      <c r="R48" s="792">
        <v>6699.08853128601</v>
      </c>
      <c r="S48" s="792">
        <v>7271.6085392258992</v>
      </c>
      <c r="T48" s="793">
        <v>7880.3099138826256</v>
      </c>
      <c r="U48" s="1058" t="s">
        <v>827</v>
      </c>
      <c r="V48" s="1049"/>
      <c r="W48" s="1049"/>
      <c r="X48" s="1049"/>
      <c r="Y48" s="1049"/>
    </row>
    <row r="49" spans="2:28" s="990" customFormat="1" ht="15" customHeight="1" x14ac:dyDescent="0.2">
      <c r="B49" s="610"/>
      <c r="C49" s="888"/>
      <c r="D49" s="888"/>
      <c r="E49" s="888"/>
      <c r="F49" s="888"/>
      <c r="G49" s="888"/>
      <c r="H49" s="931"/>
      <c r="I49" s="791"/>
      <c r="J49" s="789"/>
      <c r="K49" s="789"/>
      <c r="L49" s="789"/>
      <c r="M49" s="789"/>
      <c r="N49" s="789"/>
      <c r="O49" s="789"/>
      <c r="P49" s="789"/>
      <c r="Q49" s="789"/>
      <c r="R49" s="789"/>
      <c r="S49" s="789"/>
      <c r="T49" s="790"/>
      <c r="U49" s="1059"/>
      <c r="V49" s="1049"/>
      <c r="W49" s="1049"/>
      <c r="X49" s="1049"/>
      <c r="Y49" s="1049"/>
      <c r="Z49" s="1015"/>
      <c r="AA49" s="1015"/>
      <c r="AB49" s="1015"/>
    </row>
    <row r="50" spans="2:28" s="1044" customFormat="1" ht="24.95" customHeight="1" x14ac:dyDescent="0.2">
      <c r="B50" s="608" t="s">
        <v>13</v>
      </c>
      <c r="C50" s="884">
        <v>9907.6613532699994</v>
      </c>
      <c r="D50" s="884">
        <v>17069.248331012022</v>
      </c>
      <c r="E50" s="884">
        <v>25500.619824729998</v>
      </c>
      <c r="F50" s="884">
        <v>18401.047983326</v>
      </c>
      <c r="G50" s="884">
        <v>17524.114947795999</v>
      </c>
      <c r="H50" s="927">
        <v>15971.005707936003</v>
      </c>
      <c r="I50" s="794">
        <v>17022.579967686001</v>
      </c>
      <c r="J50" s="792">
        <v>17024.694917006003</v>
      </c>
      <c r="K50" s="792">
        <v>17030.433466863662</v>
      </c>
      <c r="L50" s="792">
        <v>15044.768566953662</v>
      </c>
      <c r="M50" s="792">
        <v>15019.348152196002</v>
      </c>
      <c r="N50" s="792">
        <v>14869.954115926001</v>
      </c>
      <c r="O50" s="792">
        <v>14445.708827616001</v>
      </c>
      <c r="P50" s="792">
        <v>14712.756475856</v>
      </c>
      <c r="Q50" s="792">
        <v>14558.286726166001</v>
      </c>
      <c r="R50" s="792">
        <v>15411.151626296001</v>
      </c>
      <c r="S50" s="792">
        <v>15759.684227896003</v>
      </c>
      <c r="T50" s="793">
        <v>15971.005707936003</v>
      </c>
      <c r="U50" s="1058" t="s">
        <v>826</v>
      </c>
      <c r="V50" s="1049"/>
      <c r="W50" s="1049"/>
      <c r="X50" s="1049"/>
      <c r="Y50" s="1049"/>
    </row>
    <row r="51" spans="2:28" s="1044" customFormat="1" ht="24" customHeight="1" x14ac:dyDescent="0.2">
      <c r="B51" s="610" t="s">
        <v>935</v>
      </c>
      <c r="C51" s="888">
        <v>0</v>
      </c>
      <c r="D51" s="888">
        <v>0</v>
      </c>
      <c r="E51" s="888">
        <v>0</v>
      </c>
      <c r="F51" s="888">
        <v>0</v>
      </c>
      <c r="G51" s="888">
        <v>92.1</v>
      </c>
      <c r="H51" s="931">
        <v>92.1</v>
      </c>
      <c r="I51" s="791">
        <v>92.1</v>
      </c>
      <c r="J51" s="789">
        <v>92.1</v>
      </c>
      <c r="K51" s="789">
        <v>92.1</v>
      </c>
      <c r="L51" s="789">
        <v>92.1</v>
      </c>
      <c r="M51" s="789">
        <v>92.1</v>
      </c>
      <c r="N51" s="789">
        <v>92.1</v>
      </c>
      <c r="O51" s="789">
        <v>92.1</v>
      </c>
      <c r="P51" s="789">
        <v>92.1</v>
      </c>
      <c r="Q51" s="789">
        <v>92.1</v>
      </c>
      <c r="R51" s="789">
        <v>92.1</v>
      </c>
      <c r="S51" s="789">
        <v>92.1</v>
      </c>
      <c r="T51" s="790">
        <v>92.1</v>
      </c>
      <c r="U51" s="1011" t="s">
        <v>1188</v>
      </c>
      <c r="V51" s="1049"/>
      <c r="W51" s="1049"/>
      <c r="X51" s="1049"/>
      <c r="Y51" s="1049"/>
    </row>
    <row r="52" spans="2:28" s="1044" customFormat="1" ht="24" customHeight="1" x14ac:dyDescent="0.2">
      <c r="B52" s="610" t="s">
        <v>954</v>
      </c>
      <c r="C52" s="888">
        <v>0</v>
      </c>
      <c r="D52" s="888">
        <v>0</v>
      </c>
      <c r="E52" s="888">
        <v>0</v>
      </c>
      <c r="F52" s="888">
        <v>0</v>
      </c>
      <c r="G52" s="888">
        <v>6.5</v>
      </c>
      <c r="H52" s="931">
        <v>6.5</v>
      </c>
      <c r="I52" s="791">
        <v>6.5</v>
      </c>
      <c r="J52" s="789">
        <v>6.5</v>
      </c>
      <c r="K52" s="789">
        <v>6.5</v>
      </c>
      <c r="L52" s="789">
        <v>6.5</v>
      </c>
      <c r="M52" s="789">
        <v>6.5</v>
      </c>
      <c r="N52" s="789">
        <v>6.5</v>
      </c>
      <c r="O52" s="789">
        <v>6.5</v>
      </c>
      <c r="P52" s="789">
        <v>6.5</v>
      </c>
      <c r="Q52" s="789">
        <v>6.5</v>
      </c>
      <c r="R52" s="789">
        <v>6.5</v>
      </c>
      <c r="S52" s="789">
        <v>6.5</v>
      </c>
      <c r="T52" s="790">
        <v>6.5</v>
      </c>
      <c r="U52" s="1011" t="s">
        <v>1271</v>
      </c>
      <c r="V52" s="1049"/>
      <c r="W52" s="1049"/>
      <c r="X52" s="1049"/>
      <c r="Y52" s="1049"/>
    </row>
    <row r="53" spans="2:28" s="1044" customFormat="1" ht="24" customHeight="1" x14ac:dyDescent="0.2">
      <c r="B53" s="610" t="s">
        <v>955</v>
      </c>
      <c r="C53" s="888">
        <v>9907.6613532699994</v>
      </c>
      <c r="D53" s="888">
        <v>16989.248331012022</v>
      </c>
      <c r="E53" s="888">
        <v>22430.009344159997</v>
      </c>
      <c r="F53" s="888">
        <v>15391.839980266001</v>
      </c>
      <c r="G53" s="888">
        <v>14055.442507206</v>
      </c>
      <c r="H53" s="931">
        <v>12646.390475936003</v>
      </c>
      <c r="I53" s="791">
        <v>13642.407527096</v>
      </c>
      <c r="J53" s="789">
        <v>13618.717476416001</v>
      </c>
      <c r="K53" s="789">
        <v>13657.088026273661</v>
      </c>
      <c r="L53" s="789">
        <v>11871.616126363662</v>
      </c>
      <c r="M53" s="789">
        <v>11831.316912196002</v>
      </c>
      <c r="N53" s="789">
        <v>11457.429308926001</v>
      </c>
      <c r="O53" s="789">
        <v>11196.427587616001</v>
      </c>
      <c r="P53" s="789">
        <v>11463.475235856</v>
      </c>
      <c r="Q53" s="789">
        <v>11266.003829166</v>
      </c>
      <c r="R53" s="789">
        <v>12056.368729296</v>
      </c>
      <c r="S53" s="789">
        <v>12386.151330896002</v>
      </c>
      <c r="T53" s="790">
        <v>12646.390475936003</v>
      </c>
      <c r="U53" s="1011" t="s">
        <v>1189</v>
      </c>
      <c r="V53" s="1049"/>
      <c r="W53" s="1049"/>
      <c r="X53" s="1049"/>
      <c r="Y53" s="1049"/>
    </row>
    <row r="54" spans="2:28" s="1044" customFormat="1" ht="24" customHeight="1" x14ac:dyDescent="0.2">
      <c r="B54" s="610" t="s">
        <v>936</v>
      </c>
      <c r="C54" s="888">
        <v>0</v>
      </c>
      <c r="D54" s="888">
        <v>80</v>
      </c>
      <c r="E54" s="888">
        <v>3070.6104805700002</v>
      </c>
      <c r="F54" s="888">
        <v>3009.20800306</v>
      </c>
      <c r="G54" s="888">
        <v>3370.07244059</v>
      </c>
      <c r="H54" s="931">
        <v>3226.0152320000002</v>
      </c>
      <c r="I54" s="791">
        <v>3281.57244059</v>
      </c>
      <c r="J54" s="789">
        <v>3307.3774405900003</v>
      </c>
      <c r="K54" s="789">
        <v>3274.7454405900003</v>
      </c>
      <c r="L54" s="789">
        <v>3074.5524405900001</v>
      </c>
      <c r="M54" s="789">
        <v>3089.4312400000003</v>
      </c>
      <c r="N54" s="789">
        <v>3313.9248069999999</v>
      </c>
      <c r="O54" s="789">
        <v>3150.6812400000003</v>
      </c>
      <c r="P54" s="789">
        <v>3150.6812400000003</v>
      </c>
      <c r="Q54" s="789">
        <v>3193.6828970000001</v>
      </c>
      <c r="R54" s="789">
        <v>3256.1828970000001</v>
      </c>
      <c r="S54" s="789">
        <v>3274.9328970000001</v>
      </c>
      <c r="T54" s="790">
        <v>3226.0152320000002</v>
      </c>
      <c r="U54" s="1011" t="s">
        <v>1040</v>
      </c>
      <c r="V54" s="1049"/>
      <c r="W54" s="1049"/>
      <c r="X54" s="1049"/>
      <c r="Y54" s="1049"/>
    </row>
    <row r="55" spans="2:28" s="990" customFormat="1" ht="15" customHeight="1" x14ac:dyDescent="0.2">
      <c r="B55" s="610"/>
      <c r="C55" s="888"/>
      <c r="D55" s="888"/>
      <c r="E55" s="888"/>
      <c r="F55" s="888"/>
      <c r="G55" s="888"/>
      <c r="H55" s="931"/>
      <c r="I55" s="791"/>
      <c r="J55" s="789"/>
      <c r="K55" s="789"/>
      <c r="L55" s="789"/>
      <c r="M55" s="789"/>
      <c r="N55" s="789"/>
      <c r="O55" s="789"/>
      <c r="P55" s="789"/>
      <c r="Q55" s="789"/>
      <c r="R55" s="789"/>
      <c r="S55" s="789"/>
      <c r="T55" s="790"/>
      <c r="U55" s="1059"/>
      <c r="V55" s="1049"/>
      <c r="W55" s="1049"/>
      <c r="X55" s="1049"/>
      <c r="Y55" s="1049"/>
      <c r="Z55" s="1015"/>
      <c r="AA55" s="1015"/>
      <c r="AB55" s="1015"/>
    </row>
    <row r="56" spans="2:28" s="1044" customFormat="1" ht="24.95" customHeight="1" x14ac:dyDescent="0.2">
      <c r="B56" s="608" t="s">
        <v>712</v>
      </c>
      <c r="C56" s="884">
        <v>11605.92705101</v>
      </c>
      <c r="D56" s="884">
        <v>15610.918041230005</v>
      </c>
      <c r="E56" s="884">
        <v>16216.051492179997</v>
      </c>
      <c r="F56" s="884">
        <v>17472.520057539998</v>
      </c>
      <c r="G56" s="884">
        <v>32913.224016610002</v>
      </c>
      <c r="H56" s="927">
        <v>48080.386228799995</v>
      </c>
      <c r="I56" s="794">
        <v>33750.069259900003</v>
      </c>
      <c r="J56" s="792">
        <v>34247.031377729996</v>
      </c>
      <c r="K56" s="792">
        <v>36338.019744011348</v>
      </c>
      <c r="L56" s="792">
        <v>50511.735177078655</v>
      </c>
      <c r="M56" s="792">
        <v>59381.278977080008</v>
      </c>
      <c r="N56" s="792">
        <v>73132.182525910001</v>
      </c>
      <c r="O56" s="792">
        <v>69336.979197289984</v>
      </c>
      <c r="P56" s="792">
        <v>66412.907862630018</v>
      </c>
      <c r="Q56" s="792">
        <v>67754.733174400011</v>
      </c>
      <c r="R56" s="792">
        <v>62349.097650860022</v>
      </c>
      <c r="S56" s="792">
        <v>56490.366425780005</v>
      </c>
      <c r="T56" s="793">
        <v>48080.386228799995</v>
      </c>
      <c r="U56" s="1058" t="s">
        <v>790</v>
      </c>
      <c r="V56" s="1049"/>
      <c r="W56" s="1049"/>
      <c r="X56" s="1049"/>
      <c r="Y56" s="1049"/>
    </row>
    <row r="57" spans="2:28" s="1050" customFormat="1" ht="26.25" customHeight="1" x14ac:dyDescent="0.2">
      <c r="B57" s="610" t="s">
        <v>935</v>
      </c>
      <c r="C57" s="888">
        <v>0</v>
      </c>
      <c r="D57" s="888">
        <v>0</v>
      </c>
      <c r="E57" s="888">
        <v>0</v>
      </c>
      <c r="F57" s="888">
        <v>0</v>
      </c>
      <c r="G57" s="888">
        <v>0.32024832000000003</v>
      </c>
      <c r="H57" s="931">
        <v>0.61758617999999998</v>
      </c>
      <c r="I57" s="791">
        <v>0.33633600000000002</v>
      </c>
      <c r="J57" s="789">
        <v>0.34047552000000003</v>
      </c>
      <c r="K57" s="789">
        <v>0.34768832000000005</v>
      </c>
      <c r="L57" s="789">
        <v>0.51323775999999999</v>
      </c>
      <c r="M57" s="789">
        <v>0.59997951999999999</v>
      </c>
      <c r="N57" s="789">
        <v>0.75480383999999989</v>
      </c>
      <c r="O57" s="789">
        <v>0.72410240000000003</v>
      </c>
      <c r="P57" s="789">
        <v>0.72811648000000007</v>
      </c>
      <c r="Q57" s="789">
        <v>0.73837119999999989</v>
      </c>
      <c r="R57" s="789">
        <v>0.68897920000000001</v>
      </c>
      <c r="S57" s="789">
        <v>0.61829376000000003</v>
      </c>
      <c r="T57" s="790">
        <v>0.61758617999999998</v>
      </c>
      <c r="U57" s="1011" t="s">
        <v>1188</v>
      </c>
      <c r="V57" s="1049"/>
      <c r="W57" s="1049"/>
      <c r="X57" s="1049"/>
      <c r="Y57" s="1049"/>
    </row>
    <row r="58" spans="2:28" s="1044" customFormat="1" ht="26.25" customHeight="1" x14ac:dyDescent="0.2">
      <c r="B58" s="610" t="s">
        <v>954</v>
      </c>
      <c r="C58" s="888">
        <v>0</v>
      </c>
      <c r="D58" s="888">
        <v>0</v>
      </c>
      <c r="E58" s="888">
        <v>0</v>
      </c>
      <c r="F58" s="888">
        <v>14.228042369999999</v>
      </c>
      <c r="G58" s="888">
        <v>270.3762257912</v>
      </c>
      <c r="H58" s="931">
        <v>331.85531748</v>
      </c>
      <c r="I58" s="791">
        <v>419.91282607240004</v>
      </c>
      <c r="J58" s="789">
        <v>391.08875316999996</v>
      </c>
      <c r="K58" s="789">
        <v>426.00696038000001</v>
      </c>
      <c r="L58" s="789">
        <v>649.41877048000003</v>
      </c>
      <c r="M58" s="789">
        <v>639.48014742000009</v>
      </c>
      <c r="N58" s="789">
        <v>779.63653002000001</v>
      </c>
      <c r="O58" s="789">
        <v>755.55421469000009</v>
      </c>
      <c r="P58" s="789">
        <v>606.21269215000007</v>
      </c>
      <c r="Q58" s="789">
        <v>529.89995241999998</v>
      </c>
      <c r="R58" s="789">
        <v>410.87885267000001</v>
      </c>
      <c r="S58" s="789">
        <v>282.30674155000003</v>
      </c>
      <c r="T58" s="790">
        <v>331.85531748</v>
      </c>
      <c r="U58" s="1011" t="s">
        <v>1271</v>
      </c>
      <c r="V58" s="1049"/>
      <c r="W58" s="1049"/>
      <c r="X58" s="1049"/>
      <c r="Y58" s="1049"/>
    </row>
    <row r="59" spans="2:28" s="1044" customFormat="1" ht="26.25" customHeight="1" x14ac:dyDescent="0.2">
      <c r="B59" s="610" t="s">
        <v>955</v>
      </c>
      <c r="C59" s="888">
        <v>11603.496558109999</v>
      </c>
      <c r="D59" s="888">
        <v>15606.058068520004</v>
      </c>
      <c r="E59" s="888">
        <v>16113.847146659997</v>
      </c>
      <c r="F59" s="888">
        <v>17249.788855709998</v>
      </c>
      <c r="G59" s="888">
        <v>32150.387044628802</v>
      </c>
      <c r="H59" s="931">
        <v>47007.614827899997</v>
      </c>
      <c r="I59" s="791">
        <v>32889.532150557599</v>
      </c>
      <c r="J59" s="789">
        <v>33552.708290529998</v>
      </c>
      <c r="K59" s="789">
        <v>35479.927484140004</v>
      </c>
      <c r="L59" s="789">
        <v>49438.788854418657</v>
      </c>
      <c r="M59" s="789">
        <v>57655.473491980003</v>
      </c>
      <c r="N59" s="789">
        <v>71069.97294018</v>
      </c>
      <c r="O59" s="789">
        <v>67934.506115039985</v>
      </c>
      <c r="P59" s="789">
        <v>64781.515059630008</v>
      </c>
      <c r="Q59" s="789">
        <v>66630.722280440008</v>
      </c>
      <c r="R59" s="789">
        <v>61501.69483789002</v>
      </c>
      <c r="S59" s="789">
        <v>55502.367770170007</v>
      </c>
      <c r="T59" s="790">
        <v>47007.614827899997</v>
      </c>
      <c r="U59" s="1011" t="s">
        <v>1189</v>
      </c>
      <c r="V59" s="1049"/>
      <c r="W59" s="1049"/>
      <c r="X59" s="1049"/>
      <c r="Y59" s="1049"/>
    </row>
    <row r="60" spans="2:28" s="1044" customFormat="1" ht="26.25" customHeight="1" x14ac:dyDescent="0.2">
      <c r="B60" s="610" t="s">
        <v>936</v>
      </c>
      <c r="C60" s="888">
        <v>2.4304929</v>
      </c>
      <c r="D60" s="888">
        <v>4.8599727100000001</v>
      </c>
      <c r="E60" s="888">
        <v>102.20434552</v>
      </c>
      <c r="F60" s="888">
        <v>208.50315946000001</v>
      </c>
      <c r="G60" s="888">
        <v>492.14049786999999</v>
      </c>
      <c r="H60" s="931">
        <v>740.29849723999996</v>
      </c>
      <c r="I60" s="791">
        <v>440.28794727000007</v>
      </c>
      <c r="J60" s="789">
        <v>302.89385851000003</v>
      </c>
      <c r="K60" s="789">
        <v>431.73761117134489</v>
      </c>
      <c r="L60" s="789">
        <v>423.01431442000006</v>
      </c>
      <c r="M60" s="789">
        <v>1085.7253581600003</v>
      </c>
      <c r="N60" s="789">
        <v>1281.81825187</v>
      </c>
      <c r="O60" s="789">
        <v>646.19476515999997</v>
      </c>
      <c r="P60" s="789">
        <v>1024.45199437</v>
      </c>
      <c r="Q60" s="789">
        <v>593.37257034000004</v>
      </c>
      <c r="R60" s="789">
        <v>435.83498109999999</v>
      </c>
      <c r="S60" s="789">
        <v>705.07362030000002</v>
      </c>
      <c r="T60" s="790">
        <v>740.29849723999996</v>
      </c>
      <c r="U60" s="1011" t="s">
        <v>1040</v>
      </c>
      <c r="V60" s="1049"/>
      <c r="W60" s="1049"/>
      <c r="X60" s="1049"/>
      <c r="Y60" s="1049"/>
    </row>
    <row r="61" spans="2:28" s="990" customFormat="1" ht="9.9499999999999993" customHeight="1" x14ac:dyDescent="0.2">
      <c r="B61" s="608"/>
      <c r="C61" s="888"/>
      <c r="D61" s="888"/>
      <c r="E61" s="888"/>
      <c r="F61" s="888"/>
      <c r="G61" s="888"/>
      <c r="H61" s="931"/>
      <c r="I61" s="791"/>
      <c r="J61" s="789"/>
      <c r="K61" s="789"/>
      <c r="L61" s="789"/>
      <c r="M61" s="789"/>
      <c r="N61" s="789"/>
      <c r="O61" s="789"/>
      <c r="P61" s="789"/>
      <c r="Q61" s="789"/>
      <c r="R61" s="789"/>
      <c r="S61" s="789"/>
      <c r="T61" s="790"/>
      <c r="U61" s="1059"/>
      <c r="V61" s="1049"/>
      <c r="W61" s="1049"/>
      <c r="X61" s="1049"/>
      <c r="Y61" s="1049"/>
      <c r="Z61" s="1015"/>
      <c r="AA61" s="1015"/>
      <c r="AB61" s="1015"/>
    </row>
    <row r="62" spans="2:28" s="1044" customFormat="1" ht="30.75" x14ac:dyDescent="0.2">
      <c r="B62" s="608" t="s">
        <v>1434</v>
      </c>
      <c r="C62" s="884">
        <v>0</v>
      </c>
      <c r="D62" s="884">
        <v>0</v>
      </c>
      <c r="E62" s="884">
        <v>0</v>
      </c>
      <c r="F62" s="884">
        <v>0</v>
      </c>
      <c r="G62" s="884">
        <v>0</v>
      </c>
      <c r="H62" s="927">
        <v>0</v>
      </c>
      <c r="I62" s="794">
        <v>0</v>
      </c>
      <c r="J62" s="792">
        <v>0</v>
      </c>
      <c r="K62" s="792">
        <v>0</v>
      </c>
      <c r="L62" s="792">
        <v>0</v>
      </c>
      <c r="M62" s="792">
        <v>0</v>
      </c>
      <c r="N62" s="792">
        <v>0</v>
      </c>
      <c r="O62" s="792">
        <v>0</v>
      </c>
      <c r="P62" s="792">
        <v>0</v>
      </c>
      <c r="Q62" s="792">
        <v>0</v>
      </c>
      <c r="R62" s="792">
        <v>0</v>
      </c>
      <c r="S62" s="792">
        <v>0</v>
      </c>
      <c r="T62" s="793">
        <v>0</v>
      </c>
      <c r="U62" s="1058" t="s">
        <v>1120</v>
      </c>
      <c r="V62" s="1049"/>
      <c r="W62" s="1049"/>
      <c r="X62" s="1049"/>
      <c r="Y62" s="1049"/>
    </row>
    <row r="63" spans="2:28" s="990" customFormat="1" ht="9.9499999999999993" customHeight="1" x14ac:dyDescent="0.2">
      <c r="B63" s="608"/>
      <c r="C63" s="888"/>
      <c r="D63" s="888"/>
      <c r="E63" s="888"/>
      <c r="F63" s="888"/>
      <c r="G63" s="888"/>
      <c r="H63" s="931"/>
      <c r="I63" s="791"/>
      <c r="J63" s="789"/>
      <c r="K63" s="789"/>
      <c r="L63" s="789"/>
      <c r="M63" s="789"/>
      <c r="N63" s="789"/>
      <c r="O63" s="789"/>
      <c r="P63" s="789"/>
      <c r="Q63" s="789"/>
      <c r="R63" s="789"/>
      <c r="S63" s="789"/>
      <c r="T63" s="790"/>
      <c r="U63" s="1059"/>
      <c r="V63" s="1049"/>
      <c r="W63" s="1049"/>
      <c r="X63" s="1049"/>
      <c r="Y63" s="1049"/>
      <c r="Z63" s="1015"/>
      <c r="AA63" s="1015"/>
      <c r="AB63" s="1015"/>
    </row>
    <row r="64" spans="2:28" s="1044" customFormat="1" ht="30.75" x14ac:dyDescent="0.2">
      <c r="B64" s="608" t="s">
        <v>849</v>
      </c>
      <c r="C64" s="884">
        <v>2435.5268820000001</v>
      </c>
      <c r="D64" s="884">
        <v>4204.6523557299997</v>
      </c>
      <c r="E64" s="884">
        <v>1467.8833323999997</v>
      </c>
      <c r="F64" s="884">
        <v>11204.012848819999</v>
      </c>
      <c r="G64" s="884">
        <v>12172.45271851</v>
      </c>
      <c r="H64" s="927">
        <v>14678.16810612</v>
      </c>
      <c r="I64" s="794">
        <v>21926.42647016</v>
      </c>
      <c r="J64" s="792">
        <v>19719.996228250002</v>
      </c>
      <c r="K64" s="792">
        <v>23529.872631460003</v>
      </c>
      <c r="L64" s="792">
        <v>30701.197465350004</v>
      </c>
      <c r="M64" s="792">
        <v>30760.744676820002</v>
      </c>
      <c r="N64" s="792">
        <v>40724.401649420004</v>
      </c>
      <c r="O64" s="792">
        <v>26642.6953354</v>
      </c>
      <c r="P64" s="792">
        <v>19987.139545419999</v>
      </c>
      <c r="Q64" s="792">
        <v>20097.966784900003</v>
      </c>
      <c r="R64" s="792">
        <v>17527.822615090001</v>
      </c>
      <c r="S64" s="792">
        <v>15662.45362118</v>
      </c>
      <c r="T64" s="793">
        <v>14678.16810612</v>
      </c>
      <c r="U64" s="1058" t="s">
        <v>313</v>
      </c>
      <c r="V64" s="1049"/>
      <c r="W64" s="1049"/>
      <c r="X64" s="1049"/>
      <c r="Y64" s="1049"/>
    </row>
    <row r="65" spans="2:28" s="990" customFormat="1" ht="9.9499999999999993" customHeight="1" x14ac:dyDescent="0.2">
      <c r="B65" s="608"/>
      <c r="C65" s="888"/>
      <c r="D65" s="888"/>
      <c r="E65" s="888"/>
      <c r="F65" s="888"/>
      <c r="G65" s="888"/>
      <c r="H65" s="931"/>
      <c r="I65" s="791"/>
      <c r="J65" s="789"/>
      <c r="K65" s="789"/>
      <c r="L65" s="789"/>
      <c r="M65" s="789"/>
      <c r="N65" s="789"/>
      <c r="O65" s="789"/>
      <c r="P65" s="789"/>
      <c r="Q65" s="789"/>
      <c r="R65" s="789"/>
      <c r="S65" s="789"/>
      <c r="T65" s="790"/>
      <c r="U65" s="1059"/>
      <c r="V65" s="1049"/>
      <c r="W65" s="1049"/>
      <c r="X65" s="1049"/>
      <c r="Y65" s="1049"/>
      <c r="Z65" s="1015"/>
      <c r="AA65" s="1015"/>
      <c r="AB65" s="1015"/>
    </row>
    <row r="66" spans="2:28" s="1044" customFormat="1" ht="30.75" x14ac:dyDescent="0.2">
      <c r="B66" s="608" t="s">
        <v>713</v>
      </c>
      <c r="C66" s="884">
        <v>403.25651899999997</v>
      </c>
      <c r="D66" s="884">
        <v>1297.43860741</v>
      </c>
      <c r="E66" s="884">
        <v>1550.8008236178155</v>
      </c>
      <c r="F66" s="884">
        <v>2052.9171046770002</v>
      </c>
      <c r="G66" s="884">
        <v>1844.361845354</v>
      </c>
      <c r="H66" s="927">
        <v>2313.5470582070002</v>
      </c>
      <c r="I66" s="794">
        <v>1939.053074032</v>
      </c>
      <c r="J66" s="792">
        <v>2049.478388642</v>
      </c>
      <c r="K66" s="792">
        <v>2663.3576943509997</v>
      </c>
      <c r="L66" s="792">
        <v>2138.0511108969999</v>
      </c>
      <c r="M66" s="792">
        <v>2214.129497717</v>
      </c>
      <c r="N66" s="792">
        <v>2574.7920200859999</v>
      </c>
      <c r="O66" s="792">
        <v>2405.0208658059996</v>
      </c>
      <c r="P66" s="792">
        <v>2303.1559483560004</v>
      </c>
      <c r="Q66" s="792">
        <v>1855.3607679519998</v>
      </c>
      <c r="R66" s="792">
        <v>1860.600875808</v>
      </c>
      <c r="S66" s="792">
        <v>2211.9978795880002</v>
      </c>
      <c r="T66" s="793">
        <v>2313.5470582070002</v>
      </c>
      <c r="U66" s="1058" t="s">
        <v>314</v>
      </c>
      <c r="V66" s="1049"/>
      <c r="W66" s="1049"/>
      <c r="X66" s="1049"/>
      <c r="Y66" s="1049"/>
    </row>
    <row r="67" spans="2:28" s="990" customFormat="1" ht="9.9499999999999993" customHeight="1" x14ac:dyDescent="0.2">
      <c r="B67" s="608"/>
      <c r="C67" s="888"/>
      <c r="D67" s="888"/>
      <c r="E67" s="888"/>
      <c r="F67" s="888"/>
      <c r="G67" s="888"/>
      <c r="H67" s="931"/>
      <c r="I67" s="791"/>
      <c r="J67" s="789"/>
      <c r="K67" s="789"/>
      <c r="L67" s="789"/>
      <c r="M67" s="789"/>
      <c r="N67" s="789"/>
      <c r="O67" s="789"/>
      <c r="P67" s="789"/>
      <c r="Q67" s="789"/>
      <c r="R67" s="789"/>
      <c r="S67" s="789"/>
      <c r="T67" s="790"/>
      <c r="U67" s="1059"/>
      <c r="V67" s="1049"/>
      <c r="W67" s="1049"/>
      <c r="X67" s="1049"/>
      <c r="Y67" s="1049"/>
      <c r="Z67" s="1015"/>
      <c r="AA67" s="1015"/>
      <c r="AB67" s="1015"/>
    </row>
    <row r="68" spans="2:28" s="1044" customFormat="1" ht="30.75" x14ac:dyDescent="0.2">
      <c r="B68" s="608" t="s">
        <v>884</v>
      </c>
      <c r="C68" s="884">
        <v>911.38720000000001</v>
      </c>
      <c r="D68" s="884">
        <v>1949.5348959399996</v>
      </c>
      <c r="E68" s="884">
        <v>1832.3130075200002</v>
      </c>
      <c r="F68" s="884">
        <v>1437.58953896</v>
      </c>
      <c r="G68" s="884">
        <v>2265.6449572499996</v>
      </c>
      <c r="H68" s="927">
        <v>2096.64056812339</v>
      </c>
      <c r="I68" s="794">
        <v>1749.7157745999996</v>
      </c>
      <c r="J68" s="792">
        <v>2326.9137166800006</v>
      </c>
      <c r="K68" s="792">
        <v>3282.6365263500006</v>
      </c>
      <c r="L68" s="792">
        <v>2620.0829464399972</v>
      </c>
      <c r="M68" s="792">
        <v>2934.8179820799987</v>
      </c>
      <c r="N68" s="792">
        <v>4160.3552842200015</v>
      </c>
      <c r="O68" s="792">
        <v>3789.2117842899997</v>
      </c>
      <c r="P68" s="792">
        <v>3690.2905833299997</v>
      </c>
      <c r="Q68" s="792">
        <v>1665.9079867599999</v>
      </c>
      <c r="R68" s="792">
        <v>1773.4353418799997</v>
      </c>
      <c r="S68" s="792">
        <v>1264.55799116</v>
      </c>
      <c r="T68" s="793">
        <v>2096.64056812339</v>
      </c>
      <c r="U68" s="1058" t="s">
        <v>5</v>
      </c>
      <c r="V68" s="1049"/>
      <c r="W68" s="1049"/>
      <c r="X68" s="1049"/>
      <c r="Y68" s="1049"/>
    </row>
    <row r="69" spans="2:28" s="990" customFormat="1" ht="9.9499999999999993" customHeight="1" x14ac:dyDescent="0.2">
      <c r="B69" s="608"/>
      <c r="C69" s="888"/>
      <c r="D69" s="888"/>
      <c r="E69" s="888"/>
      <c r="F69" s="888"/>
      <c r="G69" s="888"/>
      <c r="H69" s="931"/>
      <c r="I69" s="791"/>
      <c r="J69" s="789"/>
      <c r="K69" s="789"/>
      <c r="L69" s="789"/>
      <c r="M69" s="789"/>
      <c r="N69" s="789"/>
      <c r="O69" s="789"/>
      <c r="P69" s="789"/>
      <c r="Q69" s="789"/>
      <c r="R69" s="789"/>
      <c r="S69" s="789"/>
      <c r="T69" s="790"/>
      <c r="U69" s="1059"/>
      <c r="V69" s="1049"/>
      <c r="W69" s="1049"/>
      <c r="X69" s="1049"/>
      <c r="Y69" s="1049"/>
      <c r="Z69" s="1015"/>
      <c r="AA69" s="1015"/>
      <c r="AB69" s="1015"/>
    </row>
    <row r="70" spans="2:28" s="1044" customFormat="1" ht="30.75" x14ac:dyDescent="0.2">
      <c r="B70" s="608" t="s">
        <v>1435</v>
      </c>
      <c r="C70" s="884">
        <v>0</v>
      </c>
      <c r="D70" s="884">
        <v>9.1894220000000004</v>
      </c>
      <c r="E70" s="884">
        <v>72.05321099999999</v>
      </c>
      <c r="F70" s="884">
        <v>514.08430193000004</v>
      </c>
      <c r="G70" s="884">
        <v>31880.969203830005</v>
      </c>
      <c r="H70" s="927">
        <v>34346.441967220002</v>
      </c>
      <c r="I70" s="794">
        <v>24538.733334730001</v>
      </c>
      <c r="J70" s="792">
        <v>23995.462679449996</v>
      </c>
      <c r="K70" s="792">
        <v>23904.830469609999</v>
      </c>
      <c r="L70" s="792">
        <v>34099.118384680005</v>
      </c>
      <c r="M70" s="792">
        <v>42532.407042780003</v>
      </c>
      <c r="N70" s="792">
        <v>66933.204519270002</v>
      </c>
      <c r="O70" s="792">
        <v>72533.622713500008</v>
      </c>
      <c r="P70" s="792">
        <v>72839.936516300004</v>
      </c>
      <c r="Q70" s="792">
        <v>65361.193525319999</v>
      </c>
      <c r="R70" s="792">
        <v>59707.78350261999</v>
      </c>
      <c r="S70" s="792">
        <v>48592.514356060005</v>
      </c>
      <c r="T70" s="793">
        <v>34346.441967220002</v>
      </c>
      <c r="U70" s="1058" t="s">
        <v>1121</v>
      </c>
      <c r="V70" s="1049"/>
      <c r="W70" s="1049"/>
      <c r="X70" s="1049"/>
      <c r="Y70" s="1049"/>
    </row>
    <row r="71" spans="2:28" s="990" customFormat="1" ht="9.9499999999999993" customHeight="1" x14ac:dyDescent="0.2">
      <c r="B71" s="608"/>
      <c r="C71" s="888"/>
      <c r="D71" s="888"/>
      <c r="E71" s="888"/>
      <c r="F71" s="888"/>
      <c r="G71" s="888"/>
      <c r="H71" s="931"/>
      <c r="I71" s="791"/>
      <c r="J71" s="789"/>
      <c r="K71" s="789"/>
      <c r="L71" s="789"/>
      <c r="M71" s="789"/>
      <c r="N71" s="789"/>
      <c r="O71" s="789"/>
      <c r="P71" s="789"/>
      <c r="Q71" s="789"/>
      <c r="R71" s="789"/>
      <c r="S71" s="789"/>
      <c r="T71" s="790"/>
      <c r="U71" s="1059"/>
      <c r="V71" s="1049"/>
      <c r="W71" s="1049"/>
      <c r="X71" s="1049"/>
      <c r="Y71" s="1049"/>
      <c r="Z71" s="1015"/>
      <c r="AA71" s="1015"/>
      <c r="AB71" s="1015"/>
    </row>
    <row r="72" spans="2:28" s="1044" customFormat="1" ht="30.75" x14ac:dyDescent="0.2">
      <c r="B72" s="608" t="s">
        <v>715</v>
      </c>
      <c r="C72" s="884">
        <v>7108.6811622240002</v>
      </c>
      <c r="D72" s="884">
        <v>7008.3037058989994</v>
      </c>
      <c r="E72" s="884">
        <v>12613.311121104998</v>
      </c>
      <c r="F72" s="884">
        <v>17303.527409402002</v>
      </c>
      <c r="G72" s="884">
        <v>19978.130026924999</v>
      </c>
      <c r="H72" s="927">
        <v>24789.347374205845</v>
      </c>
      <c r="I72" s="794">
        <v>20307.941207368</v>
      </c>
      <c r="J72" s="792">
        <v>20335.392075686996</v>
      </c>
      <c r="K72" s="792">
        <v>20380.060189121908</v>
      </c>
      <c r="L72" s="792">
        <v>24122.131149938316</v>
      </c>
      <c r="M72" s="792">
        <v>26335.873912725918</v>
      </c>
      <c r="N72" s="792">
        <v>29690.559356736798</v>
      </c>
      <c r="O72" s="792">
        <v>29244.099397878967</v>
      </c>
      <c r="P72" s="792">
        <v>28901.503063916851</v>
      </c>
      <c r="Q72" s="792">
        <v>29221.249989558524</v>
      </c>
      <c r="R72" s="792">
        <v>26007.347534484856</v>
      </c>
      <c r="S72" s="792">
        <v>25180.065053144823</v>
      </c>
      <c r="T72" s="793">
        <v>24789.347374205845</v>
      </c>
      <c r="U72" s="1058" t="s">
        <v>856</v>
      </c>
      <c r="V72" s="1049"/>
      <c r="W72" s="1049"/>
      <c r="X72" s="1049"/>
      <c r="Y72" s="1049"/>
    </row>
    <row r="73" spans="2:28" s="990" customFormat="1" ht="9" customHeight="1" x14ac:dyDescent="0.2">
      <c r="B73" s="608"/>
      <c r="C73" s="888"/>
      <c r="D73" s="888"/>
      <c r="E73" s="888"/>
      <c r="F73" s="888"/>
      <c r="G73" s="888"/>
      <c r="H73" s="931"/>
      <c r="I73" s="791"/>
      <c r="J73" s="789"/>
      <c r="K73" s="789"/>
      <c r="L73" s="789"/>
      <c r="M73" s="789"/>
      <c r="N73" s="789"/>
      <c r="O73" s="789"/>
      <c r="P73" s="789"/>
      <c r="Q73" s="789"/>
      <c r="R73" s="789"/>
      <c r="S73" s="789"/>
      <c r="T73" s="790"/>
      <c r="U73" s="1059"/>
      <c r="V73" s="1049"/>
      <c r="W73" s="1049"/>
      <c r="X73" s="1049"/>
      <c r="Y73" s="1049"/>
      <c r="Z73" s="1015"/>
      <c r="AA73" s="1015"/>
      <c r="AB73" s="1015"/>
    </row>
    <row r="74" spans="2:28" s="1044" customFormat="1" ht="30.75" x14ac:dyDescent="0.2">
      <c r="B74" s="608" t="s">
        <v>885</v>
      </c>
      <c r="C74" s="884">
        <v>262.17842400000001</v>
      </c>
      <c r="D74" s="884">
        <v>1224.5913659089999</v>
      </c>
      <c r="E74" s="884">
        <v>1890.5136517000035</v>
      </c>
      <c r="F74" s="884">
        <v>3534.6960881390014</v>
      </c>
      <c r="G74" s="884">
        <v>7595.9689055889958</v>
      </c>
      <c r="H74" s="927">
        <v>22815.172806911112</v>
      </c>
      <c r="I74" s="794">
        <v>7152.0785127689951</v>
      </c>
      <c r="J74" s="792">
        <v>7395.9389751865901</v>
      </c>
      <c r="K74" s="792">
        <v>8604.9695278690033</v>
      </c>
      <c r="L74" s="792">
        <v>25862.438574975891</v>
      </c>
      <c r="M74" s="792">
        <v>23981.848328568958</v>
      </c>
      <c r="N74" s="792">
        <v>14441.347729845133</v>
      </c>
      <c r="O74" s="792">
        <v>13353.095109356866</v>
      </c>
      <c r="P74" s="792">
        <v>14488.855594709259</v>
      </c>
      <c r="Q74" s="792">
        <v>14450.457083051298</v>
      </c>
      <c r="R74" s="792">
        <v>17305.277203478985</v>
      </c>
      <c r="S74" s="792">
        <v>23158.464093721959</v>
      </c>
      <c r="T74" s="793">
        <v>22815.172806911112</v>
      </c>
      <c r="U74" s="1058" t="s">
        <v>6</v>
      </c>
      <c r="V74" s="1049"/>
      <c r="W74" s="1049"/>
      <c r="X74" s="1049"/>
      <c r="Y74" s="1049"/>
    </row>
    <row r="75" spans="2:28" s="502" customFormat="1" ht="31.5" thickBot="1" x14ac:dyDescent="0.75">
      <c r="B75" s="1055"/>
      <c r="C75" s="504"/>
      <c r="D75" s="504"/>
      <c r="E75" s="508"/>
      <c r="F75" s="508"/>
      <c r="G75" s="508"/>
      <c r="H75" s="1675"/>
      <c r="I75" s="505"/>
      <c r="J75" s="506"/>
      <c r="K75" s="506"/>
      <c r="L75" s="506"/>
      <c r="M75" s="506"/>
      <c r="N75" s="506"/>
      <c r="O75" s="506"/>
      <c r="P75" s="506"/>
      <c r="Q75" s="506"/>
      <c r="R75" s="506"/>
      <c r="S75" s="506"/>
      <c r="T75" s="507"/>
      <c r="U75" s="509"/>
      <c r="V75" s="503"/>
      <c r="X75" s="503"/>
      <c r="Y75" s="503"/>
    </row>
    <row r="76" spans="2:28" ht="14.25" customHeight="1" thickTop="1" x14ac:dyDescent="0.65">
      <c r="C76" s="266"/>
      <c r="D76" s="266"/>
      <c r="E76" s="266"/>
      <c r="F76" s="266"/>
      <c r="G76" s="266"/>
      <c r="H76" s="266"/>
      <c r="I76" s="266"/>
      <c r="J76" s="266"/>
      <c r="K76" s="266"/>
      <c r="L76" s="266"/>
      <c r="M76" s="266"/>
      <c r="N76" s="266"/>
      <c r="O76" s="266"/>
      <c r="P76" s="266"/>
      <c r="Q76" s="266"/>
      <c r="R76" s="266"/>
      <c r="S76" s="266"/>
      <c r="T76" s="266"/>
      <c r="V76" s="270"/>
      <c r="Y76" s="270"/>
    </row>
    <row r="77" spans="2:28" s="334" customFormat="1" ht="22.5" x14ac:dyDescent="0.5">
      <c r="B77" s="334" t="s">
        <v>1757</v>
      </c>
      <c r="U77" s="480" t="s">
        <v>1759</v>
      </c>
    </row>
    <row r="78" spans="2:28" s="129" customFormat="1" x14ac:dyDescent="0.5">
      <c r="B78" s="63"/>
      <c r="U78" s="259"/>
    </row>
    <row r="79" spans="2:28" s="129" customFormat="1" x14ac:dyDescent="0.5">
      <c r="B79" s="63"/>
      <c r="U79" s="259"/>
    </row>
    <row r="80" spans="2:28" s="129" customFormat="1" ht="18.75" x14ac:dyDescent="0.45">
      <c r="B80" s="143"/>
    </row>
    <row r="81" spans="1:21" s="264" customFormat="1" ht="21.75" customHeight="1" x14ac:dyDescent="0.65">
      <c r="C81" s="267"/>
      <c r="D81" s="267"/>
      <c r="E81" s="267"/>
      <c r="F81" s="267"/>
      <c r="G81" s="267"/>
      <c r="H81" s="267"/>
      <c r="I81" s="1619"/>
      <c r="J81" s="1619"/>
      <c r="K81" s="1619"/>
      <c r="L81" s="1619"/>
      <c r="M81" s="1619"/>
      <c r="N81" s="1619"/>
      <c r="O81" s="1619"/>
      <c r="P81" s="1619"/>
      <c r="Q81" s="1619"/>
      <c r="R81" s="1619"/>
      <c r="S81" s="1619"/>
      <c r="T81" s="1619"/>
    </row>
    <row r="82" spans="1:21" ht="21.75" customHeight="1" x14ac:dyDescent="0.65">
      <c r="I82" s="1619"/>
      <c r="J82" s="1619"/>
      <c r="K82" s="1619"/>
      <c r="L82" s="1619"/>
      <c r="M82" s="1619"/>
      <c r="N82" s="1619"/>
      <c r="O82" s="1619"/>
      <c r="P82" s="1619"/>
      <c r="Q82" s="1619"/>
      <c r="R82" s="1619"/>
      <c r="S82" s="1619"/>
      <c r="T82" s="1619"/>
      <c r="U82" s="265"/>
    </row>
    <row r="83" spans="1:21" ht="21.75" customHeight="1" x14ac:dyDescent="0.65">
      <c r="C83" s="268"/>
      <c r="D83" s="268"/>
      <c r="E83" s="268"/>
      <c r="F83" s="268"/>
      <c r="G83" s="268"/>
      <c r="H83" s="268"/>
      <c r="I83" s="1619"/>
      <c r="J83" s="1619"/>
      <c r="K83" s="1619"/>
      <c r="L83" s="1619"/>
      <c r="M83" s="1619"/>
      <c r="N83" s="1619"/>
      <c r="O83" s="1619"/>
      <c r="P83" s="1619"/>
      <c r="Q83" s="1619"/>
      <c r="R83" s="1619"/>
      <c r="S83" s="1619"/>
      <c r="T83" s="1619"/>
      <c r="U83" s="265"/>
    </row>
    <row r="84" spans="1:21" s="264" customFormat="1" ht="21.75" customHeight="1" x14ac:dyDescent="0.65">
      <c r="A84" s="265"/>
      <c r="I84" s="1619"/>
      <c r="J84" s="1619"/>
      <c r="K84" s="1619"/>
      <c r="L84" s="1619"/>
      <c r="M84" s="1619"/>
      <c r="N84" s="1619"/>
      <c r="O84" s="1619"/>
      <c r="P84" s="1619"/>
      <c r="Q84" s="1619"/>
      <c r="R84" s="1619"/>
      <c r="S84" s="1619"/>
      <c r="T84" s="1619"/>
    </row>
    <row r="85" spans="1:21" ht="21.75" customHeight="1" x14ac:dyDescent="0.65">
      <c r="I85" s="1619"/>
      <c r="J85" s="1619"/>
      <c r="K85" s="1619"/>
      <c r="L85" s="1619"/>
      <c r="M85" s="1619"/>
      <c r="N85" s="1619"/>
      <c r="O85" s="1619"/>
      <c r="P85" s="1619"/>
      <c r="Q85" s="1619"/>
      <c r="R85" s="1619"/>
      <c r="S85" s="1619"/>
      <c r="T85" s="1619"/>
      <c r="U85" s="265"/>
    </row>
    <row r="86" spans="1:21" ht="21.75" customHeight="1" x14ac:dyDescent="0.65">
      <c r="I86" s="1619"/>
      <c r="J86" s="1619"/>
      <c r="K86" s="1619"/>
      <c r="L86" s="1619"/>
      <c r="M86" s="1619"/>
      <c r="N86" s="1619"/>
      <c r="O86" s="1619"/>
      <c r="P86" s="1619"/>
      <c r="Q86" s="1619"/>
      <c r="R86" s="1619"/>
      <c r="S86" s="1619"/>
      <c r="T86" s="1619"/>
      <c r="U86" s="265"/>
    </row>
    <row r="87" spans="1:21" ht="21.75" customHeight="1" x14ac:dyDescent="0.65">
      <c r="I87" s="1619"/>
      <c r="J87" s="1619"/>
      <c r="K87" s="1619"/>
      <c r="L87" s="1619"/>
      <c r="M87" s="1619"/>
      <c r="N87" s="1619"/>
      <c r="O87" s="1619"/>
      <c r="P87" s="1619"/>
      <c r="Q87" s="1619"/>
      <c r="R87" s="1619"/>
      <c r="S87" s="1619"/>
      <c r="T87" s="1619"/>
      <c r="U87" s="265"/>
    </row>
    <row r="88" spans="1:21" ht="21.75" customHeight="1" x14ac:dyDescent="0.65">
      <c r="I88" s="1619"/>
      <c r="J88" s="1619"/>
      <c r="K88" s="1619"/>
      <c r="L88" s="1619"/>
      <c r="M88" s="1619"/>
      <c r="N88" s="1619"/>
      <c r="O88" s="1619"/>
      <c r="P88" s="1619"/>
      <c r="Q88" s="1619"/>
      <c r="R88" s="1619"/>
      <c r="S88" s="1619"/>
      <c r="T88" s="1619"/>
      <c r="U88" s="265"/>
    </row>
    <row r="89" spans="1:21" ht="21.75" customHeight="1" x14ac:dyDescent="0.65">
      <c r="I89" s="1619"/>
      <c r="J89" s="1619"/>
      <c r="K89" s="1619"/>
      <c r="L89" s="1619"/>
      <c r="M89" s="1619"/>
      <c r="N89" s="1619"/>
      <c r="O89" s="1619"/>
      <c r="P89" s="1619"/>
      <c r="Q89" s="1619"/>
      <c r="R89" s="1619"/>
      <c r="S89" s="1619"/>
      <c r="T89" s="1619"/>
      <c r="U89" s="265"/>
    </row>
    <row r="90" spans="1:21" ht="21.75" customHeight="1" x14ac:dyDescent="0.65">
      <c r="I90" s="1619"/>
      <c r="J90" s="1619"/>
      <c r="K90" s="1619"/>
      <c r="L90" s="1619"/>
      <c r="M90" s="1619"/>
      <c r="N90" s="1619"/>
      <c r="O90" s="1619"/>
      <c r="P90" s="1619"/>
      <c r="Q90" s="1619"/>
      <c r="R90" s="1619"/>
      <c r="S90" s="1619"/>
      <c r="T90" s="1619"/>
      <c r="U90" s="265"/>
    </row>
    <row r="91" spans="1:21" ht="21.75" customHeight="1" x14ac:dyDescent="0.65">
      <c r="I91" s="1619"/>
      <c r="J91" s="1619"/>
      <c r="K91" s="1619"/>
      <c r="L91" s="1619"/>
      <c r="M91" s="1619"/>
      <c r="N91" s="1619"/>
      <c r="O91" s="1619"/>
      <c r="P91" s="1619"/>
      <c r="Q91" s="1619"/>
      <c r="R91" s="1619"/>
      <c r="S91" s="1619"/>
      <c r="T91" s="1619"/>
      <c r="U91" s="265"/>
    </row>
    <row r="92" spans="1:21" ht="21.75" customHeight="1" x14ac:dyDescent="0.65">
      <c r="I92" s="1619"/>
      <c r="J92" s="1619"/>
      <c r="K92" s="1619"/>
      <c r="L92" s="1619"/>
      <c r="M92" s="1619"/>
      <c r="N92" s="1619"/>
      <c r="O92" s="1619"/>
      <c r="P92" s="1619"/>
      <c r="Q92" s="1619"/>
      <c r="R92" s="1619"/>
      <c r="S92" s="1619"/>
      <c r="T92" s="1619"/>
      <c r="U92" s="265"/>
    </row>
    <row r="93" spans="1:21" ht="21.75" customHeight="1" x14ac:dyDescent="0.65">
      <c r="I93" s="1619"/>
      <c r="J93" s="1619"/>
      <c r="K93" s="1619"/>
      <c r="L93" s="1619"/>
      <c r="M93" s="1619"/>
      <c r="N93" s="1619"/>
      <c r="O93" s="1619"/>
      <c r="P93" s="1619"/>
      <c r="Q93" s="1619"/>
      <c r="R93" s="1619"/>
      <c r="S93" s="1619"/>
      <c r="T93" s="1619"/>
      <c r="U93" s="265"/>
    </row>
    <row r="94" spans="1:21" ht="21.75" customHeight="1" x14ac:dyDescent="0.65">
      <c r="I94" s="1619"/>
      <c r="J94" s="1619"/>
      <c r="K94" s="1619"/>
      <c r="L94" s="1619"/>
      <c r="M94" s="1619"/>
      <c r="N94" s="1619"/>
      <c r="O94" s="1619"/>
      <c r="P94" s="1619"/>
      <c r="Q94" s="1619"/>
      <c r="R94" s="1619"/>
      <c r="S94" s="1619"/>
      <c r="T94" s="1619"/>
      <c r="U94" s="265"/>
    </row>
    <row r="95" spans="1:21" ht="21.75" customHeight="1" x14ac:dyDescent="0.65">
      <c r="I95" s="1619"/>
      <c r="J95" s="1619"/>
      <c r="K95" s="1619"/>
      <c r="L95" s="1619"/>
      <c r="M95" s="1619"/>
      <c r="N95" s="1619"/>
      <c r="O95" s="1619"/>
      <c r="P95" s="1619"/>
      <c r="Q95" s="1619"/>
      <c r="R95" s="1619"/>
      <c r="S95" s="1619"/>
      <c r="T95" s="1619"/>
      <c r="U95" s="265"/>
    </row>
    <row r="96" spans="1:21" ht="21.75" customHeight="1" x14ac:dyDescent="0.65">
      <c r="I96" s="1619"/>
      <c r="J96" s="1619"/>
      <c r="K96" s="1619"/>
      <c r="L96" s="1619"/>
      <c r="M96" s="1619"/>
      <c r="N96" s="1619"/>
      <c r="O96" s="1619"/>
      <c r="P96" s="1619"/>
      <c r="Q96" s="1619"/>
      <c r="R96" s="1619"/>
      <c r="S96" s="1619"/>
      <c r="T96" s="1619"/>
      <c r="U96" s="265"/>
    </row>
    <row r="97" spans="9:20" s="265" customFormat="1" ht="21.75" customHeight="1" x14ac:dyDescent="0.65">
      <c r="I97" s="1619"/>
      <c r="J97" s="1619"/>
      <c r="K97" s="1619"/>
      <c r="L97" s="1619"/>
      <c r="M97" s="1619"/>
      <c r="N97" s="1619"/>
      <c r="O97" s="1619"/>
      <c r="P97" s="1619"/>
      <c r="Q97" s="1619"/>
      <c r="R97" s="1619"/>
      <c r="S97" s="1619"/>
      <c r="T97" s="1619"/>
    </row>
    <row r="98" spans="9:20" s="265" customFormat="1" ht="21.75" customHeight="1" x14ac:dyDescent="0.65">
      <c r="I98" s="1619"/>
      <c r="J98" s="1619"/>
      <c r="K98" s="1619"/>
      <c r="L98" s="1619"/>
      <c r="M98" s="1619"/>
      <c r="N98" s="1619"/>
      <c r="O98" s="1619"/>
      <c r="P98" s="1619"/>
      <c r="Q98" s="1619"/>
      <c r="R98" s="1619"/>
      <c r="S98" s="1619"/>
      <c r="T98" s="1619"/>
    </row>
    <row r="99" spans="9:20" s="265" customFormat="1" ht="21.75" customHeight="1" x14ac:dyDescent="0.65">
      <c r="I99" s="1619"/>
      <c r="J99" s="1619"/>
      <c r="K99" s="1619"/>
      <c r="L99" s="1619"/>
      <c r="M99" s="1619"/>
      <c r="N99" s="1619"/>
      <c r="O99" s="1619"/>
      <c r="P99" s="1619"/>
      <c r="Q99" s="1619"/>
      <c r="R99" s="1619"/>
      <c r="S99" s="1619"/>
      <c r="T99" s="1619"/>
    </row>
    <row r="100" spans="9:20" s="265" customFormat="1" ht="21.75" customHeight="1" x14ac:dyDescent="0.65">
      <c r="I100" s="1619"/>
      <c r="J100" s="1619"/>
      <c r="K100" s="1619"/>
      <c r="L100" s="1619"/>
      <c r="M100" s="1619"/>
      <c r="N100" s="1619"/>
      <c r="O100" s="1619"/>
      <c r="P100" s="1619"/>
      <c r="Q100" s="1619"/>
      <c r="R100" s="1619"/>
      <c r="S100" s="1619"/>
      <c r="T100" s="1619"/>
    </row>
    <row r="101" spans="9:20" s="265" customFormat="1" ht="21.75" customHeight="1" x14ac:dyDescent="0.65">
      <c r="I101" s="1619"/>
      <c r="J101" s="1619"/>
      <c r="K101" s="1619"/>
      <c r="L101" s="1619"/>
      <c r="M101" s="1619"/>
      <c r="N101" s="1619"/>
      <c r="O101" s="1619"/>
      <c r="P101" s="1619"/>
      <c r="Q101" s="1619"/>
      <c r="R101" s="1619"/>
      <c r="S101" s="1619"/>
      <c r="T101" s="1619"/>
    </row>
    <row r="102" spans="9:20" s="265" customFormat="1" ht="21.75" customHeight="1" x14ac:dyDescent="0.65">
      <c r="I102" s="1619"/>
      <c r="J102" s="1619"/>
      <c r="K102" s="1619"/>
      <c r="L102" s="1619"/>
      <c r="M102" s="1619"/>
      <c r="N102" s="1619"/>
      <c r="O102" s="1619"/>
      <c r="P102" s="1619"/>
      <c r="Q102" s="1619"/>
      <c r="R102" s="1619"/>
      <c r="S102" s="1619"/>
      <c r="T102" s="1619"/>
    </row>
    <row r="103" spans="9:20" s="265" customFormat="1" ht="21.75" customHeight="1" x14ac:dyDescent="0.65">
      <c r="I103" s="1619"/>
      <c r="J103" s="1619"/>
      <c r="K103" s="1619"/>
      <c r="L103" s="1619"/>
      <c r="M103" s="1619"/>
      <c r="N103" s="1619"/>
      <c r="O103" s="1619"/>
      <c r="P103" s="1619"/>
      <c r="Q103" s="1619"/>
      <c r="R103" s="1619"/>
      <c r="S103" s="1619"/>
      <c r="T103" s="1619"/>
    </row>
    <row r="104" spans="9:20" s="265" customFormat="1" ht="21.75" customHeight="1" x14ac:dyDescent="0.65">
      <c r="I104" s="1619"/>
      <c r="J104" s="1619"/>
      <c r="K104" s="1619"/>
      <c r="L104" s="1619"/>
      <c r="M104" s="1619"/>
      <c r="N104" s="1619"/>
      <c r="O104" s="1619"/>
      <c r="P104" s="1619"/>
      <c r="Q104" s="1619"/>
      <c r="R104" s="1619"/>
      <c r="S104" s="1619"/>
      <c r="T104" s="1619"/>
    </row>
    <row r="105" spans="9:20" s="265" customFormat="1" ht="21.75" customHeight="1" x14ac:dyDescent="0.65">
      <c r="I105" s="1619"/>
      <c r="J105" s="1619"/>
      <c r="K105" s="1619"/>
      <c r="L105" s="1619"/>
      <c r="M105" s="1619"/>
      <c r="N105" s="1619"/>
      <c r="O105" s="1619"/>
      <c r="P105" s="1619"/>
      <c r="Q105" s="1619"/>
      <c r="R105" s="1619"/>
      <c r="S105" s="1619"/>
      <c r="T105" s="1619"/>
    </row>
    <row r="106" spans="9:20" s="265" customFormat="1" ht="21.75" customHeight="1" x14ac:dyDescent="0.65">
      <c r="I106" s="1619"/>
      <c r="J106" s="1619"/>
      <c r="K106" s="1619"/>
      <c r="L106" s="1619"/>
      <c r="M106" s="1619"/>
      <c r="N106" s="1619"/>
      <c r="O106" s="1619"/>
      <c r="P106" s="1619"/>
      <c r="Q106" s="1619"/>
      <c r="R106" s="1619"/>
      <c r="S106" s="1619"/>
      <c r="T106" s="1619"/>
    </row>
    <row r="107" spans="9:20" s="265" customFormat="1" ht="21.75" customHeight="1" x14ac:dyDescent="0.65">
      <c r="I107" s="1619"/>
      <c r="J107" s="1619"/>
      <c r="K107" s="1619"/>
      <c r="L107" s="1619"/>
      <c r="M107" s="1619"/>
      <c r="N107" s="1619"/>
      <c r="O107" s="1619"/>
      <c r="P107" s="1619"/>
      <c r="Q107" s="1619"/>
      <c r="R107" s="1619"/>
      <c r="S107" s="1619"/>
      <c r="T107" s="1619"/>
    </row>
    <row r="108" spans="9:20" s="265" customFormat="1" ht="21.75" customHeight="1" x14ac:dyDescent="0.65">
      <c r="I108" s="1619"/>
      <c r="J108" s="1619"/>
      <c r="K108" s="1619"/>
      <c r="L108" s="1619"/>
      <c r="M108" s="1619"/>
      <c r="N108" s="1619"/>
      <c r="O108" s="1619"/>
      <c r="P108" s="1619"/>
      <c r="Q108" s="1619"/>
      <c r="R108" s="1619"/>
      <c r="S108" s="1619"/>
      <c r="T108" s="1619"/>
    </row>
    <row r="109" spans="9:20" s="265" customFormat="1" ht="21.75" customHeight="1" x14ac:dyDescent="0.65">
      <c r="I109" s="1619"/>
      <c r="J109" s="1619"/>
      <c r="K109" s="1619"/>
      <c r="L109" s="1619"/>
      <c r="M109" s="1619"/>
      <c r="N109" s="1619"/>
      <c r="O109" s="1619"/>
      <c r="P109" s="1619"/>
      <c r="Q109" s="1619"/>
      <c r="R109" s="1619"/>
      <c r="S109" s="1619"/>
      <c r="T109" s="1619"/>
    </row>
    <row r="110" spans="9:20" s="265" customFormat="1" ht="21.75" customHeight="1" x14ac:dyDescent="0.65">
      <c r="I110" s="1619"/>
      <c r="J110" s="1619"/>
      <c r="K110" s="1619"/>
      <c r="L110" s="1619"/>
      <c r="M110" s="1619"/>
      <c r="N110" s="1619"/>
      <c r="O110" s="1619"/>
      <c r="P110" s="1619"/>
      <c r="Q110" s="1619"/>
      <c r="R110" s="1619"/>
      <c r="S110" s="1619"/>
      <c r="T110" s="1619"/>
    </row>
    <row r="111" spans="9:20" s="265" customFormat="1" ht="21.75" customHeight="1" x14ac:dyDescent="0.65">
      <c r="I111" s="1619"/>
      <c r="J111" s="1619"/>
      <c r="K111" s="1619"/>
      <c r="L111" s="1619"/>
      <c r="M111" s="1619"/>
      <c r="N111" s="1619"/>
      <c r="O111" s="1619"/>
      <c r="P111" s="1619"/>
      <c r="Q111" s="1619"/>
      <c r="R111" s="1619"/>
      <c r="S111" s="1619"/>
      <c r="T111" s="1619"/>
    </row>
    <row r="112" spans="9:20" s="265" customFormat="1" ht="21.75" customHeight="1" x14ac:dyDescent="0.65">
      <c r="I112" s="1619"/>
      <c r="J112" s="1619"/>
      <c r="K112" s="1619"/>
      <c r="L112" s="1619"/>
      <c r="M112" s="1619"/>
      <c r="N112" s="1619"/>
      <c r="O112" s="1619"/>
      <c r="P112" s="1619"/>
      <c r="Q112" s="1619"/>
      <c r="R112" s="1619"/>
      <c r="S112" s="1619"/>
      <c r="T112" s="1619"/>
    </row>
    <row r="113" spans="9:20" s="265" customFormat="1" ht="21.75" customHeight="1" x14ac:dyDescent="0.65">
      <c r="I113" s="1619"/>
      <c r="J113" s="1619"/>
      <c r="K113" s="1619"/>
      <c r="L113" s="1619"/>
      <c r="M113" s="1619"/>
      <c r="N113" s="1619"/>
      <c r="O113" s="1619"/>
      <c r="P113" s="1619"/>
      <c r="Q113" s="1619"/>
      <c r="R113" s="1619"/>
      <c r="S113" s="1619"/>
      <c r="T113" s="1619"/>
    </row>
    <row r="114" spans="9:20" s="265" customFormat="1" ht="21.75" customHeight="1" x14ac:dyDescent="0.65">
      <c r="I114" s="1619"/>
      <c r="J114" s="1619"/>
      <c r="K114" s="1619"/>
      <c r="L114" s="1619"/>
      <c r="M114" s="1619"/>
      <c r="N114" s="1619"/>
      <c r="O114" s="1619"/>
      <c r="P114" s="1619"/>
      <c r="Q114" s="1619"/>
      <c r="R114" s="1619"/>
      <c r="S114" s="1619"/>
      <c r="T114" s="1619"/>
    </row>
    <row r="115" spans="9:20" s="265" customFormat="1" ht="21.75" customHeight="1" x14ac:dyDescent="0.65">
      <c r="I115" s="1619"/>
      <c r="J115" s="1619"/>
      <c r="K115" s="1619"/>
      <c r="L115" s="1619"/>
      <c r="M115" s="1619"/>
      <c r="N115" s="1619"/>
      <c r="O115" s="1619"/>
      <c r="P115" s="1619"/>
      <c r="Q115" s="1619"/>
      <c r="R115" s="1619"/>
      <c r="S115" s="1619"/>
      <c r="T115" s="1619"/>
    </row>
    <row r="116" spans="9:20" s="265" customFormat="1" ht="21.75" customHeight="1" x14ac:dyDescent="0.65">
      <c r="I116" s="1619"/>
      <c r="J116" s="1619"/>
      <c r="K116" s="1619"/>
      <c r="L116" s="1619"/>
      <c r="M116" s="1619"/>
      <c r="N116" s="1619"/>
      <c r="O116" s="1619"/>
      <c r="P116" s="1619"/>
      <c r="Q116" s="1619"/>
      <c r="R116" s="1619"/>
      <c r="S116" s="1619"/>
      <c r="T116" s="1619"/>
    </row>
    <row r="117" spans="9:20" s="265" customFormat="1" ht="21.75" customHeight="1" x14ac:dyDescent="0.65">
      <c r="I117" s="1619"/>
      <c r="J117" s="1619"/>
      <c r="K117" s="1619"/>
      <c r="L117" s="1619"/>
      <c r="M117" s="1619"/>
      <c r="N117" s="1619"/>
      <c r="O117" s="1619"/>
      <c r="P117" s="1619"/>
      <c r="Q117" s="1619"/>
      <c r="R117" s="1619"/>
      <c r="S117" s="1619"/>
      <c r="T117" s="1619"/>
    </row>
    <row r="118" spans="9:20" s="265" customFormat="1" ht="21.75" customHeight="1" x14ac:dyDescent="0.65">
      <c r="I118" s="1619"/>
      <c r="J118" s="1619"/>
      <c r="K118" s="1619"/>
      <c r="L118" s="1619"/>
      <c r="M118" s="1619"/>
      <c r="N118" s="1619"/>
      <c r="O118" s="1619"/>
      <c r="P118" s="1619"/>
      <c r="Q118" s="1619"/>
      <c r="R118" s="1619"/>
      <c r="S118" s="1619"/>
      <c r="T118" s="1619"/>
    </row>
    <row r="119" spans="9:20" s="265" customFormat="1" ht="21.75" customHeight="1" x14ac:dyDescent="0.65">
      <c r="I119" s="1619"/>
      <c r="J119" s="1619"/>
      <c r="K119" s="1619"/>
      <c r="L119" s="1619"/>
      <c r="M119" s="1619"/>
      <c r="N119" s="1619"/>
      <c r="O119" s="1619"/>
      <c r="P119" s="1619"/>
      <c r="Q119" s="1619"/>
      <c r="R119" s="1619"/>
      <c r="S119" s="1619"/>
      <c r="T119" s="1619"/>
    </row>
    <row r="120" spans="9:20" s="265" customFormat="1" ht="21.75" customHeight="1" x14ac:dyDescent="0.65">
      <c r="I120" s="1619"/>
      <c r="J120" s="1619"/>
      <c r="K120" s="1619"/>
      <c r="L120" s="1619"/>
      <c r="M120" s="1619"/>
      <c r="N120" s="1619"/>
      <c r="O120" s="1619"/>
      <c r="P120" s="1619"/>
      <c r="Q120" s="1619"/>
      <c r="R120" s="1619"/>
      <c r="S120" s="1619"/>
      <c r="T120" s="1619"/>
    </row>
    <row r="121" spans="9:20" s="265" customFormat="1" ht="21.75" customHeight="1" x14ac:dyDescent="0.65">
      <c r="I121" s="1619"/>
      <c r="J121" s="1619"/>
      <c r="K121" s="1619"/>
      <c r="L121" s="1619"/>
      <c r="M121" s="1619"/>
      <c r="N121" s="1619"/>
      <c r="O121" s="1619"/>
      <c r="P121" s="1619"/>
      <c r="Q121" s="1619"/>
      <c r="R121" s="1619"/>
      <c r="S121" s="1619"/>
      <c r="T121" s="1619"/>
    </row>
    <row r="122" spans="9:20" s="265" customFormat="1" ht="21.75" customHeight="1" x14ac:dyDescent="0.65">
      <c r="I122" s="1619"/>
      <c r="J122" s="1619"/>
      <c r="K122" s="1619"/>
      <c r="L122" s="1619"/>
      <c r="M122" s="1619"/>
      <c r="N122" s="1619"/>
      <c r="O122" s="1619"/>
      <c r="P122" s="1619"/>
      <c r="Q122" s="1619"/>
      <c r="R122" s="1619"/>
      <c r="S122" s="1619"/>
      <c r="T122" s="1619"/>
    </row>
    <row r="123" spans="9:20" s="265" customFormat="1" ht="21.75" customHeight="1" x14ac:dyDescent="0.65">
      <c r="I123" s="1619"/>
      <c r="J123" s="1619"/>
      <c r="K123" s="1619"/>
      <c r="L123" s="1619"/>
      <c r="M123" s="1619"/>
      <c r="N123" s="1619"/>
      <c r="O123" s="1619"/>
      <c r="P123" s="1619"/>
      <c r="Q123" s="1619"/>
      <c r="R123" s="1619"/>
      <c r="S123" s="1619"/>
      <c r="T123" s="1619"/>
    </row>
    <row r="124" spans="9:20" s="265" customFormat="1" ht="21.75" customHeight="1" x14ac:dyDescent="0.65">
      <c r="I124" s="1619"/>
      <c r="J124" s="1619"/>
      <c r="K124" s="1619"/>
      <c r="L124" s="1619"/>
      <c r="M124" s="1619"/>
      <c r="N124" s="1619"/>
      <c r="O124" s="1619"/>
      <c r="P124" s="1619"/>
      <c r="Q124" s="1619"/>
      <c r="R124" s="1619"/>
      <c r="S124" s="1619"/>
      <c r="T124" s="1619"/>
    </row>
    <row r="125" spans="9:20" s="265" customFormat="1" ht="21.75" customHeight="1" x14ac:dyDescent="0.65">
      <c r="I125" s="1619"/>
      <c r="J125" s="1619"/>
      <c r="K125" s="1619"/>
      <c r="L125" s="1619"/>
      <c r="M125" s="1619"/>
      <c r="N125" s="1619"/>
      <c r="O125" s="1619"/>
      <c r="P125" s="1619"/>
      <c r="Q125" s="1619"/>
      <c r="R125" s="1619"/>
      <c r="S125" s="1619"/>
      <c r="T125" s="1619"/>
    </row>
    <row r="126" spans="9:20" s="265" customFormat="1" ht="21.75" customHeight="1" x14ac:dyDescent="0.65">
      <c r="I126" s="1619"/>
      <c r="J126" s="1619"/>
      <c r="K126" s="1619"/>
      <c r="L126" s="1619"/>
      <c r="M126" s="1619"/>
      <c r="N126" s="1619"/>
      <c r="O126" s="1619"/>
      <c r="P126" s="1619"/>
      <c r="Q126" s="1619"/>
      <c r="R126" s="1619"/>
      <c r="S126" s="1619"/>
      <c r="T126" s="1619"/>
    </row>
    <row r="127" spans="9:20" s="265" customFormat="1" ht="21.75" customHeight="1" x14ac:dyDescent="0.65">
      <c r="I127" s="1619"/>
      <c r="J127" s="1619"/>
      <c r="K127" s="1619"/>
      <c r="L127" s="1619"/>
      <c r="M127" s="1619"/>
      <c r="N127" s="1619"/>
      <c r="O127" s="1619"/>
      <c r="P127" s="1619"/>
      <c r="Q127" s="1619"/>
      <c r="R127" s="1619"/>
      <c r="S127" s="1619"/>
      <c r="T127" s="1619"/>
    </row>
    <row r="128" spans="9:20" s="265" customFormat="1" ht="21.75" customHeight="1" x14ac:dyDescent="0.65">
      <c r="I128" s="1619"/>
      <c r="J128" s="1619"/>
      <c r="K128" s="1619"/>
      <c r="L128" s="1619"/>
      <c r="M128" s="1619"/>
      <c r="N128" s="1619"/>
      <c r="O128" s="1619"/>
      <c r="P128" s="1619"/>
      <c r="Q128" s="1619"/>
      <c r="R128" s="1619"/>
      <c r="S128" s="1619"/>
      <c r="T128" s="1619"/>
    </row>
  </sheetData>
  <mergeCells count="12">
    <mergeCell ref="B4:K4"/>
    <mergeCell ref="L4:U4"/>
    <mergeCell ref="I9:K9"/>
    <mergeCell ref="L9:T9"/>
    <mergeCell ref="U9:U11"/>
    <mergeCell ref="B9:B11"/>
    <mergeCell ref="C9:C11"/>
    <mergeCell ref="E9:E11"/>
    <mergeCell ref="G9:G11"/>
    <mergeCell ref="D9:D11"/>
    <mergeCell ref="F9:F11"/>
    <mergeCell ref="H9:H11"/>
  </mergeCells>
  <printOptions horizontalCentered="1"/>
  <pageMargins left="0.196850393700787" right="0.196850393700787" top="0.59055118110236204" bottom="0.39370078740157499" header="0.511811023622047" footer="0.511811023622047"/>
  <pageSetup paperSize="9" scale="45" orientation="portrait" r:id="rId1"/>
  <headerFooter alignWithMargins="0">
    <oddFooter>&amp;C&amp;"Times New Roman,Regular"&amp;20- &amp;P+7 -</oddFooter>
  </headerFooter>
  <colBreaks count="1" manualBreakCount="1">
    <brk id="11" max="7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128"/>
  <sheetViews>
    <sheetView rightToLeft="1" view="pageBreakPreview" zoomScale="50" zoomScaleNormal="60" zoomScaleSheetLayoutView="50" workbookViewId="0"/>
  </sheetViews>
  <sheetFormatPr defaultColWidth="6" defaultRowHeight="21.75" x14ac:dyDescent="0.5"/>
  <cols>
    <col min="1" max="1" width="6" style="265"/>
    <col min="2" max="2" width="74.85546875" style="264" customWidth="1"/>
    <col min="3" max="4" width="17.42578125" style="264" customWidth="1"/>
    <col min="5" max="10" width="17.42578125" style="265" customWidth="1"/>
    <col min="11" max="16" width="18.140625" style="265" customWidth="1"/>
    <col min="17" max="17" width="73.28515625" style="264" customWidth="1"/>
    <col min="18" max="19" width="6" style="265" customWidth="1"/>
    <col min="20" max="20" width="6.5703125" style="265" customWidth="1"/>
    <col min="21" max="21" width="12.85546875" style="265" customWidth="1"/>
    <col min="22" max="25" width="6" style="265" customWidth="1"/>
    <col min="26" max="16384" width="6" style="265"/>
  </cols>
  <sheetData>
    <row r="1" spans="1:24" s="5" customFormat="1" ht="15.75" customHeight="1" x14ac:dyDescent="0.65">
      <c r="B1" s="2"/>
      <c r="C1" s="2"/>
      <c r="D1" s="2"/>
      <c r="E1" s="2"/>
      <c r="F1" s="2"/>
      <c r="G1" s="2"/>
      <c r="H1" s="2"/>
      <c r="I1" s="2"/>
      <c r="J1" s="2"/>
      <c r="K1" s="2"/>
      <c r="L1" s="2"/>
      <c r="M1" s="2"/>
      <c r="N1" s="2"/>
      <c r="O1" s="2"/>
      <c r="P1" s="2"/>
    </row>
    <row r="2" spans="1:24" s="5" customFormat="1" ht="15.75" customHeight="1" x14ac:dyDescent="0.65">
      <c r="B2" s="2"/>
      <c r="C2" s="2"/>
      <c r="D2" s="2"/>
      <c r="E2" s="2"/>
      <c r="F2" s="2"/>
      <c r="G2" s="2"/>
      <c r="H2" s="2"/>
      <c r="I2" s="2"/>
      <c r="J2" s="2"/>
      <c r="K2" s="2"/>
      <c r="L2" s="2"/>
      <c r="M2" s="2"/>
      <c r="N2" s="2"/>
      <c r="O2" s="2"/>
      <c r="P2" s="2"/>
    </row>
    <row r="3" spans="1:24" s="5" customFormat="1" ht="15.75" customHeight="1" x14ac:dyDescent="0.65">
      <c r="B3" s="2"/>
      <c r="C3" s="2"/>
      <c r="D3" s="2"/>
      <c r="E3" s="2"/>
      <c r="F3" s="2"/>
      <c r="G3" s="2"/>
      <c r="H3" s="2"/>
      <c r="I3" s="2"/>
      <c r="J3" s="2"/>
      <c r="K3" s="2"/>
      <c r="L3" s="2"/>
      <c r="M3" s="2"/>
      <c r="N3" s="2"/>
      <c r="O3" s="2"/>
      <c r="P3" s="2"/>
    </row>
    <row r="4" spans="1:24" s="260" customFormat="1" ht="36.75" x14ac:dyDescent="0.85">
      <c r="B4" s="1808" t="s">
        <v>1831</v>
      </c>
      <c r="C4" s="1808"/>
      <c r="D4" s="1808"/>
      <c r="E4" s="1808"/>
      <c r="F4" s="1808"/>
      <c r="G4" s="1808"/>
      <c r="H4" s="1808"/>
      <c r="I4" s="1808"/>
      <c r="J4" s="1808" t="s">
        <v>1832</v>
      </c>
      <c r="K4" s="1808"/>
      <c r="L4" s="1808"/>
      <c r="M4" s="1808"/>
      <c r="N4" s="1808"/>
      <c r="O4" s="1808"/>
      <c r="P4" s="1808"/>
      <c r="Q4" s="1808"/>
      <c r="R4" s="262"/>
    </row>
    <row r="5" spans="1:24" s="261" customFormat="1" ht="13.5" customHeight="1" x14ac:dyDescent="0.7">
      <c r="E5" s="262"/>
      <c r="F5" s="262"/>
      <c r="G5" s="262"/>
      <c r="H5" s="262"/>
      <c r="I5" s="262"/>
      <c r="J5" s="262"/>
      <c r="K5" s="262"/>
      <c r="L5" s="262"/>
      <c r="M5" s="262"/>
      <c r="N5" s="262"/>
      <c r="O5" s="262"/>
      <c r="P5" s="262"/>
      <c r="Q5" s="262"/>
    </row>
    <row r="6" spans="1:24" s="261" customFormat="1" ht="13.5" customHeight="1" x14ac:dyDescent="0.65">
      <c r="B6" s="263"/>
      <c r="C6" s="263"/>
      <c r="D6" s="263"/>
      <c r="E6" s="263"/>
      <c r="F6" s="263"/>
      <c r="G6" s="263"/>
      <c r="H6" s="263"/>
      <c r="I6" s="263"/>
      <c r="J6" s="263"/>
      <c r="K6" s="263"/>
      <c r="L6" s="263"/>
      <c r="M6" s="263"/>
      <c r="N6" s="263"/>
      <c r="O6" s="263"/>
      <c r="P6" s="263"/>
      <c r="Q6" s="263"/>
    </row>
    <row r="7" spans="1:24" s="515" customFormat="1" ht="22.5" x14ac:dyDescent="0.5">
      <c r="B7" s="516" t="s">
        <v>1756</v>
      </c>
      <c r="C7" s="516"/>
      <c r="D7" s="516"/>
      <c r="E7" s="517"/>
      <c r="F7" s="517"/>
      <c r="G7" s="517"/>
      <c r="H7" s="517"/>
      <c r="I7" s="517"/>
      <c r="J7" s="517"/>
      <c r="K7" s="517"/>
      <c r="L7" s="517"/>
      <c r="M7" s="517"/>
      <c r="N7" s="517"/>
      <c r="O7" s="517"/>
      <c r="P7" s="517"/>
      <c r="Q7" s="518" t="s">
        <v>1760</v>
      </c>
    </row>
    <row r="8" spans="1:24" s="261" customFormat="1" ht="13.5" customHeight="1" thickBot="1" x14ac:dyDescent="0.7">
      <c r="B8" s="263"/>
      <c r="C8" s="263"/>
      <c r="D8" s="263"/>
      <c r="E8" s="263"/>
      <c r="F8" s="263"/>
      <c r="G8" s="263"/>
      <c r="H8" s="263"/>
      <c r="I8" s="263"/>
      <c r="J8" s="263"/>
      <c r="K8" s="263"/>
      <c r="L8" s="263"/>
      <c r="M8" s="263"/>
      <c r="N8" s="263"/>
      <c r="O8" s="263"/>
      <c r="P8" s="263"/>
      <c r="Q8" s="263"/>
    </row>
    <row r="9" spans="1:24" s="513" customFormat="1" ht="26.25" customHeight="1" thickTop="1" x14ac:dyDescent="0.2">
      <c r="A9" s="512"/>
      <c r="B9" s="1809" t="s">
        <v>887</v>
      </c>
      <c r="C9" s="1812">
        <v>2012</v>
      </c>
      <c r="D9" s="1812">
        <v>2013</v>
      </c>
      <c r="E9" s="1800">
        <v>2013</v>
      </c>
      <c r="F9" s="1801"/>
      <c r="G9" s="1801"/>
      <c r="H9" s="1801"/>
      <c r="I9" s="1801"/>
      <c r="J9" s="1798">
        <v>2013</v>
      </c>
      <c r="K9" s="1798"/>
      <c r="L9" s="1798"/>
      <c r="M9" s="1798"/>
      <c r="N9" s="1798"/>
      <c r="O9" s="1798"/>
      <c r="P9" s="1799"/>
      <c r="Q9" s="1773" t="s">
        <v>886</v>
      </c>
    </row>
    <row r="10" spans="1:24" s="510" customFormat="1" ht="21" customHeight="1" x14ac:dyDescent="0.2">
      <c r="B10" s="1810"/>
      <c r="C10" s="1813"/>
      <c r="D10" s="1813"/>
      <c r="E10" s="367" t="s">
        <v>374</v>
      </c>
      <c r="F10" s="368" t="s">
        <v>375</v>
      </c>
      <c r="G10" s="368" t="s">
        <v>376</v>
      </c>
      <c r="H10" s="368" t="s">
        <v>377</v>
      </c>
      <c r="I10" s="368" t="s">
        <v>378</v>
      </c>
      <c r="J10" s="368" t="s">
        <v>367</v>
      </c>
      <c r="K10" s="368" t="s">
        <v>368</v>
      </c>
      <c r="L10" s="368" t="s">
        <v>369</v>
      </c>
      <c r="M10" s="368" t="s">
        <v>370</v>
      </c>
      <c r="N10" s="368" t="s">
        <v>371</v>
      </c>
      <c r="O10" s="368" t="s">
        <v>372</v>
      </c>
      <c r="P10" s="369" t="s">
        <v>1474</v>
      </c>
      <c r="Q10" s="1774"/>
    </row>
    <row r="11" spans="1:24" s="511" customFormat="1" ht="21" customHeight="1" x14ac:dyDescent="0.2">
      <c r="A11" s="510"/>
      <c r="B11" s="1811"/>
      <c r="C11" s="1814"/>
      <c r="D11" s="1814"/>
      <c r="E11" s="370" t="s">
        <v>673</v>
      </c>
      <c r="F11" s="371" t="s">
        <v>149</v>
      </c>
      <c r="G11" s="371" t="s">
        <v>150</v>
      </c>
      <c r="H11" s="371" t="s">
        <v>151</v>
      </c>
      <c r="I11" s="371" t="s">
        <v>366</v>
      </c>
      <c r="J11" s="371" t="s">
        <v>667</v>
      </c>
      <c r="K11" s="371" t="s">
        <v>668</v>
      </c>
      <c r="L11" s="371" t="s">
        <v>669</v>
      </c>
      <c r="M11" s="371" t="s">
        <v>670</v>
      </c>
      <c r="N11" s="371" t="s">
        <v>671</v>
      </c>
      <c r="O11" s="371" t="s">
        <v>672</v>
      </c>
      <c r="P11" s="372" t="s">
        <v>666</v>
      </c>
      <c r="Q11" s="1775"/>
    </row>
    <row r="12" spans="1:24" s="429" customFormat="1" ht="9" customHeight="1" x14ac:dyDescent="0.7">
      <c r="B12" s="340"/>
      <c r="C12" s="1676"/>
      <c r="D12" s="1676"/>
      <c r="E12" s="427"/>
      <c r="F12" s="428"/>
      <c r="G12" s="428"/>
      <c r="H12" s="428"/>
      <c r="I12" s="428"/>
      <c r="J12" s="428"/>
      <c r="K12" s="428"/>
      <c r="L12" s="428"/>
      <c r="M12" s="428"/>
      <c r="N12" s="428"/>
      <c r="O12" s="428"/>
      <c r="P12" s="496"/>
      <c r="Q12" s="499"/>
      <c r="R12" s="500"/>
      <c r="S12" s="501"/>
      <c r="T12" s="501"/>
      <c r="U12" s="459"/>
      <c r="V12" s="459"/>
      <c r="W12" s="459"/>
      <c r="X12" s="459"/>
    </row>
    <row r="13" spans="1:24" s="1044" customFormat="1" ht="30.75" x14ac:dyDescent="0.2">
      <c r="A13" s="512"/>
      <c r="B13" s="455" t="s">
        <v>7</v>
      </c>
      <c r="C13" s="1677"/>
      <c r="D13" s="1677"/>
      <c r="E13" s="1042"/>
      <c r="F13" s="1043"/>
      <c r="G13" s="1043"/>
      <c r="H13" s="1043"/>
      <c r="I13" s="1043"/>
      <c r="J13" s="1043"/>
      <c r="K13" s="1043"/>
      <c r="L13" s="1043"/>
      <c r="M13" s="1043"/>
      <c r="N13" s="1043"/>
      <c r="O13" s="1043"/>
      <c r="P13" s="1041"/>
      <c r="Q13" s="379" t="s">
        <v>379</v>
      </c>
    </row>
    <row r="14" spans="1:24" s="1044" customFormat="1" ht="11.25" customHeight="1" x14ac:dyDescent="0.2">
      <c r="B14" s="454"/>
      <c r="C14" s="1678"/>
      <c r="D14" s="1678"/>
      <c r="E14" s="1046"/>
      <c r="F14" s="1047"/>
      <c r="G14" s="1047"/>
      <c r="H14" s="1047"/>
      <c r="I14" s="1047"/>
      <c r="J14" s="1047"/>
      <c r="K14" s="1047"/>
      <c r="L14" s="1047"/>
      <c r="M14" s="1047"/>
      <c r="N14" s="1047"/>
      <c r="O14" s="1047"/>
      <c r="P14" s="1048"/>
      <c r="Q14" s="620"/>
    </row>
    <row r="15" spans="1:24" s="1044" customFormat="1" ht="28.5" customHeight="1" x14ac:dyDescent="0.2">
      <c r="B15" s="454" t="s">
        <v>9</v>
      </c>
      <c r="C15" s="884">
        <v>2723.6110387460285</v>
      </c>
      <c r="D15" s="884">
        <v>3505.3013924784746</v>
      </c>
      <c r="E15" s="794">
        <v>2765.2072423255431</v>
      </c>
      <c r="F15" s="792">
        <v>2762.7677712811383</v>
      </c>
      <c r="G15" s="792">
        <v>2782.2574921572423</v>
      </c>
      <c r="H15" s="792">
        <v>3119.3242936538268</v>
      </c>
      <c r="I15" s="792">
        <v>3141.0300366565775</v>
      </c>
      <c r="J15" s="792">
        <v>3419.643437795824</v>
      </c>
      <c r="K15" s="792">
        <v>3312.8314992822807</v>
      </c>
      <c r="L15" s="792">
        <v>3396.2309125096672</v>
      </c>
      <c r="M15" s="792">
        <v>3512.1022507259581</v>
      </c>
      <c r="N15" s="792">
        <v>3448.4771738105228</v>
      </c>
      <c r="O15" s="792">
        <v>3446.4182233484044</v>
      </c>
      <c r="P15" s="793">
        <v>3505.3013924784746</v>
      </c>
      <c r="Q15" s="620" t="s">
        <v>384</v>
      </c>
      <c r="R15" s="1049"/>
      <c r="S15" s="1049"/>
      <c r="T15" s="1049"/>
      <c r="U15" s="1049"/>
    </row>
    <row r="16" spans="1:24" s="512" customFormat="1" ht="28.5" customHeight="1" x14ac:dyDescent="0.2">
      <c r="B16" s="621" t="s">
        <v>953</v>
      </c>
      <c r="C16" s="884">
        <v>0</v>
      </c>
      <c r="D16" s="884">
        <v>0</v>
      </c>
      <c r="E16" s="794">
        <v>0</v>
      </c>
      <c r="F16" s="792">
        <v>0</v>
      </c>
      <c r="G16" s="792">
        <v>0</v>
      </c>
      <c r="H16" s="792">
        <v>0</v>
      </c>
      <c r="I16" s="792">
        <v>0</v>
      </c>
      <c r="J16" s="792">
        <v>0</v>
      </c>
      <c r="K16" s="792">
        <v>0</v>
      </c>
      <c r="L16" s="792">
        <v>0</v>
      </c>
      <c r="M16" s="792">
        <v>0</v>
      </c>
      <c r="N16" s="792">
        <v>0</v>
      </c>
      <c r="O16" s="792">
        <v>0</v>
      </c>
      <c r="P16" s="793">
        <v>0</v>
      </c>
      <c r="Q16" s="622" t="s">
        <v>943</v>
      </c>
      <c r="R16" s="1049"/>
      <c r="S16" s="1049"/>
      <c r="T16" s="1049"/>
      <c r="U16" s="1049"/>
    </row>
    <row r="17" spans="2:24" s="512" customFormat="1" ht="28.5" customHeight="1" x14ac:dyDescent="0.2">
      <c r="B17" s="913" t="s">
        <v>950</v>
      </c>
      <c r="C17" s="888">
        <v>0</v>
      </c>
      <c r="D17" s="888">
        <v>0</v>
      </c>
      <c r="E17" s="791">
        <v>0</v>
      </c>
      <c r="F17" s="789">
        <v>0</v>
      </c>
      <c r="G17" s="789">
        <v>0</v>
      </c>
      <c r="H17" s="789">
        <v>0</v>
      </c>
      <c r="I17" s="789">
        <v>0</v>
      </c>
      <c r="J17" s="789">
        <v>0</v>
      </c>
      <c r="K17" s="789">
        <v>0</v>
      </c>
      <c r="L17" s="789">
        <v>0</v>
      </c>
      <c r="M17" s="789">
        <v>0</v>
      </c>
      <c r="N17" s="789">
        <v>0</v>
      </c>
      <c r="O17" s="789">
        <v>0</v>
      </c>
      <c r="P17" s="790">
        <v>0</v>
      </c>
      <c r="Q17" s="916" t="s">
        <v>1741</v>
      </c>
      <c r="R17" s="1049"/>
      <c r="S17" s="1049"/>
      <c r="T17" s="1049"/>
      <c r="U17" s="1049"/>
    </row>
    <row r="18" spans="2:24" s="512" customFormat="1" ht="28.5" customHeight="1" x14ac:dyDescent="0.2">
      <c r="B18" s="913" t="s">
        <v>931</v>
      </c>
      <c r="C18" s="888">
        <v>0</v>
      </c>
      <c r="D18" s="888">
        <v>0</v>
      </c>
      <c r="E18" s="791">
        <v>0</v>
      </c>
      <c r="F18" s="789">
        <v>0</v>
      </c>
      <c r="G18" s="789">
        <v>0</v>
      </c>
      <c r="H18" s="789">
        <v>0</v>
      </c>
      <c r="I18" s="789">
        <v>0</v>
      </c>
      <c r="J18" s="789">
        <v>0</v>
      </c>
      <c r="K18" s="789">
        <v>0</v>
      </c>
      <c r="L18" s="789">
        <v>0</v>
      </c>
      <c r="M18" s="789">
        <v>0</v>
      </c>
      <c r="N18" s="789">
        <v>0</v>
      </c>
      <c r="O18" s="789">
        <v>0</v>
      </c>
      <c r="P18" s="790">
        <v>0</v>
      </c>
      <c r="Q18" s="916" t="s">
        <v>1305</v>
      </c>
      <c r="R18" s="1049"/>
      <c r="S18" s="1049"/>
      <c r="T18" s="1049"/>
      <c r="U18" s="1049"/>
    </row>
    <row r="19" spans="2:24" s="512" customFormat="1" ht="28.5" customHeight="1" x14ac:dyDescent="0.2">
      <c r="B19" s="621" t="s">
        <v>932</v>
      </c>
      <c r="C19" s="888">
        <v>993.07881343535666</v>
      </c>
      <c r="D19" s="888">
        <v>1166.9518490454748</v>
      </c>
      <c r="E19" s="791">
        <v>952.87721307916831</v>
      </c>
      <c r="F19" s="789">
        <v>940.74216002513811</v>
      </c>
      <c r="G19" s="789">
        <v>918.98395339524211</v>
      </c>
      <c r="H19" s="789">
        <v>912.29763003982669</v>
      </c>
      <c r="I19" s="789">
        <v>911.39376914257764</v>
      </c>
      <c r="J19" s="789">
        <v>937.84452696882397</v>
      </c>
      <c r="K19" s="789">
        <v>969.57842738528029</v>
      </c>
      <c r="L19" s="789">
        <v>984.48812952766662</v>
      </c>
      <c r="M19" s="789">
        <v>1014.0861461929586</v>
      </c>
      <c r="N19" s="789">
        <v>1038.6750695475225</v>
      </c>
      <c r="O19" s="789">
        <v>1095.9615482244046</v>
      </c>
      <c r="P19" s="790">
        <v>1166.9518490454748</v>
      </c>
      <c r="Q19" s="622" t="s">
        <v>944</v>
      </c>
      <c r="R19" s="1049"/>
      <c r="S19" s="1049"/>
      <c r="T19" s="1049"/>
      <c r="U19" s="1049"/>
    </row>
    <row r="20" spans="2:24" s="512" customFormat="1" ht="28.5" customHeight="1" x14ac:dyDescent="0.2">
      <c r="B20" s="621" t="s">
        <v>933</v>
      </c>
      <c r="C20" s="888">
        <v>0</v>
      </c>
      <c r="D20" s="888">
        <v>0</v>
      </c>
      <c r="E20" s="791">
        <v>0</v>
      </c>
      <c r="F20" s="789">
        <v>0</v>
      </c>
      <c r="G20" s="789">
        <v>0</v>
      </c>
      <c r="H20" s="789">
        <v>0</v>
      </c>
      <c r="I20" s="789">
        <v>0</v>
      </c>
      <c r="J20" s="789">
        <v>0</v>
      </c>
      <c r="K20" s="789">
        <v>0</v>
      </c>
      <c r="L20" s="789">
        <v>0</v>
      </c>
      <c r="M20" s="789">
        <v>0</v>
      </c>
      <c r="N20" s="789">
        <v>0</v>
      </c>
      <c r="O20" s="789">
        <v>0</v>
      </c>
      <c r="P20" s="790">
        <v>0</v>
      </c>
      <c r="Q20" s="622" t="s">
        <v>945</v>
      </c>
      <c r="R20" s="1049"/>
      <c r="S20" s="1049"/>
      <c r="T20" s="1049"/>
      <c r="U20" s="1049"/>
    </row>
    <row r="21" spans="2:24" s="512" customFormat="1" ht="28.5" customHeight="1" x14ac:dyDescent="0.2">
      <c r="B21" s="454" t="s">
        <v>940</v>
      </c>
      <c r="C21" s="884">
        <v>165.57395139181818</v>
      </c>
      <c r="D21" s="884">
        <v>267.3406023</v>
      </c>
      <c r="E21" s="794">
        <v>169.27329164100001</v>
      </c>
      <c r="F21" s="792">
        <v>172.23689502000002</v>
      </c>
      <c r="G21" s="792">
        <v>170.34607085000002</v>
      </c>
      <c r="H21" s="792">
        <v>217.45920447</v>
      </c>
      <c r="I21" s="792">
        <v>243.33522083</v>
      </c>
      <c r="J21" s="792">
        <v>287.24349189000003</v>
      </c>
      <c r="K21" s="792">
        <v>277.07594793000004</v>
      </c>
      <c r="L21" s="792">
        <v>298.42011063000001</v>
      </c>
      <c r="M21" s="792">
        <v>302.84982932999998</v>
      </c>
      <c r="N21" s="792">
        <v>308.81723342000004</v>
      </c>
      <c r="O21" s="792">
        <v>274.52206754000002</v>
      </c>
      <c r="P21" s="793">
        <v>267.3406023</v>
      </c>
      <c r="Q21" s="620" t="s">
        <v>946</v>
      </c>
      <c r="R21" s="1049"/>
      <c r="S21" s="1049"/>
      <c r="T21" s="1049"/>
      <c r="U21" s="1049"/>
    </row>
    <row r="22" spans="2:24" s="512" customFormat="1" ht="28.5" customHeight="1" x14ac:dyDescent="0.2">
      <c r="B22" s="999" t="s">
        <v>788</v>
      </c>
      <c r="C22" s="888">
        <v>20.868105191818181</v>
      </c>
      <c r="D22" s="888">
        <v>26.362047140000001</v>
      </c>
      <c r="E22" s="791">
        <v>20.460193951000001</v>
      </c>
      <c r="F22" s="789">
        <v>19.486560120000004</v>
      </c>
      <c r="G22" s="789">
        <v>10.26624374</v>
      </c>
      <c r="H22" s="789">
        <v>15.000012770000001</v>
      </c>
      <c r="I22" s="789">
        <v>15.10580113</v>
      </c>
      <c r="J22" s="789">
        <v>16.56166717</v>
      </c>
      <c r="K22" s="789">
        <v>20.474743299999997</v>
      </c>
      <c r="L22" s="789">
        <v>39.306539170000001</v>
      </c>
      <c r="M22" s="789">
        <v>24.037819169999999</v>
      </c>
      <c r="N22" s="789">
        <v>60.022672519999993</v>
      </c>
      <c r="O22" s="789">
        <v>34.804046489999998</v>
      </c>
      <c r="P22" s="790">
        <v>26.362047140000001</v>
      </c>
      <c r="Q22" s="622" t="s">
        <v>1054</v>
      </c>
      <c r="R22" s="1049"/>
      <c r="S22" s="1049"/>
      <c r="T22" s="1049"/>
      <c r="U22" s="1049"/>
    </row>
    <row r="23" spans="2:24" s="512" customFormat="1" ht="28.5" customHeight="1" x14ac:dyDescent="0.2">
      <c r="B23" s="999" t="s">
        <v>174</v>
      </c>
      <c r="C23" s="888">
        <v>144.7058462</v>
      </c>
      <c r="D23" s="888">
        <v>240.97855516000001</v>
      </c>
      <c r="E23" s="791">
        <v>148.81309769000001</v>
      </c>
      <c r="F23" s="789">
        <v>152.75033490000001</v>
      </c>
      <c r="G23" s="789">
        <v>160.07982711000002</v>
      </c>
      <c r="H23" s="789">
        <v>202.45919169999999</v>
      </c>
      <c r="I23" s="789">
        <v>228.22941969999999</v>
      </c>
      <c r="J23" s="789">
        <v>270.68182472000001</v>
      </c>
      <c r="K23" s="789">
        <v>256.60120463000004</v>
      </c>
      <c r="L23" s="789">
        <v>259.11357146</v>
      </c>
      <c r="M23" s="789">
        <v>278.81201016</v>
      </c>
      <c r="N23" s="789">
        <v>248.79456090000002</v>
      </c>
      <c r="O23" s="789">
        <v>239.71802105</v>
      </c>
      <c r="P23" s="790">
        <v>240.97855516000001</v>
      </c>
      <c r="Q23" s="622" t="s">
        <v>947</v>
      </c>
      <c r="R23" s="1049"/>
      <c r="S23" s="1049"/>
      <c r="T23" s="1049"/>
      <c r="U23" s="1049"/>
    </row>
    <row r="24" spans="2:24" s="512" customFormat="1" ht="28.5" customHeight="1" x14ac:dyDescent="0.2">
      <c r="B24" s="913" t="s">
        <v>922</v>
      </c>
      <c r="C24" s="888">
        <v>144.7058462</v>
      </c>
      <c r="D24" s="888">
        <v>240.97855516000001</v>
      </c>
      <c r="E24" s="791">
        <v>148.81309769000001</v>
      </c>
      <c r="F24" s="789">
        <v>152.75033490000001</v>
      </c>
      <c r="G24" s="789">
        <v>160.07982711000002</v>
      </c>
      <c r="H24" s="789">
        <v>202.45919169999999</v>
      </c>
      <c r="I24" s="789">
        <v>228.22941969999999</v>
      </c>
      <c r="J24" s="789">
        <v>270.68182472000001</v>
      </c>
      <c r="K24" s="789">
        <v>256.60120463000004</v>
      </c>
      <c r="L24" s="789">
        <v>259.11357146</v>
      </c>
      <c r="M24" s="789">
        <v>278.81201016</v>
      </c>
      <c r="N24" s="789">
        <v>248.79456090000002</v>
      </c>
      <c r="O24" s="789">
        <v>239.71802105</v>
      </c>
      <c r="P24" s="790">
        <v>240.97855516000001</v>
      </c>
      <c r="Q24" s="916" t="s">
        <v>172</v>
      </c>
      <c r="R24" s="1049"/>
      <c r="S24" s="1049"/>
      <c r="T24" s="1049"/>
      <c r="U24" s="1049"/>
    </row>
    <row r="25" spans="2:24" s="512" customFormat="1" ht="28.5" customHeight="1" x14ac:dyDescent="0.2">
      <c r="B25" s="913" t="s">
        <v>883</v>
      </c>
      <c r="C25" s="888">
        <v>0</v>
      </c>
      <c r="D25" s="888">
        <v>0</v>
      </c>
      <c r="E25" s="791">
        <v>0</v>
      </c>
      <c r="F25" s="789">
        <v>0</v>
      </c>
      <c r="G25" s="789">
        <v>0</v>
      </c>
      <c r="H25" s="789">
        <v>0</v>
      </c>
      <c r="I25" s="789">
        <v>0</v>
      </c>
      <c r="J25" s="789">
        <v>0</v>
      </c>
      <c r="K25" s="789">
        <v>0</v>
      </c>
      <c r="L25" s="789">
        <v>0</v>
      </c>
      <c r="M25" s="789">
        <v>0</v>
      </c>
      <c r="N25" s="789">
        <v>0</v>
      </c>
      <c r="O25" s="789">
        <v>0</v>
      </c>
      <c r="P25" s="790">
        <v>0</v>
      </c>
      <c r="Q25" s="916" t="s">
        <v>796</v>
      </c>
      <c r="R25" s="1049"/>
      <c r="S25" s="1049"/>
      <c r="T25" s="1049"/>
      <c r="U25" s="1049"/>
    </row>
    <row r="26" spans="2:24" s="512" customFormat="1" ht="28.5" customHeight="1" x14ac:dyDescent="0.2">
      <c r="B26" s="454" t="s">
        <v>157</v>
      </c>
      <c r="C26" s="884">
        <v>1564.9582739188538</v>
      </c>
      <c r="D26" s="884">
        <v>2071.008941133</v>
      </c>
      <c r="E26" s="794">
        <v>1643.056737605375</v>
      </c>
      <c r="F26" s="792">
        <v>1649.788716236</v>
      </c>
      <c r="G26" s="792">
        <v>1692.9274679120001</v>
      </c>
      <c r="H26" s="792">
        <v>1989.5674591440002</v>
      </c>
      <c r="I26" s="792">
        <v>1986.3010466840001</v>
      </c>
      <c r="J26" s="792">
        <v>2194.555418937</v>
      </c>
      <c r="K26" s="792">
        <v>2066.1771239670002</v>
      </c>
      <c r="L26" s="792">
        <v>2113.3226723520002</v>
      </c>
      <c r="M26" s="792">
        <v>2195.1662752029997</v>
      </c>
      <c r="N26" s="792">
        <v>2100.9848708430004</v>
      </c>
      <c r="O26" s="792">
        <v>2075.9346075839999</v>
      </c>
      <c r="P26" s="793">
        <v>2071.008941133</v>
      </c>
      <c r="Q26" s="620" t="s">
        <v>178</v>
      </c>
      <c r="R26" s="1049"/>
      <c r="S26" s="1049"/>
      <c r="T26" s="1049"/>
      <c r="U26" s="1049"/>
    </row>
    <row r="27" spans="2:24" s="1044" customFormat="1" ht="30.75" x14ac:dyDescent="0.2">
      <c r="B27" s="1000"/>
      <c r="C27" s="884"/>
      <c r="D27" s="884"/>
      <c r="E27" s="794"/>
      <c r="F27" s="792"/>
      <c r="G27" s="792"/>
      <c r="H27" s="792"/>
      <c r="I27" s="792"/>
      <c r="J27" s="792"/>
      <c r="K27" s="792"/>
      <c r="L27" s="792"/>
      <c r="M27" s="792"/>
      <c r="N27" s="792"/>
      <c r="O27" s="792"/>
      <c r="P27" s="793"/>
      <c r="Q27" s="1002"/>
      <c r="R27" s="1049"/>
      <c r="S27" s="1049"/>
      <c r="T27" s="1049"/>
      <c r="U27" s="1049"/>
    </row>
    <row r="28" spans="2:24" s="1044" customFormat="1" ht="30.75" x14ac:dyDescent="0.2">
      <c r="B28" s="911"/>
      <c r="C28" s="1680"/>
      <c r="D28" s="1680"/>
      <c r="E28" s="1553"/>
      <c r="F28" s="1551"/>
      <c r="G28" s="1551"/>
      <c r="H28" s="1551"/>
      <c r="I28" s="1551"/>
      <c r="J28" s="1551"/>
      <c r="K28" s="1551"/>
      <c r="L28" s="1551"/>
      <c r="M28" s="1551"/>
      <c r="N28" s="1551"/>
      <c r="O28" s="1551"/>
      <c r="P28" s="1552"/>
      <c r="Q28" s="914"/>
      <c r="R28" s="1049"/>
      <c r="S28" s="1049"/>
      <c r="T28" s="1049"/>
      <c r="U28" s="1049"/>
    </row>
    <row r="29" spans="2:24" s="1044" customFormat="1" ht="30.75" x14ac:dyDescent="0.2">
      <c r="B29" s="454" t="s">
        <v>881</v>
      </c>
      <c r="C29" s="884">
        <v>2723.6110387460285</v>
      </c>
      <c r="D29" s="884">
        <v>3505.3013924784746</v>
      </c>
      <c r="E29" s="794">
        <v>2765.2072423255431</v>
      </c>
      <c r="F29" s="792">
        <v>2762.7677712811383</v>
      </c>
      <c r="G29" s="792">
        <v>2782.2574921572423</v>
      </c>
      <c r="H29" s="792">
        <v>3119.3242936538268</v>
      </c>
      <c r="I29" s="792">
        <v>3141.0300366565775</v>
      </c>
      <c r="J29" s="792">
        <v>3419.643437795824</v>
      </c>
      <c r="K29" s="792">
        <v>3312.8314992822807</v>
      </c>
      <c r="L29" s="792">
        <v>3396.2309125096672</v>
      </c>
      <c r="M29" s="792">
        <v>3512.1022507259581</v>
      </c>
      <c r="N29" s="792">
        <v>3448.4771738105228</v>
      </c>
      <c r="O29" s="792">
        <v>3446.4182233484044</v>
      </c>
      <c r="P29" s="793">
        <v>3505.3013924784746</v>
      </c>
      <c r="Q29" s="620" t="s">
        <v>385</v>
      </c>
      <c r="R29" s="1049"/>
      <c r="S29" s="1049"/>
      <c r="T29" s="1049"/>
      <c r="U29" s="1049"/>
    </row>
    <row r="30" spans="2:24" s="1044" customFormat="1" ht="30.75" x14ac:dyDescent="0.2">
      <c r="B30" s="912"/>
      <c r="C30" s="892"/>
      <c r="D30" s="892"/>
      <c r="E30" s="893"/>
      <c r="F30" s="894"/>
      <c r="G30" s="894"/>
      <c r="H30" s="894"/>
      <c r="I30" s="894"/>
      <c r="J30" s="894"/>
      <c r="K30" s="894"/>
      <c r="L30" s="894"/>
      <c r="M30" s="894"/>
      <c r="N30" s="894"/>
      <c r="O30" s="894"/>
      <c r="P30" s="895"/>
      <c r="Q30" s="915"/>
      <c r="R30" s="1049"/>
      <c r="S30" s="1049"/>
      <c r="T30" s="1049"/>
      <c r="U30" s="1049"/>
    </row>
    <row r="31" spans="2:24" s="990" customFormat="1" ht="30.75" x14ac:dyDescent="0.2">
      <c r="B31" s="454"/>
      <c r="C31" s="888"/>
      <c r="D31" s="888"/>
      <c r="E31" s="791"/>
      <c r="F31" s="789"/>
      <c r="G31" s="789"/>
      <c r="H31" s="789"/>
      <c r="I31" s="789"/>
      <c r="J31" s="789"/>
      <c r="K31" s="789"/>
      <c r="L31" s="789"/>
      <c r="M31" s="789"/>
      <c r="N31" s="789"/>
      <c r="O31" s="789"/>
      <c r="P31" s="790"/>
      <c r="Q31" s="620"/>
      <c r="R31" s="1049"/>
      <c r="S31" s="1049"/>
      <c r="T31" s="1049"/>
      <c r="U31" s="1049"/>
      <c r="V31" s="1015"/>
      <c r="W31" s="1015"/>
      <c r="X31" s="1015"/>
    </row>
    <row r="32" spans="2:24" s="1044" customFormat="1" ht="30.75" x14ac:dyDescent="0.2">
      <c r="B32" s="455" t="s">
        <v>882</v>
      </c>
      <c r="C32" s="884"/>
      <c r="D32" s="884"/>
      <c r="E32" s="794"/>
      <c r="F32" s="792"/>
      <c r="G32" s="792"/>
      <c r="H32" s="792"/>
      <c r="I32" s="792"/>
      <c r="J32" s="792"/>
      <c r="K32" s="792"/>
      <c r="L32" s="792"/>
      <c r="M32" s="792"/>
      <c r="N32" s="792"/>
      <c r="O32" s="792"/>
      <c r="P32" s="793"/>
      <c r="Q32" s="379" t="s">
        <v>386</v>
      </c>
      <c r="R32" s="1049"/>
      <c r="S32" s="1049"/>
      <c r="T32" s="1049"/>
      <c r="U32" s="1049"/>
    </row>
    <row r="33" spans="2:24" s="990" customFormat="1" ht="14.25" customHeight="1" x14ac:dyDescent="0.2">
      <c r="B33" s="1000"/>
      <c r="C33" s="888"/>
      <c r="D33" s="888"/>
      <c r="E33" s="791"/>
      <c r="F33" s="789"/>
      <c r="G33" s="789"/>
      <c r="H33" s="789"/>
      <c r="I33" s="789"/>
      <c r="J33" s="789"/>
      <c r="K33" s="789"/>
      <c r="L33" s="789"/>
      <c r="M33" s="789"/>
      <c r="N33" s="789"/>
      <c r="O33" s="789"/>
      <c r="P33" s="790"/>
      <c r="Q33" s="1002"/>
      <c r="R33" s="1049"/>
      <c r="S33" s="1049"/>
      <c r="T33" s="1049"/>
      <c r="U33" s="1049"/>
      <c r="V33" s="1015"/>
      <c r="W33" s="1015"/>
      <c r="X33" s="1015"/>
    </row>
    <row r="34" spans="2:24" s="1044" customFormat="1" ht="26.25" customHeight="1" x14ac:dyDescent="0.2">
      <c r="B34" s="454" t="s">
        <v>857</v>
      </c>
      <c r="C34" s="884">
        <v>42.631999999999998</v>
      </c>
      <c r="D34" s="884">
        <v>278.74099999999999</v>
      </c>
      <c r="E34" s="794">
        <v>59.344999999999999</v>
      </c>
      <c r="F34" s="792">
        <v>77.314999999999998</v>
      </c>
      <c r="G34" s="792">
        <v>92.468999999999994</v>
      </c>
      <c r="H34" s="792">
        <v>123.02500000000001</v>
      </c>
      <c r="I34" s="792">
        <v>122.193</v>
      </c>
      <c r="J34" s="792">
        <v>126.331</v>
      </c>
      <c r="K34" s="792">
        <v>122.592</v>
      </c>
      <c r="L34" s="792">
        <v>122.679</v>
      </c>
      <c r="M34" s="792">
        <v>167.52</v>
      </c>
      <c r="N34" s="792">
        <v>187.667</v>
      </c>
      <c r="O34" s="792">
        <v>240.511</v>
      </c>
      <c r="P34" s="793">
        <v>278.74099999999999</v>
      </c>
      <c r="Q34" s="620" t="s">
        <v>789</v>
      </c>
      <c r="R34" s="1049"/>
      <c r="S34" s="1049"/>
      <c r="T34" s="1049"/>
      <c r="U34" s="1049"/>
    </row>
    <row r="35" spans="2:24" s="1044" customFormat="1" ht="26.25" customHeight="1" x14ac:dyDescent="0.2">
      <c r="B35" s="621" t="s">
        <v>935</v>
      </c>
      <c r="C35" s="888">
        <v>0</v>
      </c>
      <c r="D35" s="888">
        <v>0</v>
      </c>
      <c r="E35" s="791">
        <v>0</v>
      </c>
      <c r="F35" s="789">
        <v>0</v>
      </c>
      <c r="G35" s="789">
        <v>0</v>
      </c>
      <c r="H35" s="789">
        <v>0</v>
      </c>
      <c r="I35" s="789">
        <v>0</v>
      </c>
      <c r="J35" s="789">
        <v>0</v>
      </c>
      <c r="K35" s="789">
        <v>0</v>
      </c>
      <c r="L35" s="789">
        <v>0</v>
      </c>
      <c r="M35" s="789">
        <v>0</v>
      </c>
      <c r="N35" s="789">
        <v>0</v>
      </c>
      <c r="O35" s="789">
        <v>0</v>
      </c>
      <c r="P35" s="790">
        <v>0</v>
      </c>
      <c r="Q35" s="622" t="s">
        <v>1188</v>
      </c>
      <c r="R35" s="1049"/>
      <c r="S35" s="1049"/>
      <c r="T35" s="1049"/>
      <c r="U35" s="1049"/>
    </row>
    <row r="36" spans="2:24" s="512" customFormat="1" ht="27.75" customHeight="1" x14ac:dyDescent="0.2">
      <c r="B36" s="621" t="s">
        <v>954</v>
      </c>
      <c r="C36" s="888">
        <v>0</v>
      </c>
      <c r="D36" s="888">
        <v>0</v>
      </c>
      <c r="E36" s="791">
        <v>0</v>
      </c>
      <c r="F36" s="789">
        <v>0</v>
      </c>
      <c r="G36" s="789">
        <v>0</v>
      </c>
      <c r="H36" s="789">
        <v>0</v>
      </c>
      <c r="I36" s="789">
        <v>0</v>
      </c>
      <c r="J36" s="789">
        <v>0</v>
      </c>
      <c r="K36" s="789">
        <v>0</v>
      </c>
      <c r="L36" s="789">
        <v>0</v>
      </c>
      <c r="M36" s="789">
        <v>0</v>
      </c>
      <c r="N36" s="789">
        <v>0</v>
      </c>
      <c r="O36" s="789">
        <v>0</v>
      </c>
      <c r="P36" s="790">
        <v>0</v>
      </c>
      <c r="Q36" s="622" t="s">
        <v>1271</v>
      </c>
      <c r="R36" s="1049"/>
      <c r="S36" s="1049"/>
      <c r="T36" s="1049"/>
      <c r="U36" s="1049"/>
    </row>
    <row r="37" spans="2:24" s="512" customFormat="1" ht="26.25" customHeight="1" x14ac:dyDescent="0.2">
      <c r="B37" s="621" t="s">
        <v>955</v>
      </c>
      <c r="C37" s="888">
        <v>42.631999999999998</v>
      </c>
      <c r="D37" s="888">
        <v>278.74099999999999</v>
      </c>
      <c r="E37" s="791">
        <v>59.344999999999999</v>
      </c>
      <c r="F37" s="789">
        <v>77.314999999999998</v>
      </c>
      <c r="G37" s="789">
        <v>92.468999999999994</v>
      </c>
      <c r="H37" s="789">
        <v>123.02500000000001</v>
      </c>
      <c r="I37" s="789">
        <v>122.193</v>
      </c>
      <c r="J37" s="789">
        <v>126.331</v>
      </c>
      <c r="K37" s="789">
        <v>122.592</v>
      </c>
      <c r="L37" s="789">
        <v>122.679</v>
      </c>
      <c r="M37" s="789">
        <v>167.52</v>
      </c>
      <c r="N37" s="789">
        <v>187.667</v>
      </c>
      <c r="O37" s="789">
        <v>240.511</v>
      </c>
      <c r="P37" s="790">
        <v>278.74099999999999</v>
      </c>
      <c r="Q37" s="622" t="s">
        <v>1189</v>
      </c>
      <c r="R37" s="1049"/>
      <c r="S37" s="1049"/>
      <c r="T37" s="1049"/>
      <c r="U37" s="1049"/>
    </row>
    <row r="38" spans="2:24" s="512" customFormat="1" ht="26.25" customHeight="1" x14ac:dyDescent="0.2">
      <c r="B38" s="621" t="s">
        <v>936</v>
      </c>
      <c r="C38" s="888">
        <v>0</v>
      </c>
      <c r="D38" s="888">
        <v>0</v>
      </c>
      <c r="E38" s="791">
        <v>0</v>
      </c>
      <c r="F38" s="789">
        <v>0</v>
      </c>
      <c r="G38" s="789">
        <v>0</v>
      </c>
      <c r="H38" s="789">
        <v>0</v>
      </c>
      <c r="I38" s="789">
        <v>0</v>
      </c>
      <c r="J38" s="789">
        <v>0</v>
      </c>
      <c r="K38" s="789">
        <v>0</v>
      </c>
      <c r="L38" s="789">
        <v>0</v>
      </c>
      <c r="M38" s="789">
        <v>0</v>
      </c>
      <c r="N38" s="789">
        <v>0</v>
      </c>
      <c r="O38" s="789">
        <v>0</v>
      </c>
      <c r="P38" s="790">
        <v>0</v>
      </c>
      <c r="Q38" s="622" t="s">
        <v>1040</v>
      </c>
      <c r="R38" s="1049"/>
      <c r="S38" s="1049"/>
      <c r="T38" s="1049"/>
      <c r="U38" s="1049"/>
    </row>
    <row r="39" spans="2:24" s="990" customFormat="1" ht="9" customHeight="1" x14ac:dyDescent="0.2">
      <c r="B39" s="1000"/>
      <c r="C39" s="888"/>
      <c r="D39" s="888"/>
      <c r="E39" s="791"/>
      <c r="F39" s="789"/>
      <c r="G39" s="789"/>
      <c r="H39" s="789"/>
      <c r="I39" s="789"/>
      <c r="J39" s="789"/>
      <c r="K39" s="789"/>
      <c r="L39" s="789"/>
      <c r="M39" s="789"/>
      <c r="N39" s="789"/>
      <c r="O39" s="789"/>
      <c r="P39" s="790"/>
      <c r="Q39" s="1002"/>
      <c r="R39" s="1049"/>
      <c r="S39" s="1049"/>
      <c r="T39" s="1049"/>
      <c r="U39" s="1049"/>
      <c r="V39" s="1015"/>
      <c r="W39" s="1015"/>
      <c r="X39" s="1015"/>
    </row>
    <row r="40" spans="2:24" s="1044" customFormat="1" ht="26.25" customHeight="1" x14ac:dyDescent="0.2">
      <c r="B40" s="454" t="s">
        <v>956</v>
      </c>
      <c r="C40" s="884">
        <v>425.53300000000002</v>
      </c>
      <c r="D40" s="884">
        <v>465.07600000000002</v>
      </c>
      <c r="E40" s="794">
        <v>419.82499999999999</v>
      </c>
      <c r="F40" s="792">
        <v>424.495</v>
      </c>
      <c r="G40" s="792">
        <v>416.54199999999997</v>
      </c>
      <c r="H40" s="792">
        <v>387.589</v>
      </c>
      <c r="I40" s="792">
        <v>378.75</v>
      </c>
      <c r="J40" s="792">
        <v>380.54</v>
      </c>
      <c r="K40" s="792">
        <v>366.774</v>
      </c>
      <c r="L40" s="792">
        <v>377.28899999999999</v>
      </c>
      <c r="M40" s="792">
        <v>395.95299999999997</v>
      </c>
      <c r="N40" s="792">
        <v>420.459</v>
      </c>
      <c r="O40" s="792">
        <v>437.69299999999998</v>
      </c>
      <c r="P40" s="793">
        <v>465.07600000000002</v>
      </c>
      <c r="Q40" s="620" t="s">
        <v>827</v>
      </c>
      <c r="R40" s="1049"/>
      <c r="S40" s="1049"/>
      <c r="T40" s="1049"/>
      <c r="U40" s="1049"/>
    </row>
    <row r="41" spans="2:24" s="990" customFormat="1" ht="9" customHeight="1" x14ac:dyDescent="0.2">
      <c r="B41" s="1000"/>
      <c r="C41" s="888"/>
      <c r="D41" s="888"/>
      <c r="E41" s="791"/>
      <c r="F41" s="789"/>
      <c r="G41" s="789"/>
      <c r="H41" s="789"/>
      <c r="I41" s="789"/>
      <c r="J41" s="789"/>
      <c r="K41" s="789"/>
      <c r="L41" s="789"/>
      <c r="M41" s="789"/>
      <c r="N41" s="789"/>
      <c r="O41" s="789"/>
      <c r="P41" s="790"/>
      <c r="Q41" s="1002"/>
      <c r="R41" s="1049"/>
      <c r="S41" s="1049"/>
      <c r="T41" s="1049"/>
      <c r="U41" s="1049"/>
      <c r="V41" s="1015"/>
      <c r="W41" s="1015"/>
      <c r="X41" s="1015"/>
    </row>
    <row r="42" spans="2:24" s="1044" customFormat="1" ht="26.25" customHeight="1" x14ac:dyDescent="0.2">
      <c r="B42" s="454" t="s">
        <v>13</v>
      </c>
      <c r="C42" s="884">
        <v>356.15100000000001</v>
      </c>
      <c r="D42" s="884">
        <v>505.524</v>
      </c>
      <c r="E42" s="794">
        <v>368.92</v>
      </c>
      <c r="F42" s="792">
        <v>380.06099999999998</v>
      </c>
      <c r="G42" s="792">
        <v>379.09699999999998</v>
      </c>
      <c r="H42" s="792">
        <v>390.72699999999998</v>
      </c>
      <c r="I42" s="792">
        <v>378.62200000000001</v>
      </c>
      <c r="J42" s="792">
        <v>386.61599999999999</v>
      </c>
      <c r="K42" s="792">
        <v>392.82299999999998</v>
      </c>
      <c r="L42" s="792">
        <v>459.46</v>
      </c>
      <c r="M42" s="792">
        <v>500.08800000000002</v>
      </c>
      <c r="N42" s="792">
        <v>522.18499999999995</v>
      </c>
      <c r="O42" s="792">
        <v>531.59400000000005</v>
      </c>
      <c r="P42" s="793">
        <v>505.524</v>
      </c>
      <c r="Q42" s="620" t="s">
        <v>826</v>
      </c>
      <c r="R42" s="1049"/>
      <c r="S42" s="1049"/>
      <c r="T42" s="1049"/>
      <c r="U42" s="1049"/>
    </row>
    <row r="43" spans="2:24" s="1044" customFormat="1" ht="26.25" customHeight="1" x14ac:dyDescent="0.2">
      <c r="B43" s="621" t="s">
        <v>935</v>
      </c>
      <c r="C43" s="888">
        <v>0</v>
      </c>
      <c r="D43" s="888">
        <v>0</v>
      </c>
      <c r="E43" s="791">
        <v>0</v>
      </c>
      <c r="F43" s="789">
        <v>0</v>
      </c>
      <c r="G43" s="789">
        <v>0</v>
      </c>
      <c r="H43" s="789">
        <v>0</v>
      </c>
      <c r="I43" s="789">
        <v>0</v>
      </c>
      <c r="J43" s="789">
        <v>0</v>
      </c>
      <c r="K43" s="789">
        <v>0</v>
      </c>
      <c r="L43" s="789">
        <v>0</v>
      </c>
      <c r="M43" s="789">
        <v>0</v>
      </c>
      <c r="N43" s="789">
        <v>0</v>
      </c>
      <c r="O43" s="789">
        <v>0</v>
      </c>
      <c r="P43" s="790">
        <v>0</v>
      </c>
      <c r="Q43" s="622" t="s">
        <v>1188</v>
      </c>
      <c r="R43" s="1049"/>
      <c r="S43" s="1049"/>
      <c r="T43" s="1049"/>
      <c r="U43" s="1049"/>
    </row>
    <row r="44" spans="2:24" s="1044" customFormat="1" ht="26.25" customHeight="1" x14ac:dyDescent="0.2">
      <c r="B44" s="621" t="s">
        <v>954</v>
      </c>
      <c r="C44" s="888">
        <v>0</v>
      </c>
      <c r="D44" s="888">
        <v>0</v>
      </c>
      <c r="E44" s="791">
        <v>0</v>
      </c>
      <c r="F44" s="789">
        <v>0</v>
      </c>
      <c r="G44" s="789">
        <v>0</v>
      </c>
      <c r="H44" s="789">
        <v>0</v>
      </c>
      <c r="I44" s="789">
        <v>0</v>
      </c>
      <c r="J44" s="789">
        <v>0</v>
      </c>
      <c r="K44" s="789">
        <v>0</v>
      </c>
      <c r="L44" s="789">
        <v>0</v>
      </c>
      <c r="M44" s="789">
        <v>0</v>
      </c>
      <c r="N44" s="789">
        <v>0</v>
      </c>
      <c r="O44" s="789">
        <v>0</v>
      </c>
      <c r="P44" s="790">
        <v>0</v>
      </c>
      <c r="Q44" s="622" t="s">
        <v>1271</v>
      </c>
      <c r="R44" s="1049"/>
      <c r="S44" s="1049"/>
      <c r="T44" s="1049"/>
      <c r="U44" s="1049"/>
    </row>
    <row r="45" spans="2:24" s="1044" customFormat="1" ht="26.25" customHeight="1" x14ac:dyDescent="0.2">
      <c r="B45" s="621" t="s">
        <v>955</v>
      </c>
      <c r="C45" s="888">
        <v>356.15100000000001</v>
      </c>
      <c r="D45" s="888">
        <v>505.524</v>
      </c>
      <c r="E45" s="791">
        <v>368.92</v>
      </c>
      <c r="F45" s="789">
        <v>380.06099999999998</v>
      </c>
      <c r="G45" s="789">
        <v>379.09699999999998</v>
      </c>
      <c r="H45" s="789">
        <v>390.72699999999998</v>
      </c>
      <c r="I45" s="789">
        <v>378.62200000000001</v>
      </c>
      <c r="J45" s="789">
        <v>386.61599999999999</v>
      </c>
      <c r="K45" s="789">
        <v>392.82299999999998</v>
      </c>
      <c r="L45" s="789">
        <v>459.46</v>
      </c>
      <c r="M45" s="789">
        <v>500.08800000000002</v>
      </c>
      <c r="N45" s="789">
        <v>522.18499999999995</v>
      </c>
      <c r="O45" s="789">
        <v>531.59400000000005</v>
      </c>
      <c r="P45" s="790">
        <v>505.524</v>
      </c>
      <c r="Q45" s="622" t="s">
        <v>1189</v>
      </c>
      <c r="R45" s="1049"/>
      <c r="S45" s="1049"/>
      <c r="T45" s="1049"/>
      <c r="U45" s="1049"/>
    </row>
    <row r="46" spans="2:24" s="1044" customFormat="1" ht="26.25" customHeight="1" x14ac:dyDescent="0.2">
      <c r="B46" s="621" t="s">
        <v>936</v>
      </c>
      <c r="C46" s="888">
        <v>0</v>
      </c>
      <c r="D46" s="888">
        <v>0</v>
      </c>
      <c r="E46" s="791">
        <v>0</v>
      </c>
      <c r="F46" s="789">
        <v>0</v>
      </c>
      <c r="G46" s="789">
        <v>0</v>
      </c>
      <c r="H46" s="789">
        <v>0</v>
      </c>
      <c r="I46" s="789">
        <v>0</v>
      </c>
      <c r="J46" s="789">
        <v>0</v>
      </c>
      <c r="K46" s="789">
        <v>0</v>
      </c>
      <c r="L46" s="789">
        <v>0</v>
      </c>
      <c r="M46" s="789">
        <v>0</v>
      </c>
      <c r="N46" s="789">
        <v>0</v>
      </c>
      <c r="O46" s="789">
        <v>0</v>
      </c>
      <c r="P46" s="790">
        <v>0</v>
      </c>
      <c r="Q46" s="622" t="s">
        <v>1040</v>
      </c>
      <c r="R46" s="1049"/>
      <c r="S46" s="1049"/>
      <c r="T46" s="1049"/>
      <c r="U46" s="1049"/>
    </row>
    <row r="47" spans="2:24" s="990" customFormat="1" ht="9" customHeight="1" x14ac:dyDescent="0.2">
      <c r="B47" s="1000"/>
      <c r="C47" s="888"/>
      <c r="D47" s="888"/>
      <c r="E47" s="791"/>
      <c r="F47" s="789"/>
      <c r="G47" s="789"/>
      <c r="H47" s="789"/>
      <c r="I47" s="789"/>
      <c r="J47" s="789"/>
      <c r="K47" s="789"/>
      <c r="L47" s="789"/>
      <c r="M47" s="789"/>
      <c r="N47" s="789"/>
      <c r="O47" s="789"/>
      <c r="P47" s="790"/>
      <c r="Q47" s="1002"/>
      <c r="R47" s="1049"/>
      <c r="S47" s="1049"/>
      <c r="T47" s="1049"/>
      <c r="U47" s="1049"/>
      <c r="V47" s="1015"/>
      <c r="W47" s="1015"/>
      <c r="X47" s="1015"/>
    </row>
    <row r="48" spans="2:24" s="1044" customFormat="1" ht="30.75" x14ac:dyDescent="0.2">
      <c r="B48" s="454" t="s">
        <v>1162</v>
      </c>
      <c r="C48" s="884">
        <v>0</v>
      </c>
      <c r="D48" s="884">
        <v>0</v>
      </c>
      <c r="E48" s="794">
        <v>0</v>
      </c>
      <c r="F48" s="792">
        <v>0</v>
      </c>
      <c r="G48" s="792">
        <v>0</v>
      </c>
      <c r="H48" s="792">
        <v>0</v>
      </c>
      <c r="I48" s="792">
        <v>0</v>
      </c>
      <c r="J48" s="792">
        <v>0</v>
      </c>
      <c r="K48" s="792">
        <v>0</v>
      </c>
      <c r="L48" s="792">
        <v>0</v>
      </c>
      <c r="M48" s="792">
        <v>0</v>
      </c>
      <c r="N48" s="792">
        <v>0</v>
      </c>
      <c r="O48" s="792">
        <v>0</v>
      </c>
      <c r="P48" s="793">
        <v>0</v>
      </c>
      <c r="Q48" s="620" t="s">
        <v>948</v>
      </c>
      <c r="R48" s="1049"/>
      <c r="S48" s="1049"/>
      <c r="T48" s="1049"/>
      <c r="U48" s="1049"/>
    </row>
    <row r="49" spans="2:24" s="990" customFormat="1" ht="9" customHeight="1" x14ac:dyDescent="0.2">
      <c r="B49" s="454"/>
      <c r="C49" s="888"/>
      <c r="D49" s="888"/>
      <c r="E49" s="791"/>
      <c r="F49" s="789"/>
      <c r="G49" s="789"/>
      <c r="H49" s="789"/>
      <c r="I49" s="789"/>
      <c r="J49" s="789"/>
      <c r="K49" s="789"/>
      <c r="L49" s="789"/>
      <c r="M49" s="789"/>
      <c r="N49" s="789"/>
      <c r="O49" s="789"/>
      <c r="P49" s="790"/>
      <c r="Q49" s="620"/>
      <c r="R49" s="1049"/>
      <c r="S49" s="1049"/>
      <c r="T49" s="1049"/>
      <c r="U49" s="1049"/>
      <c r="V49" s="1015"/>
      <c r="W49" s="1015"/>
      <c r="X49" s="1015"/>
    </row>
    <row r="50" spans="2:24" s="1044" customFormat="1" ht="30.75" x14ac:dyDescent="0.2">
      <c r="B50" s="454" t="s">
        <v>849</v>
      </c>
      <c r="C50" s="884">
        <v>0</v>
      </c>
      <c r="D50" s="884">
        <v>0</v>
      </c>
      <c r="E50" s="794">
        <v>0</v>
      </c>
      <c r="F50" s="792">
        <v>0</v>
      </c>
      <c r="G50" s="792">
        <v>0</v>
      </c>
      <c r="H50" s="792">
        <v>0</v>
      </c>
      <c r="I50" s="792">
        <v>0</v>
      </c>
      <c r="J50" s="792">
        <v>0</v>
      </c>
      <c r="K50" s="792">
        <v>0</v>
      </c>
      <c r="L50" s="792">
        <v>0</v>
      </c>
      <c r="M50" s="792">
        <v>0</v>
      </c>
      <c r="N50" s="792">
        <v>0</v>
      </c>
      <c r="O50" s="792">
        <v>0</v>
      </c>
      <c r="P50" s="793">
        <v>0</v>
      </c>
      <c r="Q50" s="620" t="s">
        <v>313</v>
      </c>
      <c r="R50" s="1049"/>
      <c r="S50" s="1049"/>
      <c r="T50" s="1049"/>
      <c r="U50" s="1049"/>
    </row>
    <row r="51" spans="2:24" s="990" customFormat="1" ht="15" customHeight="1" x14ac:dyDescent="0.2">
      <c r="B51" s="454"/>
      <c r="C51" s="888"/>
      <c r="D51" s="888"/>
      <c r="E51" s="791"/>
      <c r="F51" s="789"/>
      <c r="G51" s="789"/>
      <c r="H51" s="789"/>
      <c r="I51" s="789"/>
      <c r="J51" s="789"/>
      <c r="K51" s="789"/>
      <c r="L51" s="789"/>
      <c r="M51" s="789"/>
      <c r="N51" s="789"/>
      <c r="O51" s="789"/>
      <c r="P51" s="790"/>
      <c r="Q51" s="620"/>
      <c r="R51" s="1049"/>
      <c r="S51" s="1049"/>
      <c r="T51" s="1049"/>
      <c r="U51" s="1049"/>
      <c r="V51" s="1015"/>
      <c r="W51" s="1015"/>
      <c r="X51" s="1015"/>
    </row>
    <row r="52" spans="2:24" s="1044" customFormat="1" ht="30.75" x14ac:dyDescent="0.2">
      <c r="B52" s="454" t="s">
        <v>713</v>
      </c>
      <c r="C52" s="884">
        <v>0</v>
      </c>
      <c r="D52" s="884">
        <v>22.754000000000001</v>
      </c>
      <c r="E52" s="794">
        <v>0</v>
      </c>
      <c r="F52" s="792">
        <v>0</v>
      </c>
      <c r="G52" s="792">
        <v>0</v>
      </c>
      <c r="H52" s="792">
        <v>0</v>
      </c>
      <c r="I52" s="792">
        <v>11.061</v>
      </c>
      <c r="J52" s="792">
        <v>15.734999999999999</v>
      </c>
      <c r="K52" s="792">
        <v>13.041</v>
      </c>
      <c r="L52" s="792">
        <v>14.87</v>
      </c>
      <c r="M52" s="792">
        <v>14.801</v>
      </c>
      <c r="N52" s="792">
        <v>18.646000000000001</v>
      </c>
      <c r="O52" s="792">
        <v>19.204999999999998</v>
      </c>
      <c r="P52" s="793">
        <v>22.754000000000001</v>
      </c>
      <c r="Q52" s="620" t="s">
        <v>314</v>
      </c>
      <c r="R52" s="1049"/>
      <c r="S52" s="1049"/>
      <c r="T52" s="1049"/>
      <c r="U52" s="1049"/>
    </row>
    <row r="53" spans="2:24" s="990" customFormat="1" ht="15" customHeight="1" x14ac:dyDescent="0.2">
      <c r="B53" s="1000"/>
      <c r="C53" s="888"/>
      <c r="D53" s="888"/>
      <c r="E53" s="791"/>
      <c r="F53" s="789"/>
      <c r="G53" s="789"/>
      <c r="H53" s="789"/>
      <c r="I53" s="789"/>
      <c r="J53" s="789"/>
      <c r="K53" s="789"/>
      <c r="L53" s="789"/>
      <c r="M53" s="789"/>
      <c r="N53" s="789"/>
      <c r="O53" s="789"/>
      <c r="P53" s="790"/>
      <c r="Q53" s="1002"/>
      <c r="R53" s="1049"/>
      <c r="S53" s="1049"/>
      <c r="T53" s="1049"/>
      <c r="U53" s="1049"/>
      <c r="V53" s="1015"/>
      <c r="W53" s="1015"/>
      <c r="X53" s="1015"/>
    </row>
    <row r="54" spans="2:24" s="1044" customFormat="1" ht="30.75" x14ac:dyDescent="0.2">
      <c r="B54" s="454" t="s">
        <v>714</v>
      </c>
      <c r="C54" s="884">
        <v>0</v>
      </c>
      <c r="D54" s="884">
        <v>0</v>
      </c>
      <c r="E54" s="794">
        <v>0</v>
      </c>
      <c r="F54" s="792">
        <v>0</v>
      </c>
      <c r="G54" s="792">
        <v>0</v>
      </c>
      <c r="H54" s="792">
        <v>0</v>
      </c>
      <c r="I54" s="792">
        <v>0</v>
      </c>
      <c r="J54" s="792">
        <v>0</v>
      </c>
      <c r="K54" s="792">
        <v>0</v>
      </c>
      <c r="L54" s="792">
        <v>0</v>
      </c>
      <c r="M54" s="792">
        <v>0</v>
      </c>
      <c r="N54" s="792">
        <v>0</v>
      </c>
      <c r="O54" s="792">
        <v>0</v>
      </c>
      <c r="P54" s="793">
        <v>0</v>
      </c>
      <c r="Q54" s="620" t="s">
        <v>949</v>
      </c>
      <c r="R54" s="1049"/>
      <c r="S54" s="1049"/>
      <c r="T54" s="1049"/>
      <c r="U54" s="1049"/>
    </row>
    <row r="55" spans="2:24" s="990" customFormat="1" ht="9" customHeight="1" x14ac:dyDescent="0.2">
      <c r="B55" s="1000"/>
      <c r="C55" s="888"/>
      <c r="D55" s="888"/>
      <c r="E55" s="791"/>
      <c r="F55" s="789"/>
      <c r="G55" s="789"/>
      <c r="H55" s="789"/>
      <c r="I55" s="789"/>
      <c r="J55" s="789"/>
      <c r="K55" s="789"/>
      <c r="L55" s="789"/>
      <c r="M55" s="789"/>
      <c r="N55" s="789"/>
      <c r="O55" s="789"/>
      <c r="P55" s="790"/>
      <c r="Q55" s="1002"/>
      <c r="R55" s="1049"/>
      <c r="S55" s="1049"/>
      <c r="T55" s="1049"/>
      <c r="U55" s="1049"/>
      <c r="V55" s="1015"/>
      <c r="W55" s="1015"/>
      <c r="X55" s="1015"/>
    </row>
    <row r="56" spans="2:24" s="1044" customFormat="1" ht="30.75" x14ac:dyDescent="0.2">
      <c r="B56" s="454" t="s">
        <v>715</v>
      </c>
      <c r="C56" s="884">
        <v>1173.9955750336892</v>
      </c>
      <c r="D56" s="884">
        <v>1453.5570942280001</v>
      </c>
      <c r="E56" s="794">
        <v>1182.1959960349004</v>
      </c>
      <c r="F56" s="792">
        <v>1182.632169958825</v>
      </c>
      <c r="G56" s="792">
        <v>1193.6027408237628</v>
      </c>
      <c r="H56" s="792">
        <v>1290.883993795042</v>
      </c>
      <c r="I56" s="792">
        <v>1440.6151597553346</v>
      </c>
      <c r="J56" s="792">
        <v>1586.6955188197376</v>
      </c>
      <c r="K56" s="792">
        <v>1623.0080676480004</v>
      </c>
      <c r="L56" s="792">
        <v>1621.7360691060001</v>
      </c>
      <c r="M56" s="792">
        <v>1544.6372636340002</v>
      </c>
      <c r="N56" s="792">
        <v>1480.486322647</v>
      </c>
      <c r="O56" s="792">
        <v>1426.5495842349999</v>
      </c>
      <c r="P56" s="793">
        <v>1453.5570942280001</v>
      </c>
      <c r="Q56" s="620" t="s">
        <v>856</v>
      </c>
      <c r="R56" s="1049"/>
      <c r="S56" s="1049"/>
      <c r="T56" s="1049"/>
      <c r="U56" s="1049"/>
    </row>
    <row r="57" spans="2:24" s="990" customFormat="1" ht="15" customHeight="1" x14ac:dyDescent="0.2">
      <c r="B57" s="1000"/>
      <c r="C57" s="888"/>
      <c r="D57" s="888"/>
      <c r="E57" s="791"/>
      <c r="F57" s="789"/>
      <c r="G57" s="789"/>
      <c r="H57" s="789"/>
      <c r="I57" s="789"/>
      <c r="J57" s="789"/>
      <c r="K57" s="789"/>
      <c r="L57" s="789"/>
      <c r="M57" s="789"/>
      <c r="N57" s="789"/>
      <c r="O57" s="789"/>
      <c r="P57" s="790"/>
      <c r="Q57" s="1002"/>
      <c r="R57" s="1049"/>
      <c r="S57" s="1049"/>
      <c r="T57" s="1049"/>
      <c r="U57" s="1049"/>
      <c r="V57" s="1015"/>
      <c r="W57" s="1015"/>
      <c r="X57" s="1015"/>
    </row>
    <row r="58" spans="2:24" s="1044" customFormat="1" ht="30.75" x14ac:dyDescent="0.2">
      <c r="B58" s="454" t="s">
        <v>885</v>
      </c>
      <c r="C58" s="884">
        <v>725.30081146037492</v>
      </c>
      <c r="D58" s="884">
        <v>779.64929826499997</v>
      </c>
      <c r="E58" s="794">
        <v>734.9212470598593</v>
      </c>
      <c r="F58" s="792">
        <v>698.26520311479271</v>
      </c>
      <c r="G58" s="792">
        <v>700.54674990534488</v>
      </c>
      <c r="H58" s="792">
        <v>927.0993019401991</v>
      </c>
      <c r="I58" s="792">
        <v>809.78887973066537</v>
      </c>
      <c r="J58" s="792">
        <v>923.7259179752624</v>
      </c>
      <c r="K58" s="792">
        <v>794.593430904</v>
      </c>
      <c r="L58" s="792">
        <v>800.19584195200002</v>
      </c>
      <c r="M58" s="792">
        <v>889.10298637019991</v>
      </c>
      <c r="N58" s="792">
        <v>819.03385116919355</v>
      </c>
      <c r="O58" s="792">
        <v>790.8656391180001</v>
      </c>
      <c r="P58" s="793">
        <v>779.64929826499997</v>
      </c>
      <c r="Q58" s="620" t="s">
        <v>6</v>
      </c>
      <c r="R58" s="1049"/>
      <c r="S58" s="1049"/>
      <c r="T58" s="1049"/>
      <c r="U58" s="1049"/>
    </row>
    <row r="59" spans="2:24" s="502" customFormat="1" ht="31.5" thickBot="1" x14ac:dyDescent="0.75">
      <c r="B59" s="1055"/>
      <c r="C59" s="1679"/>
      <c r="D59" s="1679"/>
      <c r="E59" s="505"/>
      <c r="F59" s="506"/>
      <c r="G59" s="506"/>
      <c r="H59" s="506"/>
      <c r="I59" s="506"/>
      <c r="J59" s="506"/>
      <c r="K59" s="506"/>
      <c r="L59" s="506"/>
      <c r="M59" s="506"/>
      <c r="N59" s="506"/>
      <c r="O59" s="506"/>
      <c r="P59" s="507"/>
      <c r="Q59" s="509"/>
      <c r="R59" s="503"/>
      <c r="T59" s="503"/>
      <c r="U59" s="503"/>
    </row>
    <row r="60" spans="2:24" ht="27.75" thickTop="1" x14ac:dyDescent="0.65">
      <c r="E60" s="266"/>
      <c r="F60" s="266"/>
      <c r="G60" s="266"/>
      <c r="H60" s="266"/>
      <c r="I60" s="266"/>
      <c r="J60" s="266"/>
      <c r="K60" s="266"/>
      <c r="L60" s="266"/>
      <c r="M60" s="266"/>
      <c r="N60" s="266"/>
      <c r="O60" s="266"/>
      <c r="P60" s="266"/>
      <c r="R60" s="270"/>
      <c r="U60" s="270"/>
    </row>
    <row r="61" spans="2:24" s="334" customFormat="1" ht="22.5" x14ac:dyDescent="0.5">
      <c r="B61" s="334" t="s">
        <v>1537</v>
      </c>
      <c r="Q61" s="480" t="s">
        <v>1759</v>
      </c>
    </row>
    <row r="62" spans="2:24" s="129" customFormat="1" x14ac:dyDescent="0.5">
      <c r="B62" s="63"/>
      <c r="C62" s="63"/>
      <c r="D62" s="63"/>
      <c r="Q62" s="259"/>
    </row>
    <row r="63" spans="2:24" s="129" customFormat="1" ht="9" customHeight="1" x14ac:dyDescent="0.5">
      <c r="B63" s="63"/>
      <c r="C63" s="63"/>
      <c r="D63" s="63"/>
      <c r="Q63" s="259"/>
    </row>
    <row r="64" spans="2:24" s="129" customFormat="1" ht="18.75" x14ac:dyDescent="0.45">
      <c r="B64" s="143"/>
      <c r="C64" s="143"/>
      <c r="D64" s="143"/>
    </row>
    <row r="65" spans="1:17" s="264" customFormat="1" ht="9" customHeight="1" x14ac:dyDescent="0.5">
      <c r="E65" s="1618"/>
      <c r="F65" s="1618"/>
      <c r="G65" s="1618"/>
      <c r="H65" s="1618"/>
      <c r="I65" s="1618"/>
      <c r="J65" s="1618"/>
      <c r="K65" s="1618"/>
      <c r="L65" s="1618"/>
      <c r="M65" s="1618"/>
      <c r="N65" s="1618"/>
      <c r="O65" s="1618"/>
      <c r="P65" s="1618"/>
    </row>
    <row r="66" spans="1:17" x14ac:dyDescent="0.5">
      <c r="E66" s="1618"/>
      <c r="F66" s="1618"/>
      <c r="G66" s="1618"/>
      <c r="H66" s="1618"/>
      <c r="I66" s="1618"/>
      <c r="J66" s="1618"/>
      <c r="K66" s="1618"/>
      <c r="L66" s="1618"/>
      <c r="M66" s="1618"/>
      <c r="N66" s="1618"/>
      <c r="O66" s="1618"/>
      <c r="P66" s="1618"/>
      <c r="Q66" s="265"/>
    </row>
    <row r="67" spans="1:17" ht="9" customHeight="1" x14ac:dyDescent="0.5">
      <c r="E67" s="1618"/>
      <c r="F67" s="1618"/>
      <c r="G67" s="1618"/>
      <c r="H67" s="1618"/>
      <c r="I67" s="1618"/>
      <c r="J67" s="1618"/>
      <c r="K67" s="1618"/>
      <c r="L67" s="1618"/>
      <c r="M67" s="1618"/>
      <c r="N67" s="1618"/>
      <c r="O67" s="1618"/>
      <c r="P67" s="1618"/>
      <c r="Q67" s="265"/>
    </row>
    <row r="68" spans="1:17" s="264" customFormat="1" x14ac:dyDescent="0.5">
      <c r="A68" s="265"/>
      <c r="E68" s="1618"/>
      <c r="F68" s="1618"/>
      <c r="G68" s="1618"/>
      <c r="H68" s="1618"/>
      <c r="I68" s="1618"/>
      <c r="J68" s="1618"/>
      <c r="K68" s="1618"/>
      <c r="L68" s="1618"/>
      <c r="M68" s="1618"/>
      <c r="N68" s="1618"/>
      <c r="O68" s="1618"/>
      <c r="P68" s="1618"/>
    </row>
    <row r="69" spans="1:17" ht="9" customHeight="1" x14ac:dyDescent="0.5">
      <c r="E69" s="1618"/>
      <c r="F69" s="1618"/>
      <c r="G69" s="1618"/>
      <c r="H69" s="1618"/>
      <c r="I69" s="1618"/>
      <c r="J69" s="1618"/>
      <c r="K69" s="1618"/>
      <c r="L69" s="1618"/>
      <c r="M69" s="1618"/>
      <c r="N69" s="1618"/>
      <c r="O69" s="1618"/>
      <c r="P69" s="1618"/>
      <c r="Q69" s="265"/>
    </row>
    <row r="70" spans="1:17" x14ac:dyDescent="0.5">
      <c r="E70" s="1618"/>
      <c r="F70" s="1618"/>
      <c r="G70" s="1618"/>
      <c r="H70" s="1618"/>
      <c r="I70" s="1618"/>
      <c r="J70" s="1618"/>
      <c r="K70" s="1618"/>
      <c r="L70" s="1618"/>
      <c r="M70" s="1618"/>
      <c r="N70" s="1618"/>
      <c r="O70" s="1618"/>
      <c r="P70" s="1618"/>
      <c r="Q70" s="265"/>
    </row>
    <row r="71" spans="1:17" ht="9" customHeight="1" x14ac:dyDescent="0.5">
      <c r="E71" s="1618"/>
      <c r="F71" s="1618"/>
      <c r="G71" s="1618"/>
      <c r="H71" s="1618"/>
      <c r="I71" s="1618"/>
      <c r="J71" s="1618"/>
      <c r="K71" s="1618"/>
      <c r="L71" s="1618"/>
      <c r="M71" s="1618"/>
      <c r="N71" s="1618"/>
      <c r="O71" s="1618"/>
      <c r="P71" s="1618"/>
      <c r="Q71" s="265"/>
    </row>
    <row r="72" spans="1:17" x14ac:dyDescent="0.5">
      <c r="E72" s="1618"/>
      <c r="F72" s="1618"/>
      <c r="G72" s="1618"/>
      <c r="H72" s="1618"/>
      <c r="I72" s="1618"/>
      <c r="J72" s="1618"/>
      <c r="K72" s="1618"/>
      <c r="L72" s="1618"/>
      <c r="M72" s="1618"/>
      <c r="N72" s="1618"/>
      <c r="O72" s="1618"/>
      <c r="P72" s="1618"/>
      <c r="Q72" s="265"/>
    </row>
    <row r="73" spans="1:17" ht="9" customHeight="1" x14ac:dyDescent="0.5">
      <c r="E73" s="1618"/>
      <c r="F73" s="1618"/>
      <c r="G73" s="1618"/>
      <c r="H73" s="1618"/>
      <c r="I73" s="1618"/>
      <c r="J73" s="1618"/>
      <c r="K73" s="1618"/>
      <c r="L73" s="1618"/>
      <c r="M73" s="1618"/>
      <c r="N73" s="1618"/>
      <c r="O73" s="1618"/>
      <c r="P73" s="1618"/>
      <c r="Q73" s="265"/>
    </row>
    <row r="74" spans="1:17" x14ac:dyDescent="0.5">
      <c r="E74" s="1618"/>
      <c r="F74" s="1618"/>
      <c r="G74" s="1618"/>
      <c r="H74" s="1618"/>
      <c r="I74" s="1618"/>
      <c r="J74" s="1618"/>
      <c r="K74" s="1618"/>
      <c r="L74" s="1618"/>
      <c r="M74" s="1618"/>
      <c r="N74" s="1618"/>
      <c r="O74" s="1618"/>
      <c r="P74" s="1618"/>
      <c r="Q74" s="265"/>
    </row>
    <row r="75" spans="1:17" ht="15" customHeight="1" x14ac:dyDescent="0.5">
      <c r="E75" s="1618"/>
      <c r="F75" s="1618"/>
      <c r="G75" s="1618"/>
      <c r="H75" s="1618"/>
      <c r="I75" s="1618"/>
      <c r="J75" s="1618"/>
      <c r="K75" s="1618"/>
      <c r="L75" s="1618"/>
      <c r="M75" s="1618"/>
      <c r="N75" s="1618"/>
      <c r="O75" s="1618"/>
      <c r="P75" s="1618"/>
      <c r="Q75" s="265"/>
    </row>
    <row r="76" spans="1:17" ht="12" customHeight="1" x14ac:dyDescent="0.5">
      <c r="E76" s="1618"/>
      <c r="F76" s="1618"/>
      <c r="G76" s="1618"/>
      <c r="H76" s="1618"/>
      <c r="I76" s="1618"/>
      <c r="J76" s="1618"/>
      <c r="K76" s="1618"/>
      <c r="L76" s="1618"/>
      <c r="M76" s="1618"/>
      <c r="N76" s="1618"/>
      <c r="O76" s="1618"/>
      <c r="P76" s="1618"/>
      <c r="Q76" s="265"/>
    </row>
    <row r="77" spans="1:17" x14ac:dyDescent="0.5">
      <c r="E77" s="1618"/>
      <c r="F77" s="1618"/>
      <c r="G77" s="1618"/>
      <c r="H77" s="1618"/>
      <c r="I77" s="1618"/>
      <c r="J77" s="1618"/>
      <c r="K77" s="1618"/>
      <c r="L77" s="1618"/>
      <c r="M77" s="1618"/>
      <c r="N77" s="1618"/>
      <c r="O77" s="1618"/>
      <c r="P77" s="1618"/>
      <c r="Q77" s="265"/>
    </row>
    <row r="78" spans="1:17" ht="8.25" customHeight="1" x14ac:dyDescent="0.5">
      <c r="E78" s="1618"/>
      <c r="F78" s="1618"/>
      <c r="G78" s="1618"/>
      <c r="H78" s="1618"/>
      <c r="I78" s="1618"/>
      <c r="J78" s="1618"/>
      <c r="K78" s="1618"/>
      <c r="L78" s="1618"/>
      <c r="M78" s="1618"/>
      <c r="N78" s="1618"/>
      <c r="O78" s="1618"/>
      <c r="P78" s="1618"/>
      <c r="Q78" s="265"/>
    </row>
    <row r="79" spans="1:17" ht="8.25" customHeight="1" x14ac:dyDescent="0.5">
      <c r="E79" s="1618"/>
      <c r="F79" s="1618"/>
      <c r="G79" s="1618"/>
      <c r="H79" s="1618"/>
      <c r="I79" s="1618"/>
      <c r="J79" s="1618"/>
      <c r="K79" s="1618"/>
      <c r="L79" s="1618"/>
      <c r="M79" s="1618"/>
      <c r="N79" s="1618"/>
      <c r="O79" s="1618"/>
      <c r="P79" s="1618"/>
      <c r="Q79" s="265"/>
    </row>
    <row r="80" spans="1:17" ht="8.25" customHeight="1" x14ac:dyDescent="0.5">
      <c r="E80" s="1618"/>
      <c r="F80" s="1618"/>
      <c r="G80" s="1618"/>
      <c r="H80" s="1618"/>
      <c r="I80" s="1618"/>
      <c r="J80" s="1618"/>
      <c r="K80" s="1618"/>
      <c r="L80" s="1618"/>
      <c r="M80" s="1618"/>
      <c r="N80" s="1618"/>
      <c r="O80" s="1618"/>
      <c r="P80" s="1618"/>
      <c r="Q80" s="265"/>
    </row>
    <row r="81" spans="2:17" x14ac:dyDescent="0.5">
      <c r="B81" s="265"/>
      <c r="C81" s="265"/>
      <c r="D81" s="265"/>
      <c r="E81" s="1618"/>
      <c r="F81" s="1618"/>
      <c r="G81" s="1618"/>
      <c r="H81" s="1618"/>
      <c r="I81" s="1618"/>
      <c r="J81" s="1618"/>
      <c r="K81" s="1618"/>
      <c r="L81" s="1618"/>
      <c r="M81" s="1618"/>
      <c r="N81" s="1618"/>
      <c r="O81" s="1618"/>
      <c r="P81" s="1618"/>
      <c r="Q81" s="265"/>
    </row>
    <row r="82" spans="2:17" x14ac:dyDescent="0.5">
      <c r="B82" s="265"/>
      <c r="C82" s="265"/>
      <c r="D82" s="265"/>
      <c r="E82" s="1618"/>
      <c r="F82" s="1618"/>
      <c r="G82" s="1618"/>
      <c r="H82" s="1618"/>
      <c r="I82" s="1618"/>
      <c r="J82" s="1618"/>
      <c r="K82" s="1618"/>
      <c r="L82" s="1618"/>
      <c r="M82" s="1618"/>
      <c r="N82" s="1618"/>
      <c r="O82" s="1618"/>
      <c r="P82" s="1618"/>
      <c r="Q82" s="265"/>
    </row>
    <row r="83" spans="2:17" x14ac:dyDescent="0.5">
      <c r="B83" s="265"/>
      <c r="C83" s="265"/>
      <c r="D83" s="265"/>
      <c r="E83" s="1618"/>
      <c r="F83" s="1618"/>
      <c r="G83" s="1618"/>
      <c r="H83" s="1618"/>
      <c r="I83" s="1618"/>
      <c r="J83" s="1618"/>
      <c r="K83" s="1618"/>
      <c r="L83" s="1618"/>
      <c r="M83" s="1618"/>
      <c r="N83" s="1618"/>
      <c r="O83" s="1618"/>
      <c r="P83" s="1618"/>
      <c r="Q83" s="265"/>
    </row>
    <row r="84" spans="2:17" x14ac:dyDescent="0.5">
      <c r="B84" s="265"/>
      <c r="C84" s="265"/>
      <c r="D84" s="265"/>
      <c r="E84" s="1618"/>
      <c r="F84" s="1618"/>
      <c r="G84" s="1618"/>
      <c r="H84" s="1618"/>
      <c r="I84" s="1618"/>
      <c r="J84" s="1618"/>
      <c r="K84" s="1618"/>
      <c r="L84" s="1618"/>
      <c r="M84" s="1618"/>
      <c r="N84" s="1618"/>
      <c r="O84" s="1618"/>
      <c r="P84" s="1618"/>
      <c r="Q84" s="265"/>
    </row>
    <row r="85" spans="2:17" x14ac:dyDescent="0.5">
      <c r="B85" s="265"/>
      <c r="C85" s="265"/>
      <c r="D85" s="265"/>
      <c r="E85" s="1618"/>
      <c r="F85" s="1618"/>
      <c r="G85" s="1618"/>
      <c r="H85" s="1618"/>
      <c r="I85" s="1618"/>
      <c r="J85" s="1618"/>
      <c r="K85" s="1618"/>
      <c r="L85" s="1618"/>
      <c r="M85" s="1618"/>
      <c r="N85" s="1618"/>
      <c r="O85" s="1618"/>
      <c r="P85" s="1618"/>
      <c r="Q85" s="265"/>
    </row>
    <row r="86" spans="2:17" x14ac:dyDescent="0.5">
      <c r="B86" s="265"/>
      <c r="C86" s="265"/>
      <c r="D86" s="265"/>
      <c r="E86" s="1618"/>
      <c r="F86" s="1618"/>
      <c r="G86" s="1618"/>
      <c r="H86" s="1618"/>
      <c r="I86" s="1618"/>
      <c r="J86" s="1618"/>
      <c r="K86" s="1618"/>
      <c r="L86" s="1618"/>
      <c r="M86" s="1618"/>
      <c r="N86" s="1618"/>
      <c r="O86" s="1618"/>
      <c r="P86" s="1618"/>
      <c r="Q86" s="265"/>
    </row>
    <row r="87" spans="2:17" x14ac:dyDescent="0.5">
      <c r="B87" s="265"/>
      <c r="C87" s="265"/>
      <c r="D87" s="265"/>
      <c r="E87" s="1618"/>
      <c r="F87" s="1618"/>
      <c r="G87" s="1618"/>
      <c r="H87" s="1618"/>
      <c r="I87" s="1618"/>
      <c r="J87" s="1618"/>
      <c r="K87" s="1618"/>
      <c r="L87" s="1618"/>
      <c r="M87" s="1618"/>
      <c r="N87" s="1618"/>
      <c r="O87" s="1618"/>
      <c r="P87" s="1618"/>
      <c r="Q87" s="265"/>
    </row>
    <row r="88" spans="2:17" x14ac:dyDescent="0.5">
      <c r="B88" s="265"/>
      <c r="C88" s="265"/>
      <c r="D88" s="265"/>
      <c r="E88" s="1618"/>
      <c r="F88" s="1618"/>
      <c r="G88" s="1618"/>
      <c r="H88" s="1618"/>
      <c r="I88" s="1618"/>
      <c r="J88" s="1618"/>
      <c r="K88" s="1618"/>
      <c r="L88" s="1618"/>
      <c r="M88" s="1618"/>
      <c r="N88" s="1618"/>
      <c r="O88" s="1618"/>
      <c r="P88" s="1618"/>
      <c r="Q88" s="265"/>
    </row>
    <row r="89" spans="2:17" x14ac:dyDescent="0.5">
      <c r="B89" s="265"/>
      <c r="C89" s="265"/>
      <c r="D89" s="265"/>
      <c r="E89" s="1618"/>
      <c r="F89" s="1618"/>
      <c r="G89" s="1618"/>
      <c r="H89" s="1618"/>
      <c r="I89" s="1618"/>
      <c r="J89" s="1618"/>
      <c r="K89" s="1618"/>
      <c r="L89" s="1618"/>
      <c r="M89" s="1618"/>
      <c r="N89" s="1618"/>
      <c r="O89" s="1618"/>
      <c r="P89" s="1618"/>
      <c r="Q89" s="265"/>
    </row>
    <row r="90" spans="2:17" x14ac:dyDescent="0.5">
      <c r="B90" s="265"/>
      <c r="C90" s="265"/>
      <c r="D90" s="265"/>
      <c r="E90" s="1618"/>
      <c r="F90" s="1618"/>
      <c r="G90" s="1618"/>
      <c r="H90" s="1618"/>
      <c r="I90" s="1618"/>
      <c r="J90" s="1618"/>
      <c r="K90" s="1618"/>
      <c r="L90" s="1618"/>
      <c r="M90" s="1618"/>
      <c r="N90" s="1618"/>
      <c r="O90" s="1618"/>
      <c r="P90" s="1618"/>
      <c r="Q90" s="265"/>
    </row>
    <row r="91" spans="2:17" x14ac:dyDescent="0.5">
      <c r="B91" s="265"/>
      <c r="C91" s="265"/>
      <c r="D91" s="265"/>
      <c r="E91" s="1618"/>
      <c r="F91" s="1618"/>
      <c r="G91" s="1618"/>
      <c r="H91" s="1618"/>
      <c r="I91" s="1618"/>
      <c r="J91" s="1618"/>
      <c r="K91" s="1618"/>
      <c r="L91" s="1618"/>
      <c r="M91" s="1618"/>
      <c r="N91" s="1618"/>
      <c r="O91" s="1618"/>
      <c r="P91" s="1618"/>
      <c r="Q91" s="265"/>
    </row>
    <row r="92" spans="2:17" x14ac:dyDescent="0.5">
      <c r="B92" s="265"/>
      <c r="C92" s="265"/>
      <c r="D92" s="265"/>
      <c r="E92" s="1618"/>
      <c r="F92" s="1618"/>
      <c r="G92" s="1618"/>
      <c r="H92" s="1618"/>
      <c r="I92" s="1618"/>
      <c r="J92" s="1618"/>
      <c r="K92" s="1618"/>
      <c r="L92" s="1618"/>
      <c r="M92" s="1618"/>
      <c r="N92" s="1618"/>
      <c r="O92" s="1618"/>
      <c r="P92" s="1618"/>
      <c r="Q92" s="265"/>
    </row>
    <row r="93" spans="2:17" x14ac:dyDescent="0.5">
      <c r="B93" s="265"/>
      <c r="C93" s="265"/>
      <c r="D93" s="265"/>
      <c r="E93" s="1618"/>
      <c r="F93" s="1618"/>
      <c r="G93" s="1618"/>
      <c r="H93" s="1618"/>
      <c r="I93" s="1618"/>
      <c r="J93" s="1618"/>
      <c r="K93" s="1618"/>
      <c r="L93" s="1618"/>
      <c r="M93" s="1618"/>
      <c r="N93" s="1618"/>
      <c r="O93" s="1618"/>
      <c r="P93" s="1618"/>
      <c r="Q93" s="265"/>
    </row>
    <row r="94" spans="2:17" x14ac:dyDescent="0.5">
      <c r="B94" s="265"/>
      <c r="C94" s="265"/>
      <c r="D94" s="265"/>
      <c r="E94" s="1618"/>
      <c r="F94" s="1618"/>
      <c r="G94" s="1618"/>
      <c r="H94" s="1618"/>
      <c r="I94" s="1618"/>
      <c r="J94" s="1618"/>
      <c r="K94" s="1618"/>
      <c r="L94" s="1618"/>
      <c r="M94" s="1618"/>
      <c r="N94" s="1618"/>
      <c r="O94" s="1618"/>
      <c r="P94" s="1618"/>
      <c r="Q94" s="265"/>
    </row>
    <row r="95" spans="2:17" x14ac:dyDescent="0.5">
      <c r="B95" s="265"/>
      <c r="C95" s="265"/>
      <c r="D95" s="265"/>
      <c r="E95" s="1618"/>
      <c r="F95" s="1618"/>
      <c r="G95" s="1618"/>
      <c r="H95" s="1618"/>
      <c r="I95" s="1618"/>
      <c r="J95" s="1618"/>
      <c r="K95" s="1618"/>
      <c r="L95" s="1618"/>
      <c r="M95" s="1618"/>
      <c r="N95" s="1618"/>
      <c r="O95" s="1618"/>
      <c r="P95" s="1618"/>
      <c r="Q95" s="265"/>
    </row>
    <row r="96" spans="2:17" x14ac:dyDescent="0.5">
      <c r="B96" s="265"/>
      <c r="C96" s="265"/>
      <c r="D96" s="265"/>
      <c r="E96" s="1618"/>
      <c r="F96" s="1618"/>
      <c r="G96" s="1618"/>
      <c r="H96" s="1618"/>
      <c r="I96" s="1618"/>
      <c r="J96" s="1618"/>
      <c r="K96" s="1618"/>
      <c r="L96" s="1618"/>
      <c r="M96" s="1618"/>
      <c r="N96" s="1618"/>
      <c r="O96" s="1618"/>
      <c r="P96" s="1618"/>
      <c r="Q96" s="265"/>
    </row>
    <row r="97" spans="5:16" s="265" customFormat="1" x14ac:dyDescent="0.5">
      <c r="E97" s="1618"/>
      <c r="F97" s="1618"/>
      <c r="G97" s="1618"/>
      <c r="H97" s="1618"/>
      <c r="I97" s="1618"/>
      <c r="J97" s="1618"/>
      <c r="K97" s="1618"/>
      <c r="L97" s="1618"/>
      <c r="M97" s="1618"/>
      <c r="N97" s="1618"/>
      <c r="O97" s="1618"/>
      <c r="P97" s="1618"/>
    </row>
    <row r="98" spans="5:16" s="265" customFormat="1" x14ac:dyDescent="0.5">
      <c r="E98" s="1618"/>
      <c r="F98" s="1618"/>
      <c r="G98" s="1618"/>
      <c r="H98" s="1618"/>
      <c r="I98" s="1618"/>
      <c r="J98" s="1618"/>
      <c r="K98" s="1618"/>
      <c r="L98" s="1618"/>
      <c r="M98" s="1618"/>
      <c r="N98" s="1618"/>
      <c r="O98" s="1618"/>
      <c r="P98" s="1618"/>
    </row>
    <row r="99" spans="5:16" s="265" customFormat="1" x14ac:dyDescent="0.5">
      <c r="E99" s="1618"/>
      <c r="F99" s="1618"/>
      <c r="G99" s="1618"/>
      <c r="H99" s="1618"/>
      <c r="I99" s="1618"/>
      <c r="J99" s="1618"/>
      <c r="K99" s="1618"/>
      <c r="L99" s="1618"/>
      <c r="M99" s="1618"/>
      <c r="N99" s="1618"/>
      <c r="O99" s="1618"/>
      <c r="P99" s="1618"/>
    </row>
    <row r="100" spans="5:16" s="265" customFormat="1" x14ac:dyDescent="0.5">
      <c r="E100" s="1618"/>
      <c r="F100" s="1618"/>
      <c r="G100" s="1618"/>
      <c r="H100" s="1618"/>
      <c r="I100" s="1618"/>
      <c r="J100" s="1618"/>
      <c r="K100" s="1618"/>
      <c r="L100" s="1618"/>
      <c r="M100" s="1618"/>
      <c r="N100" s="1618"/>
      <c r="O100" s="1618"/>
      <c r="P100" s="1618"/>
    </row>
    <row r="101" spans="5:16" s="265" customFormat="1" x14ac:dyDescent="0.5">
      <c r="E101" s="1618"/>
      <c r="F101" s="1618"/>
      <c r="G101" s="1618"/>
      <c r="H101" s="1618"/>
      <c r="I101" s="1618"/>
      <c r="J101" s="1618"/>
      <c r="K101" s="1618"/>
      <c r="L101" s="1618"/>
      <c r="M101" s="1618"/>
      <c r="N101" s="1618"/>
      <c r="O101" s="1618"/>
      <c r="P101" s="1618"/>
    </row>
    <row r="102" spans="5:16" s="265" customFormat="1" x14ac:dyDescent="0.5">
      <c r="E102" s="1618"/>
      <c r="F102" s="1618"/>
      <c r="G102" s="1618"/>
      <c r="H102" s="1618"/>
      <c r="I102" s="1618"/>
      <c r="J102" s="1618"/>
      <c r="K102" s="1618"/>
      <c r="L102" s="1618"/>
      <c r="M102" s="1618"/>
      <c r="N102" s="1618"/>
      <c r="O102" s="1618"/>
      <c r="P102" s="1618"/>
    </row>
    <row r="103" spans="5:16" s="265" customFormat="1" x14ac:dyDescent="0.5">
      <c r="E103" s="1618"/>
      <c r="F103" s="1618"/>
      <c r="G103" s="1618"/>
      <c r="H103" s="1618"/>
      <c r="I103" s="1618"/>
      <c r="J103" s="1618"/>
      <c r="K103" s="1618"/>
      <c r="L103" s="1618"/>
      <c r="M103" s="1618"/>
      <c r="N103" s="1618"/>
      <c r="O103" s="1618"/>
      <c r="P103" s="1618"/>
    </row>
    <row r="104" spans="5:16" s="265" customFormat="1" x14ac:dyDescent="0.5">
      <c r="E104" s="1618"/>
      <c r="F104" s="1618"/>
      <c r="G104" s="1618"/>
      <c r="H104" s="1618"/>
      <c r="I104" s="1618"/>
      <c r="J104" s="1618"/>
      <c r="K104" s="1618"/>
      <c r="L104" s="1618"/>
      <c r="M104" s="1618"/>
      <c r="N104" s="1618"/>
      <c r="O104" s="1618"/>
      <c r="P104" s="1618"/>
    </row>
    <row r="105" spans="5:16" s="265" customFormat="1" x14ac:dyDescent="0.5">
      <c r="E105" s="1618"/>
      <c r="F105" s="1618"/>
      <c r="G105" s="1618"/>
      <c r="H105" s="1618"/>
      <c r="I105" s="1618"/>
      <c r="J105" s="1618"/>
      <c r="K105" s="1618"/>
      <c r="L105" s="1618"/>
      <c r="M105" s="1618"/>
      <c r="N105" s="1618"/>
      <c r="O105" s="1618"/>
      <c r="P105" s="1618"/>
    </row>
    <row r="106" spans="5:16" s="265" customFormat="1" x14ac:dyDescent="0.5">
      <c r="E106" s="1618"/>
      <c r="F106" s="1618"/>
      <c r="G106" s="1618"/>
      <c r="H106" s="1618"/>
      <c r="I106" s="1618"/>
      <c r="J106" s="1618"/>
      <c r="K106" s="1618"/>
      <c r="L106" s="1618"/>
      <c r="M106" s="1618"/>
      <c r="N106" s="1618"/>
      <c r="O106" s="1618"/>
      <c r="P106" s="1618"/>
    </row>
    <row r="107" spans="5:16" s="265" customFormat="1" x14ac:dyDescent="0.5">
      <c r="E107" s="1618"/>
      <c r="F107" s="1618"/>
      <c r="G107" s="1618"/>
      <c r="H107" s="1618"/>
      <c r="I107" s="1618"/>
      <c r="J107" s="1618"/>
      <c r="K107" s="1618"/>
      <c r="L107" s="1618"/>
      <c r="M107" s="1618"/>
      <c r="N107" s="1618"/>
      <c r="O107" s="1618"/>
      <c r="P107" s="1618"/>
    </row>
    <row r="108" spans="5:16" s="265" customFormat="1" x14ac:dyDescent="0.5">
      <c r="E108" s="1618"/>
      <c r="F108" s="1618"/>
      <c r="G108" s="1618"/>
      <c r="H108" s="1618"/>
      <c r="I108" s="1618"/>
      <c r="J108" s="1618"/>
      <c r="K108" s="1618"/>
      <c r="L108" s="1618"/>
      <c r="M108" s="1618"/>
      <c r="N108" s="1618"/>
      <c r="O108" s="1618"/>
      <c r="P108" s="1618"/>
    </row>
    <row r="109" spans="5:16" s="265" customFormat="1" x14ac:dyDescent="0.5">
      <c r="E109" s="1618"/>
      <c r="F109" s="1618"/>
      <c r="G109" s="1618"/>
      <c r="H109" s="1618"/>
      <c r="I109" s="1618"/>
      <c r="J109" s="1618"/>
      <c r="K109" s="1618"/>
      <c r="L109" s="1618"/>
      <c r="M109" s="1618"/>
      <c r="N109" s="1618"/>
      <c r="O109" s="1618"/>
      <c r="P109" s="1618"/>
    </row>
    <row r="110" spans="5:16" s="265" customFormat="1" x14ac:dyDescent="0.5">
      <c r="E110" s="1618"/>
      <c r="F110" s="1618"/>
      <c r="G110" s="1618"/>
      <c r="H110" s="1618"/>
      <c r="I110" s="1618"/>
      <c r="J110" s="1618"/>
      <c r="K110" s="1618"/>
      <c r="L110" s="1618"/>
      <c r="M110" s="1618"/>
      <c r="N110" s="1618"/>
      <c r="O110" s="1618"/>
      <c r="P110" s="1618"/>
    </row>
    <row r="111" spans="5:16" s="265" customFormat="1" x14ac:dyDescent="0.5">
      <c r="E111" s="1618"/>
      <c r="F111" s="1618"/>
      <c r="G111" s="1618"/>
      <c r="H111" s="1618"/>
      <c r="I111" s="1618"/>
      <c r="J111" s="1618"/>
      <c r="K111" s="1618"/>
      <c r="L111" s="1618"/>
      <c r="M111" s="1618"/>
      <c r="N111" s="1618"/>
      <c r="O111" s="1618"/>
      <c r="P111" s="1618"/>
    </row>
    <row r="112" spans="5:16" s="265" customFormat="1" x14ac:dyDescent="0.5">
      <c r="E112" s="1618"/>
      <c r="F112" s="1618"/>
      <c r="G112" s="1618"/>
      <c r="H112" s="1618"/>
      <c r="I112" s="1618"/>
      <c r="J112" s="1618"/>
      <c r="K112" s="1618"/>
      <c r="L112" s="1618"/>
      <c r="M112" s="1618"/>
      <c r="N112" s="1618"/>
      <c r="O112" s="1618"/>
      <c r="P112" s="1618"/>
    </row>
    <row r="113" spans="5:16" s="265" customFormat="1" x14ac:dyDescent="0.5">
      <c r="E113" s="1618"/>
      <c r="F113" s="1618"/>
      <c r="G113" s="1618"/>
      <c r="H113" s="1618"/>
      <c r="I113" s="1618"/>
      <c r="J113" s="1618"/>
      <c r="K113" s="1618"/>
      <c r="L113" s="1618"/>
      <c r="M113" s="1618"/>
      <c r="N113" s="1618"/>
      <c r="O113" s="1618"/>
      <c r="P113" s="1618"/>
    </row>
    <row r="114" spans="5:16" s="265" customFormat="1" x14ac:dyDescent="0.5">
      <c r="E114" s="1618"/>
      <c r="F114" s="1618"/>
      <c r="G114" s="1618"/>
      <c r="H114" s="1618"/>
      <c r="I114" s="1618"/>
      <c r="J114" s="1618"/>
      <c r="K114" s="1618"/>
      <c r="L114" s="1618"/>
      <c r="M114" s="1618"/>
      <c r="N114" s="1618"/>
      <c r="O114" s="1618"/>
      <c r="P114" s="1618"/>
    </row>
    <row r="115" spans="5:16" s="265" customFormat="1" x14ac:dyDescent="0.5">
      <c r="E115" s="1618"/>
      <c r="F115" s="1618"/>
      <c r="G115" s="1618"/>
      <c r="H115" s="1618"/>
      <c r="I115" s="1618"/>
      <c r="J115" s="1618"/>
      <c r="K115" s="1618"/>
      <c r="L115" s="1618"/>
      <c r="M115" s="1618"/>
      <c r="N115" s="1618"/>
      <c r="O115" s="1618"/>
      <c r="P115" s="1618"/>
    </row>
    <row r="116" spans="5:16" s="265" customFormat="1" x14ac:dyDescent="0.5">
      <c r="E116" s="1618"/>
      <c r="F116" s="1618"/>
      <c r="G116" s="1618"/>
      <c r="H116" s="1618"/>
      <c r="I116" s="1618"/>
      <c r="J116" s="1618"/>
      <c r="K116" s="1618"/>
      <c r="L116" s="1618"/>
      <c r="M116" s="1618"/>
      <c r="N116" s="1618"/>
      <c r="O116" s="1618"/>
      <c r="P116" s="1618"/>
    </row>
    <row r="117" spans="5:16" s="265" customFormat="1" ht="15" x14ac:dyDescent="0.35"/>
    <row r="118" spans="5:16" s="265" customFormat="1" ht="15" x14ac:dyDescent="0.35"/>
    <row r="119" spans="5:16" s="265" customFormat="1" ht="15" x14ac:dyDescent="0.35"/>
    <row r="120" spans="5:16" s="265" customFormat="1" ht="15" x14ac:dyDescent="0.35"/>
    <row r="121" spans="5:16" s="265" customFormat="1" ht="15" x14ac:dyDescent="0.35"/>
    <row r="122" spans="5:16" s="265" customFormat="1" ht="15" x14ac:dyDescent="0.35"/>
    <row r="123" spans="5:16" s="265" customFormat="1" ht="15" x14ac:dyDescent="0.35"/>
    <row r="124" spans="5:16" s="265" customFormat="1" ht="15" x14ac:dyDescent="0.35"/>
    <row r="125" spans="5:16" s="265" customFormat="1" ht="15" x14ac:dyDescent="0.35"/>
    <row r="126" spans="5:16" s="265" customFormat="1" ht="15" x14ac:dyDescent="0.35"/>
    <row r="127" spans="5:16" s="265" customFormat="1" ht="15" x14ac:dyDescent="0.35"/>
    <row r="128" spans="5:16" s="265" customFormat="1" ht="15" x14ac:dyDescent="0.35"/>
  </sheetData>
  <mergeCells count="8">
    <mergeCell ref="B4:I4"/>
    <mergeCell ref="J4:Q4"/>
    <mergeCell ref="B9:B11"/>
    <mergeCell ref="Q9:Q11"/>
    <mergeCell ref="C9:C11"/>
    <mergeCell ref="D9:D11"/>
    <mergeCell ref="E9:I9"/>
    <mergeCell ref="J9:P9"/>
  </mergeCells>
  <printOptions horizontalCentered="1"/>
  <pageMargins left="0.196850393700787" right="0.196850393700787" top="0.39370078740157499" bottom="0.39370078740157499" header="0.511811023622047" footer="0.511811023622047"/>
  <pageSetup paperSize="9" scale="50" fitToHeight="2" orientation="portrait" r:id="rId1"/>
  <headerFooter alignWithMargins="0">
    <oddFooter>&amp;C&amp;"Times New Roman,Regular"&amp;20- &amp;P+9 -</oddFooter>
  </headerFooter>
  <rowBreaks count="1" manualBreakCount="1">
    <brk id="77" max="16383" man="1"/>
  </rowBreaks>
  <colBreaks count="1" manualBreakCount="1">
    <brk id="9" max="6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1"/>
  <sheetViews>
    <sheetView rightToLeft="1" view="pageBreakPreview" zoomScale="50" zoomScaleNormal="60" zoomScaleSheetLayoutView="50" workbookViewId="0"/>
  </sheetViews>
  <sheetFormatPr defaultRowHeight="15" x14ac:dyDescent="0.35"/>
  <cols>
    <col min="1" max="1" width="6.5703125" style="48" customWidth="1"/>
    <col min="2" max="2" width="63.140625" style="48" customWidth="1"/>
    <col min="3" max="3" width="16.28515625" style="48" customWidth="1"/>
    <col min="4" max="11" width="16.85546875" style="48" customWidth="1"/>
    <col min="12" max="20" width="16.28515625" style="48" customWidth="1"/>
    <col min="21" max="21" width="65.7109375" style="48" customWidth="1"/>
    <col min="22" max="31" width="9.140625" style="48"/>
    <col min="32" max="32" width="11.42578125" style="48" customWidth="1"/>
    <col min="33" max="35" width="14.28515625" style="48" bestFit="1" customWidth="1"/>
    <col min="36" max="16384" width="9.140625" style="48"/>
  </cols>
  <sheetData>
    <row r="1" spans="1:35" s="5" customFormat="1" ht="15.75" customHeight="1" x14ac:dyDescent="0.65">
      <c r="B1" s="2"/>
    </row>
    <row r="2" spans="1:35" s="5" customFormat="1" ht="15.75" customHeight="1" x14ac:dyDescent="0.65">
      <c r="B2" s="2"/>
    </row>
    <row r="3" spans="1:35" s="5" customFormat="1" ht="15.75" customHeight="1" x14ac:dyDescent="0.65">
      <c r="B3" s="2"/>
    </row>
    <row r="4" spans="1:35" s="469" customFormat="1" ht="36.75" x14ac:dyDescent="0.85">
      <c r="B4" s="1792" t="s">
        <v>1855</v>
      </c>
      <c r="C4" s="1792"/>
      <c r="D4" s="1792"/>
      <c r="E4" s="1792"/>
      <c r="F4" s="1792"/>
      <c r="G4" s="1792"/>
      <c r="H4" s="1792"/>
      <c r="I4" s="1792"/>
      <c r="J4" s="1792"/>
      <c r="K4" s="1792"/>
      <c r="L4" s="1771" t="s">
        <v>1856</v>
      </c>
      <c r="M4" s="1771"/>
      <c r="N4" s="1771"/>
      <c r="O4" s="1771"/>
      <c r="P4" s="1771"/>
      <c r="Q4" s="1771"/>
      <c r="R4" s="1771"/>
      <c r="S4" s="1771"/>
      <c r="T4" s="1771"/>
      <c r="U4" s="1771"/>
      <c r="V4" s="468"/>
      <c r="W4" s="468"/>
      <c r="X4" s="468"/>
      <c r="Y4" s="468"/>
      <c r="Z4" s="468"/>
      <c r="AA4" s="468"/>
      <c r="AB4" s="468"/>
      <c r="AC4" s="468"/>
      <c r="AD4" s="468"/>
      <c r="AE4" s="468"/>
      <c r="AF4" s="468"/>
      <c r="AG4" s="468"/>
    </row>
    <row r="5" spans="1:35" s="76" customFormat="1" ht="13.5" customHeight="1" x14ac:dyDescent="0.5">
      <c r="C5" s="154"/>
      <c r="D5" s="154"/>
      <c r="E5" s="154"/>
      <c r="F5" s="154"/>
      <c r="G5" s="154"/>
      <c r="H5" s="154"/>
      <c r="I5" s="154"/>
      <c r="J5" s="154"/>
      <c r="K5" s="154"/>
      <c r="L5" s="154"/>
      <c r="M5" s="154"/>
      <c r="N5" s="154"/>
      <c r="O5" s="154"/>
      <c r="P5" s="154"/>
      <c r="Q5" s="154"/>
      <c r="R5" s="154"/>
      <c r="S5" s="154"/>
      <c r="T5" s="154"/>
    </row>
    <row r="6" spans="1:35" s="76" customFormat="1" ht="13.5" customHeight="1" x14ac:dyDescent="0.65">
      <c r="B6" s="75"/>
      <c r="C6" s="166"/>
      <c r="D6" s="166"/>
      <c r="E6" s="166"/>
      <c r="F6" s="154"/>
      <c r="G6" s="154"/>
      <c r="H6" s="154"/>
      <c r="I6" s="154"/>
      <c r="J6" s="154"/>
      <c r="K6" s="154"/>
      <c r="L6" s="154"/>
      <c r="M6" s="154"/>
      <c r="N6" s="154"/>
      <c r="O6" s="154"/>
      <c r="P6" s="154"/>
      <c r="Q6" s="154"/>
      <c r="R6" s="154"/>
      <c r="S6" s="154"/>
      <c r="T6" s="154"/>
    </row>
    <row r="7" spans="1:35" s="417" customFormat="1" ht="22.5" x14ac:dyDescent="0.5">
      <c r="B7" s="1658" t="s">
        <v>1756</v>
      </c>
      <c r="C7" s="476"/>
      <c r="D7" s="476"/>
      <c r="E7" s="476"/>
      <c r="F7" s="476"/>
      <c r="G7" s="476"/>
      <c r="H7" s="476"/>
      <c r="I7" s="476"/>
      <c r="J7" s="476"/>
      <c r="K7" s="476"/>
      <c r="L7" s="476"/>
      <c r="M7" s="476"/>
      <c r="N7" s="476"/>
      <c r="O7" s="476"/>
      <c r="P7" s="476"/>
      <c r="Q7" s="476"/>
      <c r="R7" s="476"/>
      <c r="S7" s="476"/>
      <c r="T7" s="476"/>
      <c r="U7" s="229" t="s">
        <v>1760</v>
      </c>
    </row>
    <row r="8" spans="1:35" s="76" customFormat="1" ht="13.5" customHeight="1" thickBot="1" x14ac:dyDescent="0.7">
      <c r="B8" s="75"/>
    </row>
    <row r="9" spans="1:35" s="1539" customFormat="1" ht="26.25" customHeight="1" thickTop="1" x14ac:dyDescent="0.7">
      <c r="A9" s="258"/>
      <c r="B9" s="1815" t="s">
        <v>887</v>
      </c>
      <c r="C9" s="1779">
        <v>2008</v>
      </c>
      <c r="D9" s="1779">
        <v>2009</v>
      </c>
      <c r="E9" s="1779">
        <v>2010</v>
      </c>
      <c r="F9" s="1779">
        <v>2011</v>
      </c>
      <c r="G9" s="1779">
        <v>2012</v>
      </c>
      <c r="H9" s="1779">
        <v>2013</v>
      </c>
      <c r="I9" s="1800">
        <v>2013</v>
      </c>
      <c r="J9" s="1801"/>
      <c r="K9" s="1801"/>
      <c r="L9" s="1798">
        <v>2013</v>
      </c>
      <c r="M9" s="1798"/>
      <c r="N9" s="1798"/>
      <c r="O9" s="1798"/>
      <c r="P9" s="1798"/>
      <c r="Q9" s="1798"/>
      <c r="R9" s="1798"/>
      <c r="S9" s="1798"/>
      <c r="T9" s="1799"/>
      <c r="U9" s="1773" t="s">
        <v>886</v>
      </c>
    </row>
    <row r="10" spans="1:35" s="338" customFormat="1" ht="21" customHeight="1" x14ac:dyDescent="0.7">
      <c r="A10" s="258"/>
      <c r="B10" s="1816"/>
      <c r="C10" s="1780"/>
      <c r="D10" s="1780"/>
      <c r="E10" s="1780"/>
      <c r="F10" s="1780"/>
      <c r="G10" s="1780"/>
      <c r="H10" s="1780"/>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774"/>
    </row>
    <row r="11" spans="1:35" s="338" customFormat="1" ht="21" customHeight="1" x14ac:dyDescent="0.7">
      <c r="A11" s="258"/>
      <c r="B11" s="1817"/>
      <c r="C11" s="1781"/>
      <c r="D11" s="1781"/>
      <c r="E11" s="1781"/>
      <c r="F11" s="1781"/>
      <c r="G11" s="1781"/>
      <c r="H11" s="1781"/>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775"/>
    </row>
    <row r="12" spans="1:35" s="258" customFormat="1" ht="9" customHeight="1" x14ac:dyDescent="0.7">
      <c r="B12" s="345"/>
      <c r="C12" s="449"/>
      <c r="D12" s="449"/>
      <c r="E12" s="449"/>
      <c r="F12" s="449"/>
      <c r="G12" s="449"/>
      <c r="H12" s="449"/>
      <c r="I12" s="451"/>
      <c r="J12" s="450"/>
      <c r="K12" s="450"/>
      <c r="L12" s="450"/>
      <c r="M12" s="450"/>
      <c r="N12" s="450"/>
      <c r="O12" s="450"/>
      <c r="P12" s="450"/>
      <c r="Q12" s="450"/>
      <c r="R12" s="450"/>
      <c r="S12" s="450"/>
      <c r="T12" s="452"/>
      <c r="U12" s="437"/>
    </row>
    <row r="13" spans="1:35" s="360" customFormat="1" ht="30.75" x14ac:dyDescent="0.2">
      <c r="A13" s="1640"/>
      <c r="B13" s="455" t="s">
        <v>978</v>
      </c>
      <c r="C13" s="884">
        <v>182243.40060116633</v>
      </c>
      <c r="D13" s="884">
        <v>258356.40993933688</v>
      </c>
      <c r="E13" s="884">
        <v>368578.55325108161</v>
      </c>
      <c r="F13" s="884">
        <v>247683.2458799961</v>
      </c>
      <c r="G13" s="884">
        <v>224193.66287975627</v>
      </c>
      <c r="H13" s="884">
        <v>248106.53032206197</v>
      </c>
      <c r="I13" s="794">
        <v>221722.14113184612</v>
      </c>
      <c r="J13" s="792">
        <v>219063.08580288547</v>
      </c>
      <c r="K13" s="792">
        <v>220809.39071016951</v>
      </c>
      <c r="L13" s="792">
        <v>211911.64646440008</v>
      </c>
      <c r="M13" s="792">
        <v>212655.26095707883</v>
      </c>
      <c r="N13" s="792">
        <v>215565.2783167662</v>
      </c>
      <c r="O13" s="792">
        <v>209459.35982308569</v>
      </c>
      <c r="P13" s="792">
        <v>212706.86226797273</v>
      </c>
      <c r="Q13" s="792">
        <v>222960.38770293893</v>
      </c>
      <c r="R13" s="792">
        <v>231884.62408889213</v>
      </c>
      <c r="S13" s="792">
        <v>240910.41116631281</v>
      </c>
      <c r="T13" s="793">
        <v>248106.53032206197</v>
      </c>
      <c r="U13" s="379" t="s">
        <v>993</v>
      </c>
      <c r="V13" s="363"/>
      <c r="W13" s="363"/>
      <c r="X13" s="363"/>
      <c r="Y13" s="363"/>
      <c r="Z13" s="363"/>
      <c r="AA13" s="363"/>
      <c r="AB13" s="363"/>
      <c r="AC13" s="363"/>
      <c r="AD13" s="363"/>
      <c r="AE13" s="363"/>
      <c r="AF13" s="363"/>
      <c r="AG13" s="363"/>
      <c r="AH13" s="363"/>
      <c r="AI13" s="363"/>
    </row>
    <row r="14" spans="1:35" s="365" customFormat="1" ht="12" customHeight="1" x14ac:dyDescent="0.2">
      <c r="B14" s="621"/>
      <c r="C14" s="888"/>
      <c r="D14" s="888"/>
      <c r="E14" s="888"/>
      <c r="F14" s="888"/>
      <c r="G14" s="888"/>
      <c r="H14" s="888"/>
      <c r="I14" s="791"/>
      <c r="J14" s="789"/>
      <c r="K14" s="789"/>
      <c r="L14" s="789"/>
      <c r="M14" s="789"/>
      <c r="N14" s="789"/>
      <c r="O14" s="789"/>
      <c r="P14" s="789"/>
      <c r="Q14" s="789"/>
      <c r="R14" s="789"/>
      <c r="S14" s="789"/>
      <c r="T14" s="790"/>
      <c r="U14" s="1069"/>
      <c r="V14" s="363"/>
      <c r="W14" s="363"/>
      <c r="X14" s="363"/>
      <c r="Y14" s="363"/>
      <c r="Z14" s="363"/>
      <c r="AA14" s="363"/>
      <c r="AB14" s="363"/>
      <c r="AC14" s="363"/>
      <c r="AD14" s="363"/>
      <c r="AE14" s="363"/>
      <c r="AF14" s="363"/>
      <c r="AG14" s="363"/>
      <c r="AH14" s="363"/>
      <c r="AI14" s="363"/>
    </row>
    <row r="15" spans="1:35" s="360" customFormat="1" ht="26.1" customHeight="1" x14ac:dyDescent="0.2">
      <c r="B15" s="454" t="s">
        <v>857</v>
      </c>
      <c r="C15" s="884">
        <v>69441.529980447303</v>
      </c>
      <c r="D15" s="884">
        <v>90377.854663802864</v>
      </c>
      <c r="E15" s="884">
        <v>124719.05479467458</v>
      </c>
      <c r="F15" s="884">
        <v>74757.535817504133</v>
      </c>
      <c r="G15" s="884">
        <v>69341.805913818229</v>
      </c>
      <c r="H15" s="884">
        <v>90991.81590991994</v>
      </c>
      <c r="I15" s="794">
        <v>68130.435760534077</v>
      </c>
      <c r="J15" s="792">
        <v>67578.351341513422</v>
      </c>
      <c r="K15" s="792">
        <v>69893.855971179873</v>
      </c>
      <c r="L15" s="792">
        <v>66247.270034970439</v>
      </c>
      <c r="M15" s="792">
        <v>69276.703153496856</v>
      </c>
      <c r="N15" s="792">
        <v>74313.315511184192</v>
      </c>
      <c r="O15" s="792">
        <v>70321.127788203681</v>
      </c>
      <c r="P15" s="792">
        <v>71330.715069610684</v>
      </c>
      <c r="Q15" s="792">
        <v>79991.832540536911</v>
      </c>
      <c r="R15" s="792">
        <v>83231.622232880094</v>
      </c>
      <c r="S15" s="792">
        <v>87315.35948009092</v>
      </c>
      <c r="T15" s="793">
        <v>90991.81590991994</v>
      </c>
      <c r="U15" s="620" t="s">
        <v>1168</v>
      </c>
      <c r="V15" s="363"/>
      <c r="W15" s="363"/>
      <c r="X15" s="363"/>
      <c r="Y15" s="363"/>
      <c r="Z15" s="363"/>
      <c r="AA15" s="363"/>
      <c r="AB15" s="363"/>
      <c r="AC15" s="363"/>
      <c r="AD15" s="363"/>
      <c r="AE15" s="363"/>
      <c r="AF15" s="363"/>
      <c r="AG15" s="363"/>
      <c r="AH15" s="363"/>
      <c r="AI15" s="363"/>
    </row>
    <row r="16" spans="1:35" s="360" customFormat="1" ht="26.1" customHeight="1" x14ac:dyDescent="0.2">
      <c r="B16" s="454" t="s">
        <v>1194</v>
      </c>
      <c r="C16" s="884">
        <v>150.69336957999997</v>
      </c>
      <c r="D16" s="884">
        <v>116.24593429000001</v>
      </c>
      <c r="E16" s="884">
        <v>272.60767045</v>
      </c>
      <c r="F16" s="884">
        <v>537.94322736000004</v>
      </c>
      <c r="G16" s="884">
        <v>2257.5302975400004</v>
      </c>
      <c r="H16" s="884">
        <v>6074.0493549899993</v>
      </c>
      <c r="I16" s="794">
        <v>4183.8129160099998</v>
      </c>
      <c r="J16" s="792">
        <v>4027.7789047000006</v>
      </c>
      <c r="K16" s="792">
        <v>3814.9623718700004</v>
      </c>
      <c r="L16" s="792">
        <v>2363.6412902600005</v>
      </c>
      <c r="M16" s="792">
        <v>2411.11984222</v>
      </c>
      <c r="N16" s="792">
        <v>2513.6655279400002</v>
      </c>
      <c r="O16" s="792">
        <v>2717.1573436299996</v>
      </c>
      <c r="P16" s="792">
        <v>3062.8805666200001</v>
      </c>
      <c r="Q16" s="792">
        <v>3723.8201739900005</v>
      </c>
      <c r="R16" s="792">
        <v>4571.0972885799993</v>
      </c>
      <c r="S16" s="792">
        <v>4221.6896720099994</v>
      </c>
      <c r="T16" s="793">
        <v>6074.0493549899993</v>
      </c>
      <c r="U16" s="620" t="s">
        <v>1203</v>
      </c>
      <c r="V16" s="363"/>
      <c r="W16" s="363"/>
      <c r="X16" s="363"/>
      <c r="Y16" s="363"/>
      <c r="Z16" s="363"/>
      <c r="AA16" s="363"/>
      <c r="AB16" s="363"/>
      <c r="AC16" s="363"/>
      <c r="AD16" s="363"/>
      <c r="AE16" s="363"/>
      <c r="AF16" s="363"/>
      <c r="AG16" s="363"/>
      <c r="AH16" s="363"/>
      <c r="AI16" s="363"/>
    </row>
    <row r="17" spans="2:35" s="365" customFormat="1" ht="26.1" customHeight="1" x14ac:dyDescent="0.2">
      <c r="B17" s="621" t="s">
        <v>958</v>
      </c>
      <c r="C17" s="888">
        <v>0</v>
      </c>
      <c r="D17" s="888">
        <v>0</v>
      </c>
      <c r="E17" s="888">
        <v>0</v>
      </c>
      <c r="F17" s="888">
        <v>4.1153999999999996E-2</v>
      </c>
      <c r="G17" s="888">
        <v>6.0304058500000002</v>
      </c>
      <c r="H17" s="888">
        <v>6.5859437700000001</v>
      </c>
      <c r="I17" s="791">
        <v>6.6916865499999991</v>
      </c>
      <c r="J17" s="789">
        <v>5.9762885500000005</v>
      </c>
      <c r="K17" s="789">
        <v>5.3819755499999999</v>
      </c>
      <c r="L17" s="789">
        <v>6.0314413399999998</v>
      </c>
      <c r="M17" s="789">
        <v>5.7599064199999992</v>
      </c>
      <c r="N17" s="789">
        <v>5.3977743399999998</v>
      </c>
      <c r="O17" s="789">
        <v>6.3267379099999994</v>
      </c>
      <c r="P17" s="789">
        <v>6.0224058299999994</v>
      </c>
      <c r="Q17" s="789">
        <v>6.2433859099999989</v>
      </c>
      <c r="R17" s="789">
        <v>6.9859437699999996</v>
      </c>
      <c r="S17" s="789">
        <v>6.9859437699999996</v>
      </c>
      <c r="T17" s="790">
        <v>6.5859437700000001</v>
      </c>
      <c r="U17" s="622" t="s">
        <v>1164</v>
      </c>
      <c r="V17" s="363"/>
      <c r="W17" s="363"/>
      <c r="X17" s="363"/>
      <c r="Y17" s="363"/>
      <c r="Z17" s="363"/>
      <c r="AA17" s="363"/>
      <c r="AB17" s="363"/>
      <c r="AC17" s="363"/>
      <c r="AD17" s="363"/>
      <c r="AE17" s="363"/>
      <c r="AF17" s="363"/>
      <c r="AG17" s="363"/>
      <c r="AH17" s="363"/>
      <c r="AI17" s="363"/>
    </row>
    <row r="18" spans="2:35" s="365" customFormat="1" ht="26.1" customHeight="1" x14ac:dyDescent="0.2">
      <c r="B18" s="621" t="s">
        <v>959</v>
      </c>
      <c r="C18" s="888">
        <v>150.69336957999997</v>
      </c>
      <c r="D18" s="888">
        <v>116.24593429000001</v>
      </c>
      <c r="E18" s="888">
        <v>271.63977045000001</v>
      </c>
      <c r="F18" s="888">
        <v>529.10478436000005</v>
      </c>
      <c r="G18" s="888">
        <v>2234.4126752800003</v>
      </c>
      <c r="H18" s="888">
        <v>6065.1069232199989</v>
      </c>
      <c r="I18" s="791">
        <v>4162.4573100500002</v>
      </c>
      <c r="J18" s="789">
        <v>4015.3956597400006</v>
      </c>
      <c r="K18" s="789">
        <v>3798.3876813200004</v>
      </c>
      <c r="L18" s="789">
        <v>2351.8050419200003</v>
      </c>
      <c r="M18" s="789">
        <v>2403.2972598000001</v>
      </c>
      <c r="N18" s="789">
        <v>2505.9914816</v>
      </c>
      <c r="O18" s="789">
        <v>2687.7297327199999</v>
      </c>
      <c r="P18" s="789">
        <v>3034.5638957900001</v>
      </c>
      <c r="Q18" s="789">
        <v>3702.3909660800005</v>
      </c>
      <c r="R18" s="789">
        <v>4553.7258068099991</v>
      </c>
      <c r="S18" s="789">
        <v>4214.7032152399997</v>
      </c>
      <c r="T18" s="790">
        <v>6065.1069232199989</v>
      </c>
      <c r="U18" s="622" t="s">
        <v>1277</v>
      </c>
      <c r="V18" s="363"/>
      <c r="W18" s="363"/>
      <c r="X18" s="363"/>
      <c r="Y18" s="363"/>
      <c r="Z18" s="363"/>
      <c r="AA18" s="363"/>
      <c r="AB18" s="363"/>
      <c r="AC18" s="363"/>
      <c r="AD18" s="363"/>
      <c r="AE18" s="363"/>
      <c r="AF18" s="363"/>
      <c r="AG18" s="363"/>
      <c r="AH18" s="363"/>
      <c r="AI18" s="363"/>
    </row>
    <row r="19" spans="2:35" s="365" customFormat="1" ht="26.1" customHeight="1" x14ac:dyDescent="0.2">
      <c r="B19" s="621" t="s">
        <v>960</v>
      </c>
      <c r="C19" s="888">
        <v>0</v>
      </c>
      <c r="D19" s="888">
        <v>0</v>
      </c>
      <c r="E19" s="888">
        <v>0.96789999999999998</v>
      </c>
      <c r="F19" s="888">
        <v>8.7972889999999992</v>
      </c>
      <c r="G19" s="888">
        <v>17.08721641</v>
      </c>
      <c r="H19" s="888">
        <v>2.3564879999999997</v>
      </c>
      <c r="I19" s="791">
        <v>14.66391941</v>
      </c>
      <c r="J19" s="789">
        <v>6.4069564099999994</v>
      </c>
      <c r="K19" s="789">
        <v>11.192715</v>
      </c>
      <c r="L19" s="789">
        <v>5.8048069999999994</v>
      </c>
      <c r="M19" s="789">
        <v>2.0626759999999997</v>
      </c>
      <c r="N19" s="789">
        <v>2.2762720000000001</v>
      </c>
      <c r="O19" s="789">
        <v>23.100873</v>
      </c>
      <c r="P19" s="789">
        <v>22.294264999999999</v>
      </c>
      <c r="Q19" s="789">
        <v>15.185822</v>
      </c>
      <c r="R19" s="789">
        <v>10.385538</v>
      </c>
      <c r="S19" s="789">
        <v>5.13E-4</v>
      </c>
      <c r="T19" s="790">
        <v>2.3564879999999997</v>
      </c>
      <c r="U19" s="622" t="s">
        <v>1281</v>
      </c>
      <c r="V19" s="363"/>
      <c r="W19" s="363"/>
      <c r="X19" s="363"/>
      <c r="Y19" s="363"/>
      <c r="Z19" s="363"/>
      <c r="AA19" s="363"/>
      <c r="AB19" s="363"/>
      <c r="AC19" s="363"/>
      <c r="AD19" s="363"/>
      <c r="AE19" s="363"/>
      <c r="AF19" s="363"/>
      <c r="AG19" s="363"/>
      <c r="AH19" s="363"/>
      <c r="AI19" s="363"/>
    </row>
    <row r="20" spans="2:35" s="360" customFormat="1" ht="26.1" customHeight="1" x14ac:dyDescent="0.2">
      <c r="B20" s="454" t="s">
        <v>1195</v>
      </c>
      <c r="C20" s="884">
        <v>69290.836610867307</v>
      </c>
      <c r="D20" s="884">
        <v>90261.608729512867</v>
      </c>
      <c r="E20" s="884">
        <v>124446.44712422458</v>
      </c>
      <c r="F20" s="884">
        <v>74219.592590144137</v>
      </c>
      <c r="G20" s="884">
        <v>67084.275616278232</v>
      </c>
      <c r="H20" s="884">
        <v>84917.766554929942</v>
      </c>
      <c r="I20" s="794">
        <v>63946.622844524085</v>
      </c>
      <c r="J20" s="792">
        <v>63550.572436813425</v>
      </c>
      <c r="K20" s="792">
        <v>66078.893599309871</v>
      </c>
      <c r="L20" s="792">
        <v>63883.628744710433</v>
      </c>
      <c r="M20" s="792">
        <v>66865.58331127686</v>
      </c>
      <c r="N20" s="792">
        <v>71799.649983244191</v>
      </c>
      <c r="O20" s="792">
        <v>67603.970444573686</v>
      </c>
      <c r="P20" s="792">
        <v>68267.834502990678</v>
      </c>
      <c r="Q20" s="792">
        <v>76268.012366546915</v>
      </c>
      <c r="R20" s="792">
        <v>78660.524944300094</v>
      </c>
      <c r="S20" s="792">
        <v>83093.669808080915</v>
      </c>
      <c r="T20" s="793">
        <v>84917.766554929942</v>
      </c>
      <c r="U20" s="620" t="s">
        <v>1204</v>
      </c>
      <c r="V20" s="363"/>
      <c r="W20" s="363"/>
      <c r="X20" s="363"/>
      <c r="Y20" s="363"/>
      <c r="Z20" s="363"/>
      <c r="AA20" s="363"/>
      <c r="AB20" s="363"/>
      <c r="AC20" s="363"/>
      <c r="AD20" s="363"/>
      <c r="AE20" s="363"/>
      <c r="AF20" s="363"/>
      <c r="AG20" s="363"/>
      <c r="AH20" s="363"/>
      <c r="AI20" s="363"/>
    </row>
    <row r="21" spans="2:35" s="365" customFormat="1" ht="26.1" customHeight="1" x14ac:dyDescent="0.2">
      <c r="B21" s="621" t="s">
        <v>957</v>
      </c>
      <c r="C21" s="888">
        <v>68336.823200737301</v>
      </c>
      <c r="D21" s="888">
        <v>88838.286949402842</v>
      </c>
      <c r="E21" s="888">
        <v>122315.04106992458</v>
      </c>
      <c r="F21" s="888">
        <v>72220.920524704139</v>
      </c>
      <c r="G21" s="888">
        <v>65400.030755438231</v>
      </c>
      <c r="H21" s="888">
        <v>83762.069089759942</v>
      </c>
      <c r="I21" s="791">
        <v>62074.711449694085</v>
      </c>
      <c r="J21" s="789">
        <v>61896.835513643426</v>
      </c>
      <c r="K21" s="789">
        <v>64566.519658739875</v>
      </c>
      <c r="L21" s="789">
        <v>62333.128844370432</v>
      </c>
      <c r="M21" s="789">
        <v>65319.22687598686</v>
      </c>
      <c r="N21" s="789">
        <v>70315.737971544193</v>
      </c>
      <c r="O21" s="789">
        <v>66296.259202113681</v>
      </c>
      <c r="P21" s="789">
        <v>67041.046174890682</v>
      </c>
      <c r="Q21" s="789">
        <v>74908.806512406911</v>
      </c>
      <c r="R21" s="789">
        <v>77536.921337640088</v>
      </c>
      <c r="S21" s="789">
        <v>81876.222926570917</v>
      </c>
      <c r="T21" s="790">
        <v>83762.069089759942</v>
      </c>
      <c r="U21" s="622" t="s">
        <v>1284</v>
      </c>
      <c r="V21" s="363"/>
      <c r="W21" s="363"/>
      <c r="X21" s="363"/>
      <c r="Y21" s="363"/>
      <c r="Z21" s="363"/>
      <c r="AA21" s="363"/>
      <c r="AB21" s="363"/>
      <c r="AC21" s="363"/>
      <c r="AD21" s="363"/>
      <c r="AE21" s="363"/>
      <c r="AF21" s="363"/>
      <c r="AG21" s="363"/>
      <c r="AH21" s="363"/>
      <c r="AI21" s="363"/>
    </row>
    <row r="22" spans="2:35" s="365" customFormat="1" ht="26.1" customHeight="1" x14ac:dyDescent="0.2">
      <c r="B22" s="621" t="s">
        <v>962</v>
      </c>
      <c r="C22" s="888">
        <v>21117.555609161271</v>
      </c>
      <c r="D22" s="888">
        <v>26971.311292754996</v>
      </c>
      <c r="E22" s="888">
        <v>39037.139992115088</v>
      </c>
      <c r="F22" s="888">
        <v>27090.17372372399</v>
      </c>
      <c r="G22" s="888">
        <v>27184.683723833998</v>
      </c>
      <c r="H22" s="888">
        <v>28110.682932636013</v>
      </c>
      <c r="I22" s="791">
        <v>23670.479911404003</v>
      </c>
      <c r="J22" s="789">
        <v>22633.470044929003</v>
      </c>
      <c r="K22" s="789">
        <v>25485.562541609994</v>
      </c>
      <c r="L22" s="789">
        <v>22822.529479928009</v>
      </c>
      <c r="M22" s="789">
        <v>24275.914994286832</v>
      </c>
      <c r="N22" s="789">
        <v>28389.215033443514</v>
      </c>
      <c r="O22" s="789">
        <v>22725.983666709009</v>
      </c>
      <c r="P22" s="789">
        <v>23007.160583489014</v>
      </c>
      <c r="Q22" s="789">
        <v>28717.941252989011</v>
      </c>
      <c r="R22" s="789">
        <v>27326.351499308978</v>
      </c>
      <c r="S22" s="789">
        <v>27655.220457626016</v>
      </c>
      <c r="T22" s="790">
        <v>28110.682932636013</v>
      </c>
      <c r="U22" s="622" t="s">
        <v>1205</v>
      </c>
      <c r="V22" s="363"/>
      <c r="W22" s="363"/>
      <c r="X22" s="363"/>
      <c r="Y22" s="363"/>
      <c r="Z22" s="363"/>
      <c r="AA22" s="363"/>
      <c r="AB22" s="363"/>
      <c r="AC22" s="363"/>
      <c r="AD22" s="363"/>
      <c r="AE22" s="363"/>
      <c r="AF22" s="363"/>
      <c r="AG22" s="363"/>
      <c r="AH22" s="363"/>
      <c r="AI22" s="363"/>
    </row>
    <row r="23" spans="2:35" s="365" customFormat="1" ht="26.1" customHeight="1" x14ac:dyDescent="0.2">
      <c r="B23" s="621" t="s">
        <v>963</v>
      </c>
      <c r="C23" s="888">
        <v>44999.125190666033</v>
      </c>
      <c r="D23" s="888">
        <v>59085.639816897878</v>
      </c>
      <c r="E23" s="888">
        <v>81687.415261329501</v>
      </c>
      <c r="F23" s="888">
        <v>44184.288954850155</v>
      </c>
      <c r="G23" s="888">
        <v>36854.748115384231</v>
      </c>
      <c r="H23" s="888">
        <v>54201.280644253929</v>
      </c>
      <c r="I23" s="791">
        <v>36883.09359697008</v>
      </c>
      <c r="J23" s="789">
        <v>37548.755618964424</v>
      </c>
      <c r="K23" s="789">
        <v>38011.08063317222</v>
      </c>
      <c r="L23" s="789">
        <v>38068.931126322423</v>
      </c>
      <c r="M23" s="789">
        <v>39921.718765670026</v>
      </c>
      <c r="N23" s="789">
        <v>40845.056217550678</v>
      </c>
      <c r="O23" s="789">
        <v>42338.218844524679</v>
      </c>
      <c r="P23" s="789">
        <v>42820.259616331678</v>
      </c>
      <c r="Q23" s="789">
        <v>44939.521450427907</v>
      </c>
      <c r="R23" s="789">
        <v>48552.578820801114</v>
      </c>
      <c r="S23" s="789">
        <v>52810.177929884892</v>
      </c>
      <c r="T23" s="790">
        <v>54201.280644253929</v>
      </c>
      <c r="U23" s="622" t="s">
        <v>1206</v>
      </c>
      <c r="V23" s="363"/>
      <c r="W23" s="363"/>
      <c r="X23" s="363"/>
      <c r="Y23" s="363"/>
      <c r="Z23" s="363"/>
      <c r="AA23" s="363"/>
      <c r="AB23" s="363"/>
      <c r="AC23" s="363"/>
      <c r="AD23" s="363"/>
      <c r="AE23" s="363"/>
      <c r="AF23" s="363"/>
      <c r="AG23" s="363"/>
      <c r="AH23" s="363"/>
      <c r="AI23" s="363"/>
    </row>
    <row r="24" spans="2:35" s="365" customFormat="1" ht="26.1" customHeight="1" x14ac:dyDescent="0.2">
      <c r="B24" s="621" t="s">
        <v>964</v>
      </c>
      <c r="C24" s="888">
        <v>2220.1424009100001</v>
      </c>
      <c r="D24" s="888">
        <v>2781.3358397500006</v>
      </c>
      <c r="E24" s="888">
        <v>1590.4858164799998</v>
      </c>
      <c r="F24" s="888">
        <v>946.45784613000001</v>
      </c>
      <c r="G24" s="888">
        <v>1360.5989162200001</v>
      </c>
      <c r="H24" s="888">
        <v>1450.1055128699998</v>
      </c>
      <c r="I24" s="791">
        <v>1521.13794132</v>
      </c>
      <c r="J24" s="789">
        <v>1714.6098497499997</v>
      </c>
      <c r="K24" s="789">
        <v>1069.8764839576611</v>
      </c>
      <c r="L24" s="789">
        <v>1441.6682381200001</v>
      </c>
      <c r="M24" s="789">
        <v>1121.5931160300001</v>
      </c>
      <c r="N24" s="789">
        <v>1081.4667205500002</v>
      </c>
      <c r="O24" s="789">
        <v>1232.0566908800001</v>
      </c>
      <c r="P24" s="789">
        <v>1213.6259750700001</v>
      </c>
      <c r="Q24" s="789">
        <v>1251.3438089899998</v>
      </c>
      <c r="R24" s="789">
        <v>1657.9910175300001</v>
      </c>
      <c r="S24" s="789">
        <v>1410.8245390599998</v>
      </c>
      <c r="T24" s="790">
        <v>1450.1055128699998</v>
      </c>
      <c r="U24" s="622" t="s">
        <v>1282</v>
      </c>
      <c r="V24" s="363"/>
      <c r="W24" s="363"/>
      <c r="X24" s="363"/>
      <c r="Y24" s="363"/>
      <c r="Z24" s="363"/>
      <c r="AA24" s="363"/>
      <c r="AB24" s="363"/>
      <c r="AC24" s="363"/>
      <c r="AD24" s="363"/>
      <c r="AE24" s="363"/>
      <c r="AF24" s="363"/>
      <c r="AG24" s="363"/>
      <c r="AH24" s="363"/>
      <c r="AI24" s="363"/>
    </row>
    <row r="25" spans="2:35" s="365" customFormat="1" ht="26.1" customHeight="1" x14ac:dyDescent="0.2">
      <c r="B25" s="621" t="s">
        <v>961</v>
      </c>
      <c r="C25" s="888">
        <v>954.01341013000001</v>
      </c>
      <c r="D25" s="888">
        <v>1423.32178011</v>
      </c>
      <c r="E25" s="888">
        <v>2131.4060542999996</v>
      </c>
      <c r="F25" s="888">
        <v>1998.6720654399996</v>
      </c>
      <c r="G25" s="888">
        <v>1684.24486084</v>
      </c>
      <c r="H25" s="888">
        <v>1155.6974651699998</v>
      </c>
      <c r="I25" s="791">
        <v>1871.9113948300003</v>
      </c>
      <c r="J25" s="789">
        <v>1653.7369231700004</v>
      </c>
      <c r="K25" s="789">
        <v>1512.3739405699998</v>
      </c>
      <c r="L25" s="789">
        <v>1550.4999003399996</v>
      </c>
      <c r="M25" s="789">
        <v>1546.35643529</v>
      </c>
      <c r="N25" s="789">
        <v>1483.9120117</v>
      </c>
      <c r="O25" s="789">
        <v>1307.71124246</v>
      </c>
      <c r="P25" s="789">
        <v>1226.7883281000002</v>
      </c>
      <c r="Q25" s="789">
        <v>1359.2058541400002</v>
      </c>
      <c r="R25" s="789">
        <v>1123.6036066599997</v>
      </c>
      <c r="S25" s="789">
        <v>1217.4468815100004</v>
      </c>
      <c r="T25" s="790">
        <v>1155.6974651699998</v>
      </c>
      <c r="U25" s="622" t="s">
        <v>1283</v>
      </c>
      <c r="V25" s="363"/>
      <c r="W25" s="363"/>
      <c r="X25" s="363"/>
      <c r="Y25" s="363"/>
      <c r="Z25" s="363"/>
      <c r="AA25" s="363"/>
      <c r="AB25" s="363"/>
      <c r="AC25" s="363"/>
      <c r="AD25" s="363"/>
      <c r="AE25" s="363"/>
      <c r="AF25" s="363"/>
      <c r="AG25" s="363"/>
      <c r="AH25" s="363"/>
      <c r="AI25" s="363"/>
    </row>
    <row r="26" spans="2:35" s="365" customFormat="1" ht="12" customHeight="1" x14ac:dyDescent="0.2">
      <c r="B26" s="454"/>
      <c r="C26" s="884"/>
      <c r="D26" s="884"/>
      <c r="E26" s="884"/>
      <c r="F26" s="884"/>
      <c r="G26" s="884"/>
      <c r="H26" s="884"/>
      <c r="I26" s="794"/>
      <c r="J26" s="792"/>
      <c r="K26" s="792"/>
      <c r="L26" s="792"/>
      <c r="M26" s="792"/>
      <c r="N26" s="792"/>
      <c r="O26" s="792"/>
      <c r="P26" s="792"/>
      <c r="Q26" s="792"/>
      <c r="R26" s="792"/>
      <c r="S26" s="792"/>
      <c r="T26" s="793"/>
      <c r="U26" s="1070"/>
      <c r="V26" s="363"/>
      <c r="W26" s="363"/>
      <c r="X26" s="363"/>
      <c r="Y26" s="363"/>
      <c r="Z26" s="363"/>
      <c r="AA26" s="363"/>
      <c r="AB26" s="363"/>
      <c r="AC26" s="363"/>
      <c r="AD26" s="363"/>
      <c r="AE26" s="363"/>
      <c r="AF26" s="363"/>
      <c r="AG26" s="363"/>
      <c r="AH26" s="363"/>
      <c r="AI26" s="363"/>
    </row>
    <row r="27" spans="2:35" s="360" customFormat="1" ht="26.1" customHeight="1" x14ac:dyDescent="0.2">
      <c r="B27" s="454" t="s">
        <v>974</v>
      </c>
      <c r="C27" s="884">
        <v>20622.630189538999</v>
      </c>
      <c r="D27" s="884">
        <v>32063.983651451996</v>
      </c>
      <c r="E27" s="884">
        <v>45100.38860021704</v>
      </c>
      <c r="F27" s="884">
        <v>22908.154419035971</v>
      </c>
      <c r="G27" s="884">
        <v>20562.597895371997</v>
      </c>
      <c r="H27" s="884">
        <v>24394.210441316016</v>
      </c>
      <c r="I27" s="794">
        <v>20353.423667296025</v>
      </c>
      <c r="J27" s="792">
        <v>20700.194139526022</v>
      </c>
      <c r="K27" s="792">
        <v>20732.888916976008</v>
      </c>
      <c r="L27" s="792">
        <v>19379.365162666003</v>
      </c>
      <c r="M27" s="792">
        <v>19634.235026125993</v>
      </c>
      <c r="N27" s="792">
        <v>19751.075355285997</v>
      </c>
      <c r="O27" s="792">
        <v>19111.600820976022</v>
      </c>
      <c r="P27" s="792">
        <v>19289.002095356012</v>
      </c>
      <c r="Q27" s="792">
        <v>20222.83473332601</v>
      </c>
      <c r="R27" s="792">
        <v>21465.425169956008</v>
      </c>
      <c r="S27" s="792">
        <v>22616.069574015906</v>
      </c>
      <c r="T27" s="793">
        <v>24394.210441316016</v>
      </c>
      <c r="U27" s="620" t="s">
        <v>1169</v>
      </c>
      <c r="V27" s="363"/>
      <c r="W27" s="363"/>
      <c r="X27" s="363"/>
      <c r="Y27" s="363"/>
      <c r="Z27" s="363"/>
      <c r="AA27" s="363"/>
      <c r="AB27" s="363"/>
      <c r="AC27" s="363"/>
      <c r="AD27" s="363"/>
      <c r="AE27" s="363"/>
      <c r="AF27" s="363"/>
      <c r="AG27" s="363"/>
      <c r="AH27" s="363"/>
      <c r="AI27" s="363"/>
    </row>
    <row r="28" spans="2:35" s="365" customFormat="1" ht="26.1" customHeight="1" x14ac:dyDescent="0.2">
      <c r="B28" s="621" t="s">
        <v>979</v>
      </c>
      <c r="C28" s="888">
        <v>20190.070736538997</v>
      </c>
      <c r="D28" s="888">
        <v>31321.448995141996</v>
      </c>
      <c r="E28" s="888">
        <v>44159.508310127043</v>
      </c>
      <c r="F28" s="888">
        <v>22444.748711745971</v>
      </c>
      <c r="G28" s="888">
        <v>20207.782511871996</v>
      </c>
      <c r="H28" s="888">
        <v>23998.192719432627</v>
      </c>
      <c r="I28" s="791">
        <v>19987.546978856026</v>
      </c>
      <c r="J28" s="789">
        <v>20330.321336026023</v>
      </c>
      <c r="K28" s="789">
        <v>20380.212003026008</v>
      </c>
      <c r="L28" s="789">
        <v>19029.444510576002</v>
      </c>
      <c r="M28" s="789">
        <v>19284.089167885992</v>
      </c>
      <c r="N28" s="789">
        <v>19376.760082065997</v>
      </c>
      <c r="O28" s="789">
        <v>18752.590711966022</v>
      </c>
      <c r="P28" s="789">
        <v>18932.223425466014</v>
      </c>
      <c r="Q28" s="789">
        <v>19854.634372626009</v>
      </c>
      <c r="R28" s="789">
        <v>21084.640250216009</v>
      </c>
      <c r="S28" s="789">
        <v>22234.036571275905</v>
      </c>
      <c r="T28" s="790">
        <v>23998.192719432627</v>
      </c>
      <c r="U28" s="622" t="s">
        <v>1170</v>
      </c>
      <c r="V28" s="363"/>
      <c r="W28" s="363"/>
      <c r="X28" s="363"/>
      <c r="Y28" s="363"/>
      <c r="Z28" s="363"/>
      <c r="AA28" s="363"/>
      <c r="AB28" s="363"/>
      <c r="AC28" s="363"/>
      <c r="AD28" s="363"/>
      <c r="AE28" s="363"/>
      <c r="AF28" s="363"/>
      <c r="AG28" s="363"/>
      <c r="AH28" s="363"/>
      <c r="AI28" s="363"/>
    </row>
    <row r="29" spans="2:35" s="365" customFormat="1" ht="26.1" customHeight="1" x14ac:dyDescent="0.2">
      <c r="B29" s="621" t="s">
        <v>981</v>
      </c>
      <c r="C29" s="888">
        <v>432.55945299999996</v>
      </c>
      <c r="D29" s="888">
        <v>742.53465631000006</v>
      </c>
      <c r="E29" s="888">
        <v>940.88029009000002</v>
      </c>
      <c r="F29" s="888">
        <v>463.40570729000001</v>
      </c>
      <c r="G29" s="888">
        <v>354.81538350000005</v>
      </c>
      <c r="H29" s="888">
        <v>396.01772188338998</v>
      </c>
      <c r="I29" s="791">
        <v>365.87668843999995</v>
      </c>
      <c r="J29" s="789">
        <v>369.87280349999992</v>
      </c>
      <c r="K29" s="789">
        <v>352.67691394999997</v>
      </c>
      <c r="L29" s="789">
        <v>349.92065208999992</v>
      </c>
      <c r="M29" s="789">
        <v>350.14585823999994</v>
      </c>
      <c r="N29" s="789">
        <v>374.31527321999988</v>
      </c>
      <c r="O29" s="789">
        <v>359.01010900999995</v>
      </c>
      <c r="P29" s="789">
        <v>356.77866988999989</v>
      </c>
      <c r="Q29" s="789">
        <v>368.20036069999992</v>
      </c>
      <c r="R29" s="789">
        <v>380.78491973999991</v>
      </c>
      <c r="S29" s="789">
        <v>382.03300273999986</v>
      </c>
      <c r="T29" s="790">
        <v>396.01772188338998</v>
      </c>
      <c r="U29" s="622" t="s">
        <v>1273</v>
      </c>
      <c r="V29" s="363"/>
      <c r="W29" s="363"/>
      <c r="X29" s="363"/>
      <c r="Y29" s="363"/>
      <c r="Z29" s="363"/>
      <c r="AA29" s="363"/>
      <c r="AB29" s="363"/>
      <c r="AC29" s="363"/>
      <c r="AD29" s="363"/>
      <c r="AE29" s="363"/>
      <c r="AF29" s="363"/>
      <c r="AG29" s="363"/>
      <c r="AH29" s="363"/>
      <c r="AI29" s="363"/>
    </row>
    <row r="30" spans="2:35" s="365" customFormat="1" ht="12" customHeight="1" x14ac:dyDescent="0.2">
      <c r="B30" s="454"/>
      <c r="C30" s="888"/>
      <c r="D30" s="888"/>
      <c r="E30" s="888"/>
      <c r="F30" s="888"/>
      <c r="G30" s="888"/>
      <c r="H30" s="888"/>
      <c r="I30" s="791"/>
      <c r="J30" s="789"/>
      <c r="K30" s="789"/>
      <c r="L30" s="789"/>
      <c r="M30" s="789"/>
      <c r="N30" s="789"/>
      <c r="O30" s="789"/>
      <c r="P30" s="789"/>
      <c r="Q30" s="789"/>
      <c r="R30" s="789"/>
      <c r="S30" s="789"/>
      <c r="T30" s="790"/>
      <c r="U30" s="620"/>
      <c r="V30" s="363"/>
      <c r="W30" s="363"/>
      <c r="X30" s="363"/>
      <c r="Y30" s="363"/>
      <c r="Z30" s="363"/>
      <c r="AA30" s="363"/>
      <c r="AB30" s="363"/>
      <c r="AC30" s="363"/>
      <c r="AD30" s="363"/>
      <c r="AE30" s="363"/>
      <c r="AF30" s="363"/>
      <c r="AG30" s="363"/>
      <c r="AH30" s="363"/>
      <c r="AI30" s="363"/>
    </row>
    <row r="31" spans="2:35" s="360" customFormat="1" ht="26.1" customHeight="1" x14ac:dyDescent="0.2">
      <c r="B31" s="454" t="s">
        <v>980</v>
      </c>
      <c r="C31" s="884">
        <v>92179.24043118002</v>
      </c>
      <c r="D31" s="884">
        <v>135914.57162408202</v>
      </c>
      <c r="E31" s="884">
        <v>198759.10985619001</v>
      </c>
      <c r="F31" s="884">
        <v>150017.555643456</v>
      </c>
      <c r="G31" s="884">
        <v>134289.25907056604</v>
      </c>
      <c r="H31" s="884">
        <v>132720.50397082602</v>
      </c>
      <c r="I31" s="794">
        <v>133238.281704016</v>
      </c>
      <c r="J31" s="792">
        <v>130784.54032184601</v>
      </c>
      <c r="K31" s="792">
        <v>130182.64582201364</v>
      </c>
      <c r="L31" s="792">
        <v>126285.01126676364</v>
      </c>
      <c r="M31" s="792">
        <v>123744.32277745601</v>
      </c>
      <c r="N31" s="792">
        <v>121500.88745029601</v>
      </c>
      <c r="O31" s="792">
        <v>120026.63121390599</v>
      </c>
      <c r="P31" s="792">
        <v>122087.14510300601</v>
      </c>
      <c r="Q31" s="792">
        <v>122745.720429076</v>
      </c>
      <c r="R31" s="792">
        <v>127187.57668605601</v>
      </c>
      <c r="S31" s="792">
        <v>130978.98211220598</v>
      </c>
      <c r="T31" s="793">
        <v>132720.50397082602</v>
      </c>
      <c r="U31" s="620" t="s">
        <v>1171</v>
      </c>
      <c r="V31" s="363"/>
      <c r="W31" s="363"/>
      <c r="X31" s="363"/>
      <c r="Y31" s="363"/>
      <c r="Z31" s="363"/>
      <c r="AA31" s="363"/>
      <c r="AB31" s="363"/>
      <c r="AC31" s="363"/>
      <c r="AD31" s="363"/>
      <c r="AE31" s="363"/>
      <c r="AF31" s="363"/>
      <c r="AG31" s="363"/>
      <c r="AH31" s="363"/>
      <c r="AI31" s="363"/>
    </row>
    <row r="32" spans="2:35" s="360" customFormat="1" ht="26.1" customHeight="1" x14ac:dyDescent="0.2">
      <c r="B32" s="454" t="s">
        <v>1194</v>
      </c>
      <c r="C32" s="884">
        <v>0</v>
      </c>
      <c r="D32" s="884">
        <v>0</v>
      </c>
      <c r="E32" s="884">
        <v>1000</v>
      </c>
      <c r="F32" s="884">
        <v>1279.92917442</v>
      </c>
      <c r="G32" s="884">
        <v>669.73873173000004</v>
      </c>
      <c r="H32" s="884">
        <v>1070.6949897700001</v>
      </c>
      <c r="I32" s="794">
        <v>669.48398113000007</v>
      </c>
      <c r="J32" s="792">
        <v>678.58421475</v>
      </c>
      <c r="K32" s="792">
        <v>688.24250783000002</v>
      </c>
      <c r="L32" s="792">
        <v>2282.8494078000003</v>
      </c>
      <c r="M32" s="792">
        <v>2171.83250365</v>
      </c>
      <c r="N32" s="792">
        <v>2171.9332408</v>
      </c>
      <c r="O32" s="792">
        <v>2473.2461245100003</v>
      </c>
      <c r="P32" s="792">
        <v>2469.2625035000005</v>
      </c>
      <c r="Q32" s="792">
        <v>2472.3177393600004</v>
      </c>
      <c r="R32" s="792">
        <v>2472.3737129000001</v>
      </c>
      <c r="S32" s="792">
        <v>2173.20111718</v>
      </c>
      <c r="T32" s="793">
        <v>1070.6949897700001</v>
      </c>
      <c r="U32" s="620" t="s">
        <v>1285</v>
      </c>
      <c r="V32" s="363"/>
      <c r="W32" s="363"/>
      <c r="X32" s="363"/>
      <c r="Y32" s="363"/>
      <c r="Z32" s="363"/>
      <c r="AA32" s="363"/>
      <c r="AB32" s="363"/>
      <c r="AC32" s="363"/>
      <c r="AD32" s="363"/>
      <c r="AE32" s="363"/>
      <c r="AF32" s="363"/>
      <c r="AG32" s="363"/>
      <c r="AH32" s="363"/>
      <c r="AI32" s="363"/>
    </row>
    <row r="33" spans="2:35" s="365" customFormat="1" ht="26.1" customHeight="1" x14ac:dyDescent="0.2">
      <c r="B33" s="621" t="s">
        <v>958</v>
      </c>
      <c r="C33" s="888">
        <v>0</v>
      </c>
      <c r="D33" s="888">
        <v>0</v>
      </c>
      <c r="E33" s="888">
        <v>0</v>
      </c>
      <c r="F33" s="888">
        <v>0</v>
      </c>
      <c r="G33" s="888">
        <v>92.1</v>
      </c>
      <c r="H33" s="888">
        <v>92.1</v>
      </c>
      <c r="I33" s="791">
        <v>92.1</v>
      </c>
      <c r="J33" s="789">
        <v>92.1</v>
      </c>
      <c r="K33" s="789">
        <v>92.1</v>
      </c>
      <c r="L33" s="789">
        <v>92.1</v>
      </c>
      <c r="M33" s="789">
        <v>92.1</v>
      </c>
      <c r="N33" s="789">
        <v>92.1</v>
      </c>
      <c r="O33" s="789">
        <v>92.1</v>
      </c>
      <c r="P33" s="789">
        <v>92.1</v>
      </c>
      <c r="Q33" s="789">
        <v>92.1</v>
      </c>
      <c r="R33" s="789">
        <v>92.1</v>
      </c>
      <c r="S33" s="789">
        <v>92.1</v>
      </c>
      <c r="T33" s="790">
        <v>92.1</v>
      </c>
      <c r="U33" s="622" t="s">
        <v>1164</v>
      </c>
      <c r="V33" s="363"/>
      <c r="W33" s="363"/>
      <c r="X33" s="363"/>
      <c r="Y33" s="363"/>
      <c r="Z33" s="363"/>
      <c r="AA33" s="363"/>
      <c r="AB33" s="363"/>
      <c r="AC33" s="363"/>
      <c r="AD33" s="363"/>
      <c r="AE33" s="363"/>
      <c r="AF33" s="363"/>
      <c r="AG33" s="363"/>
      <c r="AH33" s="363"/>
      <c r="AI33" s="363"/>
    </row>
    <row r="34" spans="2:35" s="365" customFormat="1" ht="26.1" customHeight="1" x14ac:dyDescent="0.2">
      <c r="B34" s="621" t="s">
        <v>959</v>
      </c>
      <c r="C34" s="888">
        <v>0</v>
      </c>
      <c r="D34" s="888">
        <v>0</v>
      </c>
      <c r="E34" s="888">
        <v>0</v>
      </c>
      <c r="F34" s="888">
        <v>22.429174419999999</v>
      </c>
      <c r="G34" s="888">
        <v>502.63873173000002</v>
      </c>
      <c r="H34" s="888">
        <v>896.31498977000001</v>
      </c>
      <c r="I34" s="791">
        <v>502.38398113000005</v>
      </c>
      <c r="J34" s="789">
        <v>507.92121474999999</v>
      </c>
      <c r="K34" s="789">
        <v>517.57950783000001</v>
      </c>
      <c r="L34" s="789">
        <v>2112.1864078000003</v>
      </c>
      <c r="M34" s="789">
        <v>2001.1695036499998</v>
      </c>
      <c r="N34" s="789">
        <v>2001.2702408</v>
      </c>
      <c r="O34" s="789">
        <v>2302.5831245100003</v>
      </c>
      <c r="P34" s="789">
        <v>2298.5995035000005</v>
      </c>
      <c r="Q34" s="789">
        <v>2297.9377393600003</v>
      </c>
      <c r="R34" s="789">
        <v>2297.9937129</v>
      </c>
      <c r="S34" s="789">
        <v>1998.8211171799999</v>
      </c>
      <c r="T34" s="790">
        <v>896.31498977000001</v>
      </c>
      <c r="U34" s="622" t="s">
        <v>1277</v>
      </c>
      <c r="V34" s="363"/>
      <c r="W34" s="363"/>
      <c r="X34" s="363"/>
      <c r="Y34" s="363"/>
      <c r="Z34" s="363"/>
      <c r="AA34" s="363"/>
      <c r="AB34" s="363"/>
      <c r="AC34" s="363"/>
      <c r="AD34" s="363"/>
      <c r="AE34" s="363"/>
      <c r="AF34" s="363"/>
      <c r="AG34" s="363"/>
      <c r="AH34" s="363"/>
      <c r="AI34" s="363"/>
    </row>
    <row r="35" spans="2:35" s="365" customFormat="1" ht="26.1" customHeight="1" x14ac:dyDescent="0.2">
      <c r="B35" s="621" t="s">
        <v>960</v>
      </c>
      <c r="C35" s="888">
        <v>0</v>
      </c>
      <c r="D35" s="888">
        <v>0</v>
      </c>
      <c r="E35" s="888">
        <v>1000</v>
      </c>
      <c r="F35" s="888">
        <v>1257.5</v>
      </c>
      <c r="G35" s="888">
        <v>75</v>
      </c>
      <c r="H35" s="888">
        <v>82.28</v>
      </c>
      <c r="I35" s="791">
        <v>75</v>
      </c>
      <c r="J35" s="789">
        <v>78.563000000000002</v>
      </c>
      <c r="K35" s="789">
        <v>78.563000000000002</v>
      </c>
      <c r="L35" s="789">
        <v>78.563000000000002</v>
      </c>
      <c r="M35" s="789">
        <v>78.563000000000002</v>
      </c>
      <c r="N35" s="789">
        <v>78.563000000000002</v>
      </c>
      <c r="O35" s="789">
        <v>78.563000000000002</v>
      </c>
      <c r="P35" s="789">
        <v>78.563000000000002</v>
      </c>
      <c r="Q35" s="789">
        <v>82.28</v>
      </c>
      <c r="R35" s="789">
        <v>82.28</v>
      </c>
      <c r="S35" s="789">
        <v>82.28</v>
      </c>
      <c r="T35" s="790">
        <v>82.28</v>
      </c>
      <c r="U35" s="622" t="s">
        <v>1281</v>
      </c>
      <c r="V35" s="363"/>
      <c r="W35" s="363"/>
      <c r="X35" s="363"/>
      <c r="Y35" s="363"/>
      <c r="Z35" s="363"/>
      <c r="AA35" s="363"/>
      <c r="AB35" s="363"/>
      <c r="AC35" s="363"/>
      <c r="AD35" s="363"/>
      <c r="AE35" s="363"/>
      <c r="AF35" s="363"/>
      <c r="AG35" s="363"/>
      <c r="AH35" s="363"/>
      <c r="AI35" s="363"/>
    </row>
    <row r="36" spans="2:35" s="360" customFormat="1" ht="26.1" customHeight="1" x14ac:dyDescent="0.2">
      <c r="B36" s="454" t="s">
        <v>1195</v>
      </c>
      <c r="C36" s="884">
        <v>92179.24043118002</v>
      </c>
      <c r="D36" s="884">
        <v>135914.57162408202</v>
      </c>
      <c r="E36" s="884">
        <v>197759.10985619001</v>
      </c>
      <c r="F36" s="884">
        <v>148737.62646903601</v>
      </c>
      <c r="G36" s="884">
        <v>133619.52033883604</v>
      </c>
      <c r="H36" s="884">
        <v>131649.808981056</v>
      </c>
      <c r="I36" s="794">
        <v>132568.797722886</v>
      </c>
      <c r="J36" s="792">
        <v>130105.95610709602</v>
      </c>
      <c r="K36" s="792">
        <v>129494.40331418364</v>
      </c>
      <c r="L36" s="792">
        <v>124002.16185896365</v>
      </c>
      <c r="M36" s="792">
        <v>121572.490273806</v>
      </c>
      <c r="N36" s="792">
        <v>119328.95420949601</v>
      </c>
      <c r="O36" s="792">
        <v>117553.38508939599</v>
      </c>
      <c r="P36" s="792">
        <v>119617.88259950602</v>
      </c>
      <c r="Q36" s="792">
        <v>120273.40268971599</v>
      </c>
      <c r="R36" s="792">
        <v>124715.20297315602</v>
      </c>
      <c r="S36" s="792">
        <v>128805.78099502598</v>
      </c>
      <c r="T36" s="793">
        <v>131649.808981056</v>
      </c>
      <c r="U36" s="620" t="s">
        <v>1286</v>
      </c>
      <c r="V36" s="363"/>
      <c r="W36" s="363"/>
      <c r="X36" s="363"/>
      <c r="Y36" s="363"/>
      <c r="Z36" s="363"/>
      <c r="AA36" s="363"/>
      <c r="AB36" s="363"/>
      <c r="AC36" s="363"/>
      <c r="AD36" s="363"/>
      <c r="AE36" s="363"/>
      <c r="AF36" s="363"/>
      <c r="AG36" s="363"/>
      <c r="AH36" s="363"/>
      <c r="AI36" s="363"/>
    </row>
    <row r="37" spans="2:35" s="365" customFormat="1" ht="26.1" customHeight="1" x14ac:dyDescent="0.2">
      <c r="B37" s="621" t="s">
        <v>957</v>
      </c>
      <c r="C37" s="888">
        <v>90627.106261540001</v>
      </c>
      <c r="D37" s="888">
        <v>133237.43634888204</v>
      </c>
      <c r="E37" s="888">
        <v>193526.61630751</v>
      </c>
      <c r="F37" s="888">
        <v>146068.404745626</v>
      </c>
      <c r="G37" s="888">
        <v>131415.36106331603</v>
      </c>
      <c r="H37" s="888">
        <v>129319.617754676</v>
      </c>
      <c r="I37" s="791">
        <v>130405.84997150599</v>
      </c>
      <c r="J37" s="789">
        <v>127876.16647229601</v>
      </c>
      <c r="K37" s="789">
        <v>127296.92705033364</v>
      </c>
      <c r="L37" s="789">
        <v>121883.62901614365</v>
      </c>
      <c r="M37" s="789">
        <v>119410.685203716</v>
      </c>
      <c r="N37" s="789">
        <v>117086.13245711601</v>
      </c>
      <c r="O37" s="789">
        <v>115317.98641236599</v>
      </c>
      <c r="P37" s="789">
        <v>117407.07460295603</v>
      </c>
      <c r="Q37" s="789">
        <v>118135.936330406</v>
      </c>
      <c r="R37" s="789">
        <v>122534.78754965602</v>
      </c>
      <c r="S37" s="789">
        <v>126565.83830958628</v>
      </c>
      <c r="T37" s="790">
        <v>129319.617754676</v>
      </c>
      <c r="U37" s="622" t="s">
        <v>1284</v>
      </c>
      <c r="V37" s="363"/>
      <c r="W37" s="363"/>
      <c r="X37" s="363"/>
      <c r="Y37" s="363"/>
      <c r="Z37" s="363"/>
      <c r="AA37" s="363"/>
      <c r="AB37" s="363"/>
      <c r="AC37" s="363"/>
      <c r="AD37" s="363"/>
      <c r="AE37" s="363"/>
      <c r="AF37" s="363"/>
      <c r="AG37" s="363"/>
      <c r="AH37" s="363"/>
      <c r="AI37" s="363"/>
    </row>
    <row r="38" spans="2:35" s="365" customFormat="1" ht="26.1" customHeight="1" x14ac:dyDescent="0.2">
      <c r="B38" s="621" t="s">
        <v>962</v>
      </c>
      <c r="C38" s="888">
        <v>30711.406107234805</v>
      </c>
      <c r="D38" s="888">
        <v>38833.119068209999</v>
      </c>
      <c r="E38" s="888">
        <v>50283.074849310004</v>
      </c>
      <c r="F38" s="888">
        <v>50131.18244669</v>
      </c>
      <c r="G38" s="888">
        <v>43965.833010790004</v>
      </c>
      <c r="H38" s="888">
        <v>45680.709584919998</v>
      </c>
      <c r="I38" s="791">
        <v>43764.187160200003</v>
      </c>
      <c r="J38" s="789">
        <v>42875.804165940004</v>
      </c>
      <c r="K38" s="789">
        <v>43134.500586970003</v>
      </c>
      <c r="L38" s="789">
        <v>42031.885025771422</v>
      </c>
      <c r="M38" s="789">
        <v>41268.728138681421</v>
      </c>
      <c r="N38" s="789">
        <v>40759.617649605723</v>
      </c>
      <c r="O38" s="789">
        <v>42270.843506769997</v>
      </c>
      <c r="P38" s="789">
        <v>44276.175728710012</v>
      </c>
      <c r="Q38" s="789">
        <v>43723.642293379991</v>
      </c>
      <c r="R38" s="789">
        <v>44764.334224999999</v>
      </c>
      <c r="S38" s="789">
        <v>45743.803742249998</v>
      </c>
      <c r="T38" s="790">
        <v>45680.709584919998</v>
      </c>
      <c r="U38" s="622" t="s">
        <v>1205</v>
      </c>
      <c r="V38" s="363"/>
      <c r="W38" s="363"/>
      <c r="X38" s="363"/>
      <c r="Y38" s="363"/>
      <c r="Z38" s="363"/>
      <c r="AA38" s="363"/>
      <c r="AB38" s="363"/>
      <c r="AC38" s="363"/>
      <c r="AD38" s="363"/>
      <c r="AE38" s="363"/>
      <c r="AF38" s="363"/>
      <c r="AG38" s="363"/>
      <c r="AH38" s="363"/>
      <c r="AI38" s="363"/>
    </row>
    <row r="39" spans="2:35" s="365" customFormat="1" ht="26.1" customHeight="1" x14ac:dyDescent="0.2">
      <c r="B39" s="621" t="s">
        <v>963</v>
      </c>
      <c r="C39" s="888">
        <v>55245.043200425214</v>
      </c>
      <c r="D39" s="888">
        <v>85434.435716722015</v>
      </c>
      <c r="E39" s="888">
        <v>126390.13515823679</v>
      </c>
      <c r="F39" s="888">
        <v>78516.811926475988</v>
      </c>
      <c r="G39" s="888">
        <v>69224.507698407266</v>
      </c>
      <c r="H39" s="888">
        <v>65559.366716476172</v>
      </c>
      <c r="I39" s="791">
        <v>68740.052882598844</v>
      </c>
      <c r="J39" s="789">
        <v>68038.96327367601</v>
      </c>
      <c r="K39" s="789">
        <v>66713.905383389865</v>
      </c>
      <c r="L39" s="789">
        <v>62965.216037709382</v>
      </c>
      <c r="M39" s="789">
        <v>60512.096199175525</v>
      </c>
      <c r="N39" s="789">
        <v>58800.695083361359</v>
      </c>
      <c r="O39" s="789">
        <v>56633.040481772434</v>
      </c>
      <c r="P39" s="789">
        <v>56817.100867351626</v>
      </c>
      <c r="Q39" s="789">
        <v>57388.873780862414</v>
      </c>
      <c r="R39" s="789">
        <v>60225.8928799887</v>
      </c>
      <c r="S39" s="789">
        <v>63237.057239008427</v>
      </c>
      <c r="T39" s="790">
        <v>65559.366716476172</v>
      </c>
      <c r="U39" s="622" t="s">
        <v>1206</v>
      </c>
      <c r="V39" s="363"/>
      <c r="W39" s="363"/>
      <c r="X39" s="363"/>
      <c r="Y39" s="363"/>
      <c r="Z39" s="363"/>
      <c r="AA39" s="363"/>
      <c r="AB39" s="363"/>
      <c r="AC39" s="363"/>
      <c r="AD39" s="363"/>
      <c r="AE39" s="363"/>
      <c r="AF39" s="363"/>
      <c r="AG39" s="363"/>
      <c r="AH39" s="363"/>
      <c r="AI39" s="363"/>
    </row>
    <row r="40" spans="2:35" s="365" customFormat="1" ht="26.1" customHeight="1" x14ac:dyDescent="0.2">
      <c r="B40" s="621" t="s">
        <v>964</v>
      </c>
      <c r="C40" s="888">
        <v>4670.6569538800004</v>
      </c>
      <c r="D40" s="888">
        <v>8969.8815639500008</v>
      </c>
      <c r="E40" s="888">
        <v>16853.40629996323</v>
      </c>
      <c r="F40" s="888">
        <v>17420.410372460003</v>
      </c>
      <c r="G40" s="888">
        <v>18225.020354118751</v>
      </c>
      <c r="H40" s="888">
        <v>18079.541453279831</v>
      </c>
      <c r="I40" s="791">
        <v>17901.609928707148</v>
      </c>
      <c r="J40" s="789">
        <v>16961.399032680001</v>
      </c>
      <c r="K40" s="789">
        <v>17448.521079973776</v>
      </c>
      <c r="L40" s="789">
        <v>16886.527952662844</v>
      </c>
      <c r="M40" s="789">
        <v>17629.860865859049</v>
      </c>
      <c r="N40" s="789">
        <v>17525.819724148925</v>
      </c>
      <c r="O40" s="789">
        <v>16414.10242382357</v>
      </c>
      <c r="P40" s="789">
        <v>16313.798006894383</v>
      </c>
      <c r="Q40" s="789">
        <v>17023.420256163587</v>
      </c>
      <c r="R40" s="789">
        <v>17544.560444667313</v>
      </c>
      <c r="S40" s="789">
        <v>17584.97732832787</v>
      </c>
      <c r="T40" s="790">
        <v>18079.541453279831</v>
      </c>
      <c r="U40" s="622" t="s">
        <v>1282</v>
      </c>
      <c r="V40" s="363"/>
      <c r="W40" s="363"/>
      <c r="X40" s="363"/>
      <c r="Y40" s="363"/>
      <c r="Z40" s="363"/>
      <c r="AA40" s="363"/>
      <c r="AB40" s="363"/>
      <c r="AC40" s="363"/>
      <c r="AD40" s="363"/>
      <c r="AE40" s="363"/>
      <c r="AF40" s="363"/>
      <c r="AG40" s="363"/>
      <c r="AH40" s="363"/>
      <c r="AI40" s="363"/>
    </row>
    <row r="41" spans="2:35" s="365" customFormat="1" ht="26.1" customHeight="1" x14ac:dyDescent="0.2">
      <c r="B41" s="621" t="s">
        <v>961</v>
      </c>
      <c r="C41" s="888">
        <v>1552.13416964</v>
      </c>
      <c r="D41" s="888">
        <v>2677.1352751999998</v>
      </c>
      <c r="E41" s="888">
        <v>4232.4935486799995</v>
      </c>
      <c r="F41" s="888">
        <v>2669.2217234099999</v>
      </c>
      <c r="G41" s="888">
        <v>2204.1592755199995</v>
      </c>
      <c r="H41" s="888">
        <v>2330.1912263800004</v>
      </c>
      <c r="I41" s="791">
        <v>2162.9477513799993</v>
      </c>
      <c r="J41" s="789">
        <v>2229.7896347999995</v>
      </c>
      <c r="K41" s="789">
        <v>2197.4762638500001</v>
      </c>
      <c r="L41" s="789">
        <v>2118.53284282</v>
      </c>
      <c r="M41" s="789">
        <v>2161.8050700899998</v>
      </c>
      <c r="N41" s="789">
        <v>2242.8217523800004</v>
      </c>
      <c r="O41" s="789">
        <v>2235.3986770299998</v>
      </c>
      <c r="P41" s="789">
        <v>2210.8079965499996</v>
      </c>
      <c r="Q41" s="789">
        <v>2137.4663593099999</v>
      </c>
      <c r="R41" s="789">
        <v>2180.4154234999996</v>
      </c>
      <c r="S41" s="789">
        <v>2239.9426854396988</v>
      </c>
      <c r="T41" s="790">
        <v>2330.1912263800004</v>
      </c>
      <c r="U41" s="622" t="s">
        <v>1272</v>
      </c>
      <c r="V41" s="363"/>
      <c r="W41" s="363"/>
      <c r="X41" s="363"/>
      <c r="Y41" s="363"/>
      <c r="Z41" s="363"/>
      <c r="AA41" s="363"/>
      <c r="AB41" s="363"/>
      <c r="AC41" s="363"/>
      <c r="AD41" s="363"/>
      <c r="AE41" s="363"/>
      <c r="AF41" s="363"/>
      <c r="AG41" s="363"/>
      <c r="AH41" s="363"/>
      <c r="AI41" s="363"/>
    </row>
    <row r="42" spans="2:35" s="365" customFormat="1" ht="15" customHeight="1" x14ac:dyDescent="0.2">
      <c r="B42" s="621"/>
      <c r="C42" s="888"/>
      <c r="D42" s="888"/>
      <c r="E42" s="888"/>
      <c r="F42" s="888"/>
      <c r="G42" s="888"/>
      <c r="H42" s="888"/>
      <c r="I42" s="791"/>
      <c r="J42" s="789"/>
      <c r="K42" s="789"/>
      <c r="L42" s="789"/>
      <c r="M42" s="789"/>
      <c r="N42" s="789"/>
      <c r="O42" s="789"/>
      <c r="P42" s="789"/>
      <c r="Q42" s="789"/>
      <c r="R42" s="789"/>
      <c r="S42" s="789"/>
      <c r="T42" s="790"/>
      <c r="U42" s="620"/>
      <c r="V42" s="363"/>
      <c r="W42" s="363"/>
      <c r="X42" s="363"/>
      <c r="Y42" s="363"/>
      <c r="Z42" s="363"/>
      <c r="AA42" s="363"/>
      <c r="AB42" s="363"/>
      <c r="AC42" s="363"/>
      <c r="AD42" s="363"/>
      <c r="AE42" s="363"/>
      <c r="AF42" s="363"/>
      <c r="AG42" s="363"/>
      <c r="AH42" s="363"/>
      <c r="AI42" s="363"/>
    </row>
    <row r="43" spans="2:35" s="360" customFormat="1" ht="26.1" customHeight="1" x14ac:dyDescent="0.2">
      <c r="B43" s="455" t="s">
        <v>712</v>
      </c>
      <c r="C43" s="884">
        <v>131146.02080823743</v>
      </c>
      <c r="D43" s="884">
        <v>146832.93647159651</v>
      </c>
      <c r="E43" s="884">
        <v>154496.68263067838</v>
      </c>
      <c r="F43" s="884">
        <v>136683.4830959299</v>
      </c>
      <c r="G43" s="884">
        <v>158345.17276833378</v>
      </c>
      <c r="H43" s="884">
        <v>237612.05292432598</v>
      </c>
      <c r="I43" s="794">
        <v>158882.16914650815</v>
      </c>
      <c r="J43" s="792">
        <v>158335.29347845342</v>
      </c>
      <c r="K43" s="792">
        <v>164037.00629932148</v>
      </c>
      <c r="L43" s="792">
        <v>230476.02020435123</v>
      </c>
      <c r="M43" s="792">
        <v>269350.90433783765</v>
      </c>
      <c r="N43" s="792">
        <v>332341.9459607891</v>
      </c>
      <c r="O43" s="792">
        <v>309415.54370709334</v>
      </c>
      <c r="P43" s="792">
        <v>304468.90773134865</v>
      </c>
      <c r="Q43" s="792">
        <v>300446.67664984183</v>
      </c>
      <c r="R43" s="792">
        <v>274669.05082505674</v>
      </c>
      <c r="S43" s="792">
        <v>248085.32623586719</v>
      </c>
      <c r="T43" s="793">
        <v>237612.05292432598</v>
      </c>
      <c r="U43" s="379" t="s">
        <v>1619</v>
      </c>
      <c r="V43" s="363"/>
      <c r="W43" s="363"/>
      <c r="X43" s="363"/>
      <c r="Y43" s="363"/>
      <c r="Z43" s="363"/>
      <c r="AA43" s="363"/>
      <c r="AB43" s="363"/>
      <c r="AC43" s="363"/>
      <c r="AD43" s="363"/>
      <c r="AE43" s="363"/>
      <c r="AF43" s="363"/>
      <c r="AG43" s="363"/>
      <c r="AH43" s="363"/>
      <c r="AI43" s="363"/>
    </row>
    <row r="44" spans="2:35" s="365" customFormat="1" ht="12" customHeight="1" x14ac:dyDescent="0.2">
      <c r="B44" s="454"/>
      <c r="C44" s="888"/>
      <c r="D44" s="888"/>
      <c r="E44" s="888"/>
      <c r="F44" s="888"/>
      <c r="G44" s="888"/>
      <c r="H44" s="888"/>
      <c r="I44" s="791"/>
      <c r="J44" s="789"/>
      <c r="K44" s="789"/>
      <c r="L44" s="789"/>
      <c r="M44" s="789"/>
      <c r="N44" s="789"/>
      <c r="O44" s="789"/>
      <c r="P44" s="789"/>
      <c r="Q44" s="789"/>
      <c r="R44" s="789"/>
      <c r="S44" s="789"/>
      <c r="T44" s="790"/>
      <c r="U44" s="620"/>
      <c r="V44" s="363"/>
      <c r="W44" s="363"/>
      <c r="X44" s="363"/>
      <c r="Y44" s="363"/>
      <c r="Z44" s="363"/>
      <c r="AA44" s="363"/>
      <c r="AB44" s="363"/>
      <c r="AC44" s="363"/>
      <c r="AD44" s="363"/>
      <c r="AE44" s="363"/>
      <c r="AF44" s="363"/>
      <c r="AG44" s="363"/>
      <c r="AH44" s="363"/>
      <c r="AI44" s="363"/>
    </row>
    <row r="45" spans="2:35" s="360" customFormat="1" ht="26.1" customHeight="1" x14ac:dyDescent="0.2">
      <c r="B45" s="454" t="s">
        <v>1163</v>
      </c>
      <c r="C45" s="884">
        <v>42734.558662988711</v>
      </c>
      <c r="D45" s="884">
        <v>49512.423926423071</v>
      </c>
      <c r="E45" s="884">
        <v>62657.988100131544</v>
      </c>
      <c r="F45" s="884">
        <v>50294.080730351692</v>
      </c>
      <c r="G45" s="884">
        <v>87027.339736263908</v>
      </c>
      <c r="H45" s="884">
        <v>132343.87378320299</v>
      </c>
      <c r="I45" s="794">
        <v>86650.740113061736</v>
      </c>
      <c r="J45" s="792">
        <v>85014.567983408022</v>
      </c>
      <c r="K45" s="792">
        <v>88439.294199108655</v>
      </c>
      <c r="L45" s="792">
        <v>126113.49605061715</v>
      </c>
      <c r="M45" s="792">
        <v>147978.91930794335</v>
      </c>
      <c r="N45" s="792">
        <v>178181.8461308144</v>
      </c>
      <c r="O45" s="792">
        <v>176357.73378457435</v>
      </c>
      <c r="P45" s="792">
        <v>171678.71991171682</v>
      </c>
      <c r="Q45" s="792">
        <v>188989.3619989155</v>
      </c>
      <c r="R45" s="792">
        <v>153700.6829627821</v>
      </c>
      <c r="S45" s="792">
        <v>138807.21040143515</v>
      </c>
      <c r="T45" s="793">
        <v>132343.87378320299</v>
      </c>
      <c r="U45" s="620" t="s">
        <v>1168</v>
      </c>
      <c r="V45" s="363"/>
      <c r="W45" s="363"/>
      <c r="X45" s="363"/>
      <c r="Y45" s="363"/>
      <c r="Z45" s="363"/>
      <c r="AA45" s="363"/>
      <c r="AB45" s="363"/>
      <c r="AC45" s="363"/>
      <c r="AD45" s="363"/>
      <c r="AE45" s="363"/>
      <c r="AF45" s="363"/>
      <c r="AG45" s="363"/>
      <c r="AH45" s="363"/>
      <c r="AI45" s="363"/>
    </row>
    <row r="46" spans="2:35" s="360" customFormat="1" ht="26.1" customHeight="1" x14ac:dyDescent="0.2">
      <c r="B46" s="454" t="s">
        <v>1194</v>
      </c>
      <c r="C46" s="884">
        <v>0.17816202540000087</v>
      </c>
      <c r="D46" s="884">
        <v>860.78510822750002</v>
      </c>
      <c r="E46" s="884">
        <v>702.24041310000007</v>
      </c>
      <c r="F46" s="884">
        <v>237.91752685809999</v>
      </c>
      <c r="G46" s="884">
        <v>1942.0216570792002</v>
      </c>
      <c r="H46" s="884">
        <v>1634.8968909137</v>
      </c>
      <c r="I46" s="794">
        <v>1495.5587274885002</v>
      </c>
      <c r="J46" s="792">
        <v>1645.9805446872001</v>
      </c>
      <c r="K46" s="792">
        <v>1269.4788774982999</v>
      </c>
      <c r="L46" s="792">
        <v>1991.6354624505998</v>
      </c>
      <c r="M46" s="792">
        <v>2883.3708385792002</v>
      </c>
      <c r="N46" s="792">
        <v>3882.8477515289001</v>
      </c>
      <c r="O46" s="792">
        <v>3367.1185285810006</v>
      </c>
      <c r="P46" s="792">
        <v>2524.4495812689997</v>
      </c>
      <c r="Q46" s="792">
        <v>3192.7165805119002</v>
      </c>
      <c r="R46" s="792">
        <v>1912.5496563257998</v>
      </c>
      <c r="S46" s="792">
        <v>1744.2846790639999</v>
      </c>
      <c r="T46" s="793">
        <v>1634.8968909137</v>
      </c>
      <c r="U46" s="620" t="s">
        <v>1285</v>
      </c>
      <c r="V46" s="363"/>
      <c r="W46" s="363"/>
      <c r="X46" s="363"/>
      <c r="Y46" s="363"/>
      <c r="Z46" s="363"/>
      <c r="AA46" s="363"/>
      <c r="AB46" s="363"/>
      <c r="AC46" s="363"/>
      <c r="AD46" s="363"/>
      <c r="AE46" s="363"/>
      <c r="AF46" s="363"/>
      <c r="AG46" s="363"/>
      <c r="AH46" s="363"/>
      <c r="AI46" s="363"/>
    </row>
    <row r="47" spans="2:35" s="365" customFormat="1" ht="26.1" customHeight="1" x14ac:dyDescent="0.2">
      <c r="B47" s="621" t="s">
        <v>958</v>
      </c>
      <c r="C47" s="888">
        <v>0</v>
      </c>
      <c r="D47" s="888">
        <v>0</v>
      </c>
      <c r="E47" s="888">
        <v>0</v>
      </c>
      <c r="F47" s="888">
        <v>0</v>
      </c>
      <c r="G47" s="888">
        <v>10.01582732</v>
      </c>
      <c r="H47" s="888">
        <v>0.65480017999999995</v>
      </c>
      <c r="I47" s="791">
        <v>10.518758999999999</v>
      </c>
      <c r="J47" s="789">
        <v>10.64800252</v>
      </c>
      <c r="K47" s="789">
        <v>0.37030532000000005</v>
      </c>
      <c r="L47" s="789">
        <v>0.54629775999999997</v>
      </c>
      <c r="M47" s="789">
        <v>0.63824351999999995</v>
      </c>
      <c r="N47" s="789">
        <v>0.80245983999999992</v>
      </c>
      <c r="O47" s="789">
        <v>0.76935939999999992</v>
      </c>
      <c r="P47" s="789">
        <v>0.77315948000000001</v>
      </c>
      <c r="Q47" s="789">
        <v>0.78357819999999989</v>
      </c>
      <c r="R47" s="789">
        <v>0.73072219999999999</v>
      </c>
      <c r="S47" s="789">
        <v>0.65555775999999999</v>
      </c>
      <c r="T47" s="790">
        <v>0.65480017999999995</v>
      </c>
      <c r="U47" s="622" t="s">
        <v>1164</v>
      </c>
      <c r="V47" s="363"/>
      <c r="W47" s="363"/>
      <c r="X47" s="363"/>
      <c r="Y47" s="363"/>
      <c r="Z47" s="363"/>
      <c r="AA47" s="363"/>
      <c r="AB47" s="363"/>
      <c r="AC47" s="363"/>
      <c r="AD47" s="363"/>
      <c r="AE47" s="363"/>
      <c r="AF47" s="363"/>
      <c r="AG47" s="363"/>
      <c r="AH47" s="363"/>
      <c r="AI47" s="363"/>
    </row>
    <row r="48" spans="2:35" s="365" customFormat="1" ht="26.1" customHeight="1" x14ac:dyDescent="0.2">
      <c r="B48" s="621" t="s">
        <v>959</v>
      </c>
      <c r="C48" s="888">
        <v>0.17816202540000087</v>
      </c>
      <c r="D48" s="888">
        <v>23.742669227499995</v>
      </c>
      <c r="E48" s="888">
        <v>621.34251210000002</v>
      </c>
      <c r="F48" s="888">
        <v>97.449536858100004</v>
      </c>
      <c r="G48" s="888">
        <v>1706.7168217592002</v>
      </c>
      <c r="H48" s="888">
        <v>1634.2420907337</v>
      </c>
      <c r="I48" s="791">
        <v>1249.4571174885</v>
      </c>
      <c r="J48" s="789">
        <v>1396.6341291671999</v>
      </c>
      <c r="K48" s="789">
        <v>1269.1085721782999</v>
      </c>
      <c r="L48" s="789">
        <v>1991.0891646905998</v>
      </c>
      <c r="M48" s="789">
        <v>2882.7325950592003</v>
      </c>
      <c r="N48" s="789">
        <v>3882.0452916888999</v>
      </c>
      <c r="O48" s="789">
        <v>3366.3491691810004</v>
      </c>
      <c r="P48" s="789">
        <v>2523.676421789</v>
      </c>
      <c r="Q48" s="789">
        <v>3191.9330023119001</v>
      </c>
      <c r="R48" s="789">
        <v>1911.8189341257998</v>
      </c>
      <c r="S48" s="789">
        <v>1743.6291213039999</v>
      </c>
      <c r="T48" s="790">
        <v>1634.2420907337</v>
      </c>
      <c r="U48" s="622" t="s">
        <v>1277</v>
      </c>
      <c r="V48" s="363"/>
      <c r="W48" s="363"/>
      <c r="X48" s="363"/>
      <c r="Y48" s="363"/>
      <c r="Z48" s="363"/>
      <c r="AA48" s="363"/>
      <c r="AB48" s="363"/>
      <c r="AC48" s="363"/>
      <c r="AD48" s="363"/>
      <c r="AE48" s="363"/>
      <c r="AF48" s="363"/>
      <c r="AG48" s="363"/>
      <c r="AH48" s="363"/>
      <c r="AI48" s="363"/>
    </row>
    <row r="49" spans="2:35" s="365" customFormat="1" ht="26.1" customHeight="1" x14ac:dyDescent="0.2">
      <c r="B49" s="621" t="s">
        <v>960</v>
      </c>
      <c r="C49" s="888">
        <v>0</v>
      </c>
      <c r="D49" s="888">
        <v>837.04243900000006</v>
      </c>
      <c r="E49" s="888">
        <v>80.897901000000005</v>
      </c>
      <c r="F49" s="888">
        <v>140.46798999999999</v>
      </c>
      <c r="G49" s="888">
        <v>225.289008</v>
      </c>
      <c r="H49" s="888">
        <v>0</v>
      </c>
      <c r="I49" s="791">
        <v>235.58285100000001</v>
      </c>
      <c r="J49" s="789">
        <v>238.69841299999999</v>
      </c>
      <c r="K49" s="789">
        <v>0</v>
      </c>
      <c r="L49" s="789">
        <v>0</v>
      </c>
      <c r="M49" s="789">
        <v>0</v>
      </c>
      <c r="N49" s="789">
        <v>0</v>
      </c>
      <c r="O49" s="789">
        <v>0</v>
      </c>
      <c r="P49" s="789">
        <v>0</v>
      </c>
      <c r="Q49" s="789">
        <v>0</v>
      </c>
      <c r="R49" s="789">
        <v>0</v>
      </c>
      <c r="S49" s="789">
        <v>0</v>
      </c>
      <c r="T49" s="790">
        <v>0</v>
      </c>
      <c r="U49" s="622" t="s">
        <v>1281</v>
      </c>
      <c r="V49" s="363"/>
      <c r="W49" s="363"/>
      <c r="X49" s="363"/>
      <c r="Y49" s="363"/>
      <c r="Z49" s="363"/>
      <c r="AA49" s="363"/>
      <c r="AB49" s="363"/>
      <c r="AC49" s="363"/>
      <c r="AD49" s="363"/>
      <c r="AE49" s="363"/>
      <c r="AF49" s="363"/>
      <c r="AG49" s="363"/>
      <c r="AH49" s="363"/>
      <c r="AI49" s="363"/>
    </row>
    <row r="50" spans="2:35" s="360" customFormat="1" ht="26.1" customHeight="1" x14ac:dyDescent="0.2">
      <c r="B50" s="454" t="s">
        <v>1195</v>
      </c>
      <c r="C50" s="884">
        <v>42734.380500963314</v>
      </c>
      <c r="D50" s="884">
        <v>48651.63881819557</v>
      </c>
      <c r="E50" s="884">
        <v>61955.747687031544</v>
      </c>
      <c r="F50" s="884">
        <v>50056.16320349359</v>
      </c>
      <c r="G50" s="884">
        <v>85085.318079184712</v>
      </c>
      <c r="H50" s="884">
        <v>130708.97689228928</v>
      </c>
      <c r="I50" s="794">
        <v>85155.181385573233</v>
      </c>
      <c r="J50" s="792">
        <v>83368.587438720817</v>
      </c>
      <c r="K50" s="792">
        <v>87169.815321610353</v>
      </c>
      <c r="L50" s="792">
        <v>124121.86058816654</v>
      </c>
      <c r="M50" s="792">
        <v>145095.54846936415</v>
      </c>
      <c r="N50" s="792">
        <v>174298.99837928551</v>
      </c>
      <c r="O50" s="792">
        <v>172990.61525599335</v>
      </c>
      <c r="P50" s="792">
        <v>169154.27033044782</v>
      </c>
      <c r="Q50" s="792">
        <v>185796.64541840358</v>
      </c>
      <c r="R50" s="792">
        <v>151788.13330645629</v>
      </c>
      <c r="S50" s="792">
        <v>137062.92572237115</v>
      </c>
      <c r="T50" s="793">
        <v>130708.97689228928</v>
      </c>
      <c r="U50" s="620" t="s">
        <v>1286</v>
      </c>
      <c r="V50" s="363"/>
      <c r="W50" s="363"/>
      <c r="X50" s="363"/>
      <c r="Y50" s="363"/>
      <c r="Z50" s="363"/>
      <c r="AA50" s="363"/>
      <c r="AB50" s="363"/>
      <c r="AC50" s="363"/>
      <c r="AD50" s="363"/>
      <c r="AE50" s="363"/>
      <c r="AF50" s="363"/>
      <c r="AG50" s="363"/>
      <c r="AH50" s="363"/>
      <c r="AI50" s="363"/>
    </row>
    <row r="51" spans="2:35" s="365" customFormat="1" ht="26.1" customHeight="1" x14ac:dyDescent="0.2">
      <c r="B51" s="621" t="s">
        <v>957</v>
      </c>
      <c r="C51" s="888">
        <v>41830.397186723305</v>
      </c>
      <c r="D51" s="888">
        <v>47399.297247730567</v>
      </c>
      <c r="E51" s="888">
        <v>59769.561835921544</v>
      </c>
      <c r="F51" s="888">
        <v>48091.739651763593</v>
      </c>
      <c r="G51" s="888">
        <v>82481.559317122708</v>
      </c>
      <c r="H51" s="888">
        <v>122091.37551472329</v>
      </c>
      <c r="I51" s="791">
        <v>82122.266164685236</v>
      </c>
      <c r="J51" s="789">
        <v>80899.126945910815</v>
      </c>
      <c r="K51" s="789">
        <v>84084.297697429356</v>
      </c>
      <c r="L51" s="789">
        <v>119119.08479519155</v>
      </c>
      <c r="M51" s="789">
        <v>138216.86014540715</v>
      </c>
      <c r="N51" s="789">
        <v>165762.24426442551</v>
      </c>
      <c r="O51" s="789">
        <v>165315.73358768134</v>
      </c>
      <c r="P51" s="789">
        <v>159387.90801468882</v>
      </c>
      <c r="Q51" s="789">
        <v>177388.09088517059</v>
      </c>
      <c r="R51" s="789">
        <v>143492.7309828393</v>
      </c>
      <c r="S51" s="789">
        <v>129342.59845830715</v>
      </c>
      <c r="T51" s="790">
        <v>122091.37551472329</v>
      </c>
      <c r="U51" s="622" t="s">
        <v>1284</v>
      </c>
      <c r="V51" s="363"/>
      <c r="W51" s="363"/>
      <c r="X51" s="363"/>
      <c r="Y51" s="363"/>
      <c r="Z51" s="363"/>
      <c r="AA51" s="363"/>
      <c r="AB51" s="363"/>
      <c r="AC51" s="363"/>
      <c r="AD51" s="363"/>
      <c r="AE51" s="363"/>
      <c r="AF51" s="363"/>
      <c r="AG51" s="363"/>
      <c r="AH51" s="363"/>
      <c r="AI51" s="363"/>
    </row>
    <row r="52" spans="2:35" s="365" customFormat="1" ht="26.1" customHeight="1" x14ac:dyDescent="0.2">
      <c r="B52" s="621" t="s">
        <v>962</v>
      </c>
      <c r="C52" s="888">
        <v>13835.38493571552</v>
      </c>
      <c r="D52" s="888">
        <v>11491.71273211337</v>
      </c>
      <c r="E52" s="888">
        <v>20254.484050064093</v>
      </c>
      <c r="F52" s="888">
        <v>19609.16232768758</v>
      </c>
      <c r="G52" s="888">
        <v>36551.334097031388</v>
      </c>
      <c r="H52" s="888">
        <v>56226.729240872992</v>
      </c>
      <c r="I52" s="791">
        <v>37247.416789159615</v>
      </c>
      <c r="J52" s="789">
        <v>36963.752575953695</v>
      </c>
      <c r="K52" s="789">
        <v>40057.023179882613</v>
      </c>
      <c r="L52" s="789">
        <v>59512.581181590242</v>
      </c>
      <c r="M52" s="789">
        <v>70119.300546588333</v>
      </c>
      <c r="N52" s="789">
        <v>85258.499701758628</v>
      </c>
      <c r="O52" s="789">
        <v>80512.240494113823</v>
      </c>
      <c r="P52" s="789">
        <v>78050.484006906205</v>
      </c>
      <c r="Q52" s="789">
        <v>94411.998619600592</v>
      </c>
      <c r="R52" s="789">
        <v>67823.835347912696</v>
      </c>
      <c r="S52" s="789">
        <v>61243.209954622522</v>
      </c>
      <c r="T52" s="790">
        <v>56226.729240872992</v>
      </c>
      <c r="U52" s="622" t="s">
        <v>1205</v>
      </c>
      <c r="V52" s="363"/>
      <c r="W52" s="363"/>
      <c r="X52" s="363"/>
      <c r="Y52" s="363"/>
      <c r="Z52" s="363"/>
      <c r="AA52" s="363"/>
      <c r="AB52" s="363"/>
      <c r="AC52" s="363"/>
      <c r="AD52" s="363"/>
      <c r="AE52" s="363"/>
      <c r="AF52" s="363"/>
      <c r="AG52" s="363"/>
      <c r="AH52" s="363"/>
      <c r="AI52" s="363"/>
    </row>
    <row r="53" spans="2:35" s="365" customFormat="1" ht="26.1" customHeight="1" x14ac:dyDescent="0.2">
      <c r="B53" s="621" t="s">
        <v>963</v>
      </c>
      <c r="C53" s="888">
        <v>27790.841239644593</v>
      </c>
      <c r="D53" s="888">
        <v>35493.074481932599</v>
      </c>
      <c r="E53" s="888">
        <v>39108.286213049054</v>
      </c>
      <c r="F53" s="888">
        <v>27814.230526986565</v>
      </c>
      <c r="G53" s="888">
        <v>44544.099845846926</v>
      </c>
      <c r="H53" s="888">
        <v>64601.498036315294</v>
      </c>
      <c r="I53" s="791">
        <v>44067.942500482728</v>
      </c>
      <c r="J53" s="789">
        <v>43359.719389111415</v>
      </c>
      <c r="K53" s="789">
        <v>43034.751901195697</v>
      </c>
      <c r="L53" s="789">
        <v>58649.919425520195</v>
      </c>
      <c r="M53" s="789">
        <v>66307.898512843225</v>
      </c>
      <c r="N53" s="789">
        <v>78618.800966723589</v>
      </c>
      <c r="O53" s="789">
        <v>83362.201609037031</v>
      </c>
      <c r="P53" s="789">
        <v>79515.520075679597</v>
      </c>
      <c r="Q53" s="789">
        <v>81685.088312850421</v>
      </c>
      <c r="R53" s="789">
        <v>74621.558447647403</v>
      </c>
      <c r="S53" s="789">
        <v>66823.04533430544</v>
      </c>
      <c r="T53" s="790">
        <v>64601.498036315294</v>
      </c>
      <c r="U53" s="622" t="s">
        <v>1206</v>
      </c>
      <c r="V53" s="363"/>
      <c r="W53" s="363"/>
      <c r="X53" s="363"/>
      <c r="Y53" s="363"/>
      <c r="Z53" s="363"/>
      <c r="AA53" s="363"/>
      <c r="AB53" s="363"/>
      <c r="AC53" s="363"/>
      <c r="AD53" s="363"/>
      <c r="AE53" s="363"/>
      <c r="AF53" s="363"/>
      <c r="AG53" s="363"/>
      <c r="AH53" s="363"/>
      <c r="AI53" s="363"/>
    </row>
    <row r="54" spans="2:35" s="365" customFormat="1" ht="26.1" customHeight="1" x14ac:dyDescent="0.2">
      <c r="B54" s="621" t="s">
        <v>964</v>
      </c>
      <c r="C54" s="888">
        <v>204.17101136319985</v>
      </c>
      <c r="D54" s="888">
        <v>414.51003368460084</v>
      </c>
      <c r="E54" s="888">
        <v>406.79157280839996</v>
      </c>
      <c r="F54" s="888">
        <v>668.34679708945009</v>
      </c>
      <c r="G54" s="888">
        <v>1386.1253742444001</v>
      </c>
      <c r="H54" s="888">
        <v>1263.1482375350001</v>
      </c>
      <c r="I54" s="791">
        <v>806.90687504290008</v>
      </c>
      <c r="J54" s="789">
        <v>575.65498084569981</v>
      </c>
      <c r="K54" s="789">
        <v>992.52261635104469</v>
      </c>
      <c r="L54" s="789">
        <v>956.58418808110014</v>
      </c>
      <c r="M54" s="789">
        <v>1789.6610859756001</v>
      </c>
      <c r="N54" s="789">
        <v>1884.9435959433001</v>
      </c>
      <c r="O54" s="789">
        <v>1441.2914845305004</v>
      </c>
      <c r="P54" s="789">
        <v>1821.903932103</v>
      </c>
      <c r="Q54" s="789">
        <v>1291.0039527196</v>
      </c>
      <c r="R54" s="789">
        <v>1047.3371872792</v>
      </c>
      <c r="S54" s="789">
        <v>1276.3431693791999</v>
      </c>
      <c r="T54" s="790">
        <v>1263.1482375350001</v>
      </c>
      <c r="U54" s="622" t="s">
        <v>1282</v>
      </c>
      <c r="V54" s="363"/>
      <c r="W54" s="363"/>
      <c r="X54" s="363"/>
      <c r="Y54" s="363"/>
      <c r="Z54" s="363"/>
      <c r="AA54" s="363"/>
      <c r="AB54" s="363"/>
      <c r="AC54" s="363"/>
      <c r="AD54" s="363"/>
      <c r="AE54" s="363"/>
      <c r="AF54" s="363"/>
      <c r="AG54" s="363"/>
      <c r="AH54" s="363"/>
      <c r="AI54" s="363"/>
    </row>
    <row r="55" spans="2:35" s="365" customFormat="1" ht="26.1" customHeight="1" x14ac:dyDescent="0.2">
      <c r="B55" s="621" t="s">
        <v>961</v>
      </c>
      <c r="C55" s="888">
        <v>903.98331423999991</v>
      </c>
      <c r="D55" s="888">
        <v>1252.3415704650001</v>
      </c>
      <c r="E55" s="888">
        <v>2186.1858511100004</v>
      </c>
      <c r="F55" s="888">
        <v>1964.4235517300001</v>
      </c>
      <c r="G55" s="888">
        <v>2603.7587620620002</v>
      </c>
      <c r="H55" s="888">
        <v>8617.6013775659994</v>
      </c>
      <c r="I55" s="791">
        <v>3032.9152208879996</v>
      </c>
      <c r="J55" s="789">
        <v>2469.4604928099998</v>
      </c>
      <c r="K55" s="789">
        <v>3085.5176241810004</v>
      </c>
      <c r="L55" s="789">
        <v>5002.7757929749987</v>
      </c>
      <c r="M55" s="789">
        <v>6878.6883239569988</v>
      </c>
      <c r="N55" s="789">
        <v>8536.7541148599994</v>
      </c>
      <c r="O55" s="789">
        <v>7674.8816683119967</v>
      </c>
      <c r="P55" s="789">
        <v>9766.3623157589991</v>
      </c>
      <c r="Q55" s="789">
        <v>8408.5545332330003</v>
      </c>
      <c r="R55" s="789">
        <v>8295.4023236169996</v>
      </c>
      <c r="S55" s="789">
        <v>7720.3272640639998</v>
      </c>
      <c r="T55" s="790">
        <v>8617.6013775659994</v>
      </c>
      <c r="U55" s="622" t="s">
        <v>1283</v>
      </c>
      <c r="V55" s="363"/>
      <c r="W55" s="363"/>
      <c r="X55" s="363"/>
      <c r="Y55" s="363"/>
      <c r="Z55" s="363"/>
      <c r="AA55" s="363"/>
      <c r="AB55" s="363"/>
      <c r="AC55" s="363"/>
      <c r="AD55" s="363"/>
      <c r="AE55" s="363"/>
      <c r="AF55" s="363"/>
      <c r="AG55" s="363"/>
      <c r="AH55" s="363"/>
      <c r="AI55" s="363"/>
    </row>
    <row r="56" spans="2:35" s="365" customFormat="1" ht="12" customHeight="1" x14ac:dyDescent="0.2">
      <c r="B56" s="454"/>
      <c r="C56" s="888"/>
      <c r="D56" s="888"/>
      <c r="E56" s="888"/>
      <c r="F56" s="888"/>
      <c r="G56" s="888"/>
      <c r="H56" s="888"/>
      <c r="I56" s="791"/>
      <c r="J56" s="789"/>
      <c r="K56" s="789"/>
      <c r="L56" s="789"/>
      <c r="M56" s="789"/>
      <c r="N56" s="789"/>
      <c r="O56" s="789"/>
      <c r="P56" s="789"/>
      <c r="Q56" s="789"/>
      <c r="R56" s="789"/>
      <c r="S56" s="789"/>
      <c r="T56" s="790"/>
      <c r="U56" s="620"/>
      <c r="V56" s="363"/>
      <c r="W56" s="363"/>
      <c r="X56" s="363"/>
      <c r="Y56" s="363"/>
      <c r="Z56" s="363"/>
      <c r="AA56" s="363"/>
      <c r="AB56" s="363"/>
      <c r="AC56" s="363"/>
      <c r="AD56" s="363"/>
      <c r="AE56" s="363"/>
      <c r="AF56" s="363"/>
      <c r="AG56" s="363"/>
      <c r="AH56" s="363"/>
      <c r="AI56" s="363"/>
    </row>
    <row r="57" spans="2:35" s="360" customFormat="1" ht="26.1" customHeight="1" x14ac:dyDescent="0.2">
      <c r="B57" s="454" t="s">
        <v>974</v>
      </c>
      <c r="C57" s="884">
        <v>1946.2409127319997</v>
      </c>
      <c r="D57" s="884">
        <v>4518.841573576</v>
      </c>
      <c r="E57" s="884">
        <v>4808.2461138799954</v>
      </c>
      <c r="F57" s="884">
        <v>4283.8265107099942</v>
      </c>
      <c r="G57" s="884">
        <v>4715.0505616500031</v>
      </c>
      <c r="H57" s="884">
        <v>5673.8387177529958</v>
      </c>
      <c r="I57" s="794">
        <v>4649.6099154310023</v>
      </c>
      <c r="J57" s="792">
        <v>5387.4578061999982</v>
      </c>
      <c r="K57" s="792">
        <v>5367.3397626199994</v>
      </c>
      <c r="L57" s="792">
        <v>7093.6163917539989</v>
      </c>
      <c r="M57" s="792">
        <v>8420.335304179991</v>
      </c>
      <c r="N57" s="792">
        <v>11545.823482889997</v>
      </c>
      <c r="O57" s="792">
        <v>10878.667881061996</v>
      </c>
      <c r="P57" s="792">
        <v>10134.391597747006</v>
      </c>
      <c r="Q57" s="792">
        <v>7303.8667879980012</v>
      </c>
      <c r="R57" s="792">
        <v>6374.728788726019</v>
      </c>
      <c r="S57" s="792">
        <v>5761.8912645690034</v>
      </c>
      <c r="T57" s="793">
        <v>5673.8387177529958</v>
      </c>
      <c r="U57" s="620" t="s">
        <v>1169</v>
      </c>
      <c r="V57" s="363"/>
      <c r="W57" s="363"/>
      <c r="X57" s="363"/>
      <c r="Y57" s="363"/>
      <c r="Z57" s="363"/>
      <c r="AA57" s="363"/>
      <c r="AB57" s="363"/>
      <c r="AC57" s="363"/>
      <c r="AD57" s="363"/>
      <c r="AE57" s="363"/>
      <c r="AF57" s="363"/>
      <c r="AG57" s="363"/>
      <c r="AH57" s="363"/>
      <c r="AI57" s="363"/>
    </row>
    <row r="58" spans="2:35" s="365" customFormat="1" ht="26.1" customHeight="1" x14ac:dyDescent="0.2">
      <c r="B58" s="621" t="s">
        <v>979</v>
      </c>
      <c r="C58" s="888">
        <v>1884.1006937319999</v>
      </c>
      <c r="D58" s="888">
        <v>4379.8335155760005</v>
      </c>
      <c r="E58" s="888">
        <v>4530.0525463599952</v>
      </c>
      <c r="F58" s="888">
        <v>4143.9341532859944</v>
      </c>
      <c r="G58" s="888">
        <v>4557.4166124280027</v>
      </c>
      <c r="H58" s="888">
        <v>5448.6569479879954</v>
      </c>
      <c r="I58" s="791">
        <v>4489.8260009760024</v>
      </c>
      <c r="J58" s="789">
        <v>5225.1114535399984</v>
      </c>
      <c r="K58" s="789">
        <v>5219.5319041879993</v>
      </c>
      <c r="L58" s="789">
        <v>6884.0663251699989</v>
      </c>
      <c r="M58" s="789">
        <v>8160.8703854429914</v>
      </c>
      <c r="N58" s="789">
        <v>11231.360422789996</v>
      </c>
      <c r="O58" s="789">
        <v>10592.246678157997</v>
      </c>
      <c r="P58" s="789">
        <v>9847.9350013770054</v>
      </c>
      <c r="Q58" s="789">
        <v>7016.8456821050013</v>
      </c>
      <c r="R58" s="789">
        <v>6125.0641983870191</v>
      </c>
      <c r="S58" s="789">
        <v>5539.8695715260037</v>
      </c>
      <c r="T58" s="790">
        <v>5448.6569479879954</v>
      </c>
      <c r="U58" s="622" t="s">
        <v>1170</v>
      </c>
      <c r="V58" s="363"/>
      <c r="W58" s="363"/>
      <c r="X58" s="363"/>
      <c r="Y58" s="363"/>
      <c r="Z58" s="363"/>
      <c r="AA58" s="363"/>
      <c r="AB58" s="363"/>
      <c r="AC58" s="363"/>
      <c r="AD58" s="363"/>
      <c r="AE58" s="363"/>
      <c r="AF58" s="363"/>
      <c r="AG58" s="363"/>
      <c r="AH58" s="363"/>
      <c r="AI58" s="363"/>
    </row>
    <row r="59" spans="2:35" s="365" customFormat="1" ht="26.1" customHeight="1" x14ac:dyDescent="0.2">
      <c r="B59" s="621" t="s">
        <v>981</v>
      </c>
      <c r="C59" s="888">
        <v>62.140219000000002</v>
      </c>
      <c r="D59" s="888">
        <v>139.00805800000001</v>
      </c>
      <c r="E59" s="888">
        <v>278.19356751999999</v>
      </c>
      <c r="F59" s="888">
        <v>139.89235742400007</v>
      </c>
      <c r="G59" s="888">
        <v>157.63394922200001</v>
      </c>
      <c r="H59" s="888">
        <v>225.18176976500001</v>
      </c>
      <c r="I59" s="791">
        <v>159.78391445500003</v>
      </c>
      <c r="J59" s="789">
        <v>162.34635266000004</v>
      </c>
      <c r="K59" s="789">
        <v>147.8078584320001</v>
      </c>
      <c r="L59" s="789">
        <v>209.55006658400004</v>
      </c>
      <c r="M59" s="789">
        <v>259.464918737</v>
      </c>
      <c r="N59" s="789">
        <v>314.46306010000012</v>
      </c>
      <c r="O59" s="789">
        <v>286.42120290399993</v>
      </c>
      <c r="P59" s="789">
        <v>286.45659637000006</v>
      </c>
      <c r="Q59" s="789">
        <v>287.02110589299986</v>
      </c>
      <c r="R59" s="789">
        <v>249.6645903390002</v>
      </c>
      <c r="S59" s="789">
        <v>222.02169304299997</v>
      </c>
      <c r="T59" s="790">
        <v>225.18176976500001</v>
      </c>
      <c r="U59" s="622" t="s">
        <v>1273</v>
      </c>
      <c r="V59" s="363"/>
      <c r="W59" s="363"/>
      <c r="X59" s="363"/>
      <c r="Y59" s="363"/>
      <c r="Z59" s="363"/>
      <c r="AA59" s="363"/>
      <c r="AB59" s="363"/>
      <c r="AC59" s="363"/>
      <c r="AD59" s="363"/>
      <c r="AE59" s="363"/>
      <c r="AF59" s="363"/>
      <c r="AG59" s="363"/>
      <c r="AH59" s="363"/>
      <c r="AI59" s="363"/>
    </row>
    <row r="60" spans="2:35" s="365" customFormat="1" ht="12" customHeight="1" x14ac:dyDescent="0.2">
      <c r="B60" s="454"/>
      <c r="C60" s="888"/>
      <c r="D60" s="888"/>
      <c r="E60" s="888"/>
      <c r="F60" s="888"/>
      <c r="G60" s="888"/>
      <c r="H60" s="888"/>
      <c r="I60" s="791"/>
      <c r="J60" s="789"/>
      <c r="K60" s="789"/>
      <c r="L60" s="789"/>
      <c r="M60" s="789"/>
      <c r="N60" s="789"/>
      <c r="O60" s="789"/>
      <c r="P60" s="789"/>
      <c r="Q60" s="789"/>
      <c r="R60" s="789"/>
      <c r="S60" s="789"/>
      <c r="T60" s="790"/>
      <c r="U60" s="620"/>
      <c r="V60" s="363"/>
      <c r="W60" s="363"/>
      <c r="X60" s="363"/>
      <c r="Y60" s="363"/>
      <c r="Z60" s="363"/>
      <c r="AA60" s="363"/>
      <c r="AB60" s="363"/>
      <c r="AC60" s="363"/>
      <c r="AD60" s="363"/>
      <c r="AE60" s="363"/>
      <c r="AF60" s="363"/>
      <c r="AG60" s="363"/>
      <c r="AH60" s="363"/>
      <c r="AI60" s="363"/>
    </row>
    <row r="61" spans="2:35" s="360" customFormat="1" ht="26.1" customHeight="1" x14ac:dyDescent="0.2">
      <c r="B61" s="454" t="s">
        <v>980</v>
      </c>
      <c r="C61" s="884">
        <v>86465.22123251672</v>
      </c>
      <c r="D61" s="884">
        <v>92801.670971597428</v>
      </c>
      <c r="E61" s="884">
        <v>87030.448416666841</v>
      </c>
      <c r="F61" s="884">
        <v>82105.575854868221</v>
      </c>
      <c r="G61" s="884">
        <v>66602.782470419872</v>
      </c>
      <c r="H61" s="884">
        <v>99594.340423369998</v>
      </c>
      <c r="I61" s="794">
        <v>67581.819118015424</v>
      </c>
      <c r="J61" s="792">
        <v>67933.267688845386</v>
      </c>
      <c r="K61" s="792">
        <v>70230.372337592809</v>
      </c>
      <c r="L61" s="792">
        <v>97268.907761980081</v>
      </c>
      <c r="M61" s="792">
        <v>112951.64972571431</v>
      </c>
      <c r="N61" s="792">
        <v>142614.2763470847</v>
      </c>
      <c r="O61" s="792">
        <v>122179.14204145697</v>
      </c>
      <c r="P61" s="792">
        <v>122655.7962218848</v>
      </c>
      <c r="Q61" s="792">
        <v>104153.44786292833</v>
      </c>
      <c r="R61" s="792">
        <v>114593.63907354859</v>
      </c>
      <c r="S61" s="792">
        <v>103516.22456986303</v>
      </c>
      <c r="T61" s="793">
        <v>99594.340423369998</v>
      </c>
      <c r="U61" s="620" t="s">
        <v>1171</v>
      </c>
      <c r="V61" s="363"/>
      <c r="W61" s="363"/>
      <c r="X61" s="363"/>
      <c r="Y61" s="363"/>
      <c r="Z61" s="363"/>
      <c r="AA61" s="363"/>
      <c r="AB61" s="363"/>
      <c r="AC61" s="363"/>
      <c r="AD61" s="363"/>
      <c r="AE61" s="363"/>
      <c r="AF61" s="363"/>
      <c r="AG61" s="363"/>
      <c r="AH61" s="363"/>
      <c r="AI61" s="363"/>
    </row>
    <row r="62" spans="2:35" s="360" customFormat="1" ht="26.1" customHeight="1" x14ac:dyDescent="0.2">
      <c r="B62" s="454" t="s">
        <v>1194</v>
      </c>
      <c r="C62" s="884">
        <v>0</v>
      </c>
      <c r="D62" s="884">
        <v>0</v>
      </c>
      <c r="E62" s="884">
        <v>0</v>
      </c>
      <c r="F62" s="884">
        <v>0</v>
      </c>
      <c r="G62" s="884">
        <v>0</v>
      </c>
      <c r="H62" s="884">
        <v>0</v>
      </c>
      <c r="I62" s="794">
        <v>0</v>
      </c>
      <c r="J62" s="792">
        <v>0</v>
      </c>
      <c r="K62" s="792">
        <v>0</v>
      </c>
      <c r="L62" s="792">
        <v>0</v>
      </c>
      <c r="M62" s="792">
        <v>0</v>
      </c>
      <c r="N62" s="792">
        <v>0</v>
      </c>
      <c r="O62" s="792">
        <v>0</v>
      </c>
      <c r="P62" s="792">
        <v>0</v>
      </c>
      <c r="Q62" s="792">
        <v>0</v>
      </c>
      <c r="R62" s="792">
        <v>0</v>
      </c>
      <c r="S62" s="792">
        <v>0</v>
      </c>
      <c r="T62" s="793">
        <v>0</v>
      </c>
      <c r="U62" s="620" t="s">
        <v>1285</v>
      </c>
      <c r="V62" s="363"/>
      <c r="W62" s="363"/>
      <c r="X62" s="363"/>
      <c r="Y62" s="363"/>
      <c r="Z62" s="363"/>
      <c r="AA62" s="363"/>
      <c r="AB62" s="363"/>
      <c r="AC62" s="363"/>
      <c r="AD62" s="363"/>
      <c r="AE62" s="363"/>
      <c r="AF62" s="363"/>
      <c r="AG62" s="363"/>
      <c r="AH62" s="363"/>
      <c r="AI62" s="363"/>
    </row>
    <row r="63" spans="2:35" s="365" customFormat="1" ht="26.1" customHeight="1" x14ac:dyDescent="0.2">
      <c r="B63" s="621" t="s">
        <v>958</v>
      </c>
      <c r="C63" s="888">
        <v>0</v>
      </c>
      <c r="D63" s="888">
        <v>0</v>
      </c>
      <c r="E63" s="888">
        <v>0</v>
      </c>
      <c r="F63" s="888">
        <v>0</v>
      </c>
      <c r="G63" s="888">
        <v>0</v>
      </c>
      <c r="H63" s="888">
        <v>0</v>
      </c>
      <c r="I63" s="791">
        <v>0</v>
      </c>
      <c r="J63" s="789">
        <v>0</v>
      </c>
      <c r="K63" s="789">
        <v>0</v>
      </c>
      <c r="L63" s="789">
        <v>0</v>
      </c>
      <c r="M63" s="789">
        <v>0</v>
      </c>
      <c r="N63" s="789">
        <v>0</v>
      </c>
      <c r="O63" s="789">
        <v>0</v>
      </c>
      <c r="P63" s="789">
        <v>0</v>
      </c>
      <c r="Q63" s="789">
        <v>0</v>
      </c>
      <c r="R63" s="789">
        <v>0</v>
      </c>
      <c r="S63" s="789">
        <v>0</v>
      </c>
      <c r="T63" s="790">
        <v>0</v>
      </c>
      <c r="U63" s="622" t="s">
        <v>1164</v>
      </c>
      <c r="V63" s="363"/>
      <c r="W63" s="363"/>
      <c r="X63" s="363"/>
      <c r="Y63" s="363"/>
      <c r="Z63" s="363"/>
      <c r="AA63" s="363"/>
      <c r="AB63" s="363"/>
      <c r="AC63" s="363"/>
      <c r="AD63" s="363"/>
      <c r="AE63" s="363"/>
      <c r="AF63" s="363"/>
      <c r="AG63" s="363"/>
      <c r="AH63" s="363"/>
      <c r="AI63" s="363"/>
    </row>
    <row r="64" spans="2:35" s="365" customFormat="1" ht="26.1" customHeight="1" x14ac:dyDescent="0.2">
      <c r="B64" s="621" t="s">
        <v>959</v>
      </c>
      <c r="C64" s="888">
        <v>0</v>
      </c>
      <c r="D64" s="888">
        <v>0</v>
      </c>
      <c r="E64" s="888">
        <v>0</v>
      </c>
      <c r="F64" s="888">
        <v>0</v>
      </c>
      <c r="G64" s="888">
        <v>0</v>
      </c>
      <c r="H64" s="888">
        <v>0</v>
      </c>
      <c r="I64" s="791">
        <v>0</v>
      </c>
      <c r="J64" s="789">
        <v>0</v>
      </c>
      <c r="K64" s="789">
        <v>0</v>
      </c>
      <c r="L64" s="789">
        <v>0</v>
      </c>
      <c r="M64" s="789">
        <v>0</v>
      </c>
      <c r="N64" s="789">
        <v>0</v>
      </c>
      <c r="O64" s="789">
        <v>0</v>
      </c>
      <c r="P64" s="789">
        <v>0</v>
      </c>
      <c r="Q64" s="789">
        <v>0</v>
      </c>
      <c r="R64" s="789">
        <v>0</v>
      </c>
      <c r="S64" s="789">
        <v>0</v>
      </c>
      <c r="T64" s="790">
        <v>0</v>
      </c>
      <c r="U64" s="622" t="s">
        <v>1277</v>
      </c>
      <c r="V64" s="363"/>
      <c r="W64" s="363"/>
      <c r="X64" s="363"/>
      <c r="Y64" s="363"/>
      <c r="Z64" s="363"/>
      <c r="AA64" s="363"/>
      <c r="AB64" s="363"/>
      <c r="AC64" s="363"/>
      <c r="AD64" s="363"/>
      <c r="AE64" s="363"/>
      <c r="AF64" s="363"/>
      <c r="AG64" s="363"/>
      <c r="AH64" s="363"/>
      <c r="AI64" s="363"/>
    </row>
    <row r="65" spans="2:35" s="365" customFormat="1" ht="26.1" customHeight="1" x14ac:dyDescent="0.2">
      <c r="B65" s="621" t="s">
        <v>960</v>
      </c>
      <c r="C65" s="888">
        <v>0</v>
      </c>
      <c r="D65" s="888">
        <v>0</v>
      </c>
      <c r="E65" s="888">
        <v>0</v>
      </c>
      <c r="F65" s="888">
        <v>0</v>
      </c>
      <c r="G65" s="888">
        <v>0</v>
      </c>
      <c r="H65" s="888">
        <v>0</v>
      </c>
      <c r="I65" s="791">
        <v>0</v>
      </c>
      <c r="J65" s="789">
        <v>0</v>
      </c>
      <c r="K65" s="789">
        <v>0</v>
      </c>
      <c r="L65" s="789">
        <v>0</v>
      </c>
      <c r="M65" s="789">
        <v>0</v>
      </c>
      <c r="N65" s="789">
        <v>0</v>
      </c>
      <c r="O65" s="789">
        <v>0</v>
      </c>
      <c r="P65" s="789">
        <v>0</v>
      </c>
      <c r="Q65" s="789">
        <v>0</v>
      </c>
      <c r="R65" s="789">
        <v>0</v>
      </c>
      <c r="S65" s="789">
        <v>0</v>
      </c>
      <c r="T65" s="790">
        <v>0</v>
      </c>
      <c r="U65" s="622" t="s">
        <v>1281</v>
      </c>
      <c r="V65" s="363"/>
      <c r="W65" s="363"/>
      <c r="X65" s="363"/>
      <c r="Y65" s="363"/>
      <c r="Z65" s="363"/>
      <c r="AA65" s="363"/>
      <c r="AB65" s="363"/>
      <c r="AC65" s="363"/>
      <c r="AD65" s="363"/>
      <c r="AE65" s="363"/>
      <c r="AF65" s="363"/>
      <c r="AG65" s="363"/>
      <c r="AH65" s="363"/>
      <c r="AI65" s="363"/>
    </row>
    <row r="66" spans="2:35" s="360" customFormat="1" ht="26.1" customHeight="1" x14ac:dyDescent="0.2">
      <c r="B66" s="454" t="s">
        <v>1195</v>
      </c>
      <c r="C66" s="884">
        <v>86465.22123251672</v>
      </c>
      <c r="D66" s="884">
        <v>92801.670971597428</v>
      </c>
      <c r="E66" s="884">
        <v>87030.448416666841</v>
      </c>
      <c r="F66" s="884">
        <v>82105.575854868221</v>
      </c>
      <c r="G66" s="884">
        <v>66602.782470419872</v>
      </c>
      <c r="H66" s="884">
        <v>99594.340423369998</v>
      </c>
      <c r="I66" s="794">
        <v>67581.819118015424</v>
      </c>
      <c r="J66" s="792">
        <v>67933.267688845386</v>
      </c>
      <c r="K66" s="792">
        <v>70230.372337592809</v>
      </c>
      <c r="L66" s="792">
        <v>97268.907761980081</v>
      </c>
      <c r="M66" s="792">
        <v>112951.64972571431</v>
      </c>
      <c r="N66" s="792">
        <v>142614.2763470847</v>
      </c>
      <c r="O66" s="792">
        <v>122179.14204145697</v>
      </c>
      <c r="P66" s="792">
        <v>122655.7962218848</v>
      </c>
      <c r="Q66" s="792">
        <v>104153.44786292833</v>
      </c>
      <c r="R66" s="792">
        <v>114593.63907354859</v>
      </c>
      <c r="S66" s="792">
        <v>103516.22456986303</v>
      </c>
      <c r="T66" s="793">
        <v>99594.340423369998</v>
      </c>
      <c r="U66" s="620" t="s">
        <v>1286</v>
      </c>
      <c r="V66" s="363"/>
      <c r="W66" s="363"/>
      <c r="X66" s="363"/>
      <c r="Y66" s="363"/>
      <c r="Z66" s="363"/>
      <c r="AA66" s="363"/>
      <c r="AB66" s="363"/>
      <c r="AC66" s="363"/>
      <c r="AD66" s="363"/>
      <c r="AE66" s="363"/>
      <c r="AF66" s="363"/>
      <c r="AG66" s="363"/>
      <c r="AH66" s="363"/>
      <c r="AI66" s="363"/>
    </row>
    <row r="67" spans="2:35" s="365" customFormat="1" ht="26.1" customHeight="1" x14ac:dyDescent="0.2">
      <c r="B67" s="621" t="s">
        <v>957</v>
      </c>
      <c r="C67" s="888">
        <v>84168.452668486701</v>
      </c>
      <c r="D67" s="888">
        <v>90332.869108247425</v>
      </c>
      <c r="E67" s="888">
        <v>83562.510995271834</v>
      </c>
      <c r="F67" s="888">
        <v>79705.498442269221</v>
      </c>
      <c r="G67" s="888">
        <v>64638.028024863866</v>
      </c>
      <c r="H67" s="888">
        <v>96890.400848024001</v>
      </c>
      <c r="I67" s="791">
        <v>65612.013999542425</v>
      </c>
      <c r="J67" s="789">
        <v>66000.639353142382</v>
      </c>
      <c r="K67" s="789">
        <v>68297.742166813812</v>
      </c>
      <c r="L67" s="789">
        <v>94614.040471716085</v>
      </c>
      <c r="M67" s="789">
        <v>109757.36047013331</v>
      </c>
      <c r="N67" s="789">
        <v>138766.7931076047</v>
      </c>
      <c r="O67" s="789">
        <v>118961.18668976198</v>
      </c>
      <c r="P67" s="789">
        <v>119647.9720841338</v>
      </c>
      <c r="Q67" s="789">
        <v>101179.61620620833</v>
      </c>
      <c r="R67" s="789">
        <v>111568.09689399929</v>
      </c>
      <c r="S67" s="789">
        <v>100782.18957911142</v>
      </c>
      <c r="T67" s="790">
        <v>96890.400848024001</v>
      </c>
      <c r="U67" s="622" t="s">
        <v>1284</v>
      </c>
      <c r="V67" s="363"/>
      <c r="W67" s="363"/>
      <c r="X67" s="363"/>
      <c r="Y67" s="363"/>
      <c r="Z67" s="363"/>
      <c r="AA67" s="363"/>
      <c r="AB67" s="363"/>
      <c r="AC67" s="363"/>
      <c r="AD67" s="363"/>
      <c r="AE67" s="363"/>
      <c r="AF67" s="363"/>
      <c r="AG67" s="363"/>
      <c r="AH67" s="363"/>
      <c r="AI67" s="363"/>
    </row>
    <row r="68" spans="2:35" s="365" customFormat="1" ht="26.1" customHeight="1" x14ac:dyDescent="0.2">
      <c r="B68" s="621" t="s">
        <v>962</v>
      </c>
      <c r="C68" s="888">
        <v>15449.974635569859</v>
      </c>
      <c r="D68" s="888">
        <v>17014.198197902799</v>
      </c>
      <c r="E68" s="888">
        <v>14968.799310868922</v>
      </c>
      <c r="F68" s="888">
        <v>15895.797666372098</v>
      </c>
      <c r="G68" s="888">
        <v>16637.620719622399</v>
      </c>
      <c r="H68" s="888">
        <v>25343.975328841701</v>
      </c>
      <c r="I68" s="791">
        <v>15082.4038392947</v>
      </c>
      <c r="J68" s="789">
        <v>15721.952575207399</v>
      </c>
      <c r="K68" s="789">
        <v>16302.8472022849</v>
      </c>
      <c r="L68" s="789">
        <v>21934.579602207996</v>
      </c>
      <c r="M68" s="789">
        <v>22757.428259639601</v>
      </c>
      <c r="N68" s="789">
        <v>32407.736107407498</v>
      </c>
      <c r="O68" s="789">
        <v>30080.313581243001</v>
      </c>
      <c r="P68" s="789">
        <v>30055.338781172399</v>
      </c>
      <c r="Q68" s="789">
        <v>21956.746996886901</v>
      </c>
      <c r="R68" s="789">
        <v>30095.287250193804</v>
      </c>
      <c r="S68" s="789">
        <v>27428.036929595299</v>
      </c>
      <c r="T68" s="790">
        <v>25343.975328841701</v>
      </c>
      <c r="U68" s="622" t="s">
        <v>1205</v>
      </c>
      <c r="V68" s="363"/>
      <c r="W68" s="363"/>
      <c r="X68" s="363"/>
      <c r="Y68" s="363"/>
      <c r="Z68" s="363"/>
      <c r="AA68" s="363"/>
      <c r="AB68" s="363"/>
      <c r="AC68" s="363"/>
      <c r="AD68" s="363"/>
      <c r="AE68" s="363"/>
      <c r="AF68" s="363"/>
      <c r="AG68" s="363"/>
      <c r="AH68" s="363"/>
      <c r="AI68" s="363"/>
    </row>
    <row r="69" spans="2:35" s="365" customFormat="1" ht="26.1" customHeight="1" x14ac:dyDescent="0.2">
      <c r="B69" s="621" t="s">
        <v>963</v>
      </c>
      <c r="C69" s="888">
        <v>67950.965575365262</v>
      </c>
      <c r="D69" s="888">
        <v>72611.869821361135</v>
      </c>
      <c r="E69" s="888">
        <v>67703.444531464513</v>
      </c>
      <c r="F69" s="888">
        <v>62153.309987564426</v>
      </c>
      <c r="G69" s="888">
        <v>45802.939137969399</v>
      </c>
      <c r="H69" s="888">
        <v>67057.461804920575</v>
      </c>
      <c r="I69" s="791">
        <v>48167.051617169178</v>
      </c>
      <c r="J69" s="789">
        <v>47855.083250574527</v>
      </c>
      <c r="K69" s="789">
        <v>49447.377640025406</v>
      </c>
      <c r="L69" s="789">
        <v>68948.237720774705</v>
      </c>
      <c r="M69" s="789">
        <v>82521.876443332891</v>
      </c>
      <c r="N69" s="789">
        <v>100703.07078424026</v>
      </c>
      <c r="O69" s="789">
        <v>83640.224862100978</v>
      </c>
      <c r="P69" s="789">
        <v>84192.790528742829</v>
      </c>
      <c r="Q69" s="789">
        <v>73767.431341071206</v>
      </c>
      <c r="R69" s="789">
        <v>76422.841383626495</v>
      </c>
      <c r="S69" s="789">
        <v>68779.608518161302</v>
      </c>
      <c r="T69" s="790">
        <v>67057.461804920575</v>
      </c>
      <c r="U69" s="622" t="s">
        <v>1206</v>
      </c>
      <c r="V69" s="363"/>
      <c r="W69" s="363"/>
      <c r="X69" s="363"/>
      <c r="Y69" s="363"/>
      <c r="Z69" s="363"/>
      <c r="AA69" s="363"/>
      <c r="AB69" s="363"/>
      <c r="AC69" s="363"/>
      <c r="AD69" s="363"/>
      <c r="AE69" s="363"/>
      <c r="AF69" s="363"/>
      <c r="AG69" s="363"/>
      <c r="AH69" s="363"/>
      <c r="AI69" s="363"/>
    </row>
    <row r="70" spans="2:35" s="365" customFormat="1" ht="26.1" customHeight="1" x14ac:dyDescent="0.2">
      <c r="B70" s="621" t="s">
        <v>964</v>
      </c>
      <c r="C70" s="888">
        <v>767.51245755160005</v>
      </c>
      <c r="D70" s="888">
        <v>706.80108898349999</v>
      </c>
      <c r="E70" s="888">
        <v>890.26715293839993</v>
      </c>
      <c r="F70" s="888">
        <v>1656.3907883327001</v>
      </c>
      <c r="G70" s="888">
        <v>2197.4681672720658</v>
      </c>
      <c r="H70" s="888">
        <v>4488.9637142617266</v>
      </c>
      <c r="I70" s="791">
        <v>2362.558543078545</v>
      </c>
      <c r="J70" s="789">
        <v>2423.6035273604639</v>
      </c>
      <c r="K70" s="789">
        <v>2547.5173245035085</v>
      </c>
      <c r="L70" s="789">
        <v>3731.2231487333775</v>
      </c>
      <c r="M70" s="789">
        <v>4478.0557671608085</v>
      </c>
      <c r="N70" s="789">
        <v>5655.9862159569584</v>
      </c>
      <c r="O70" s="789">
        <v>5240.6482464179971</v>
      </c>
      <c r="P70" s="789">
        <v>5399.8427742185713</v>
      </c>
      <c r="Q70" s="789">
        <v>5455.4378682502211</v>
      </c>
      <c r="R70" s="789">
        <v>5049.9682601789764</v>
      </c>
      <c r="S70" s="789">
        <v>4574.5441313548181</v>
      </c>
      <c r="T70" s="790">
        <v>4488.9637142617266</v>
      </c>
      <c r="U70" s="622" t="s">
        <v>1282</v>
      </c>
      <c r="V70" s="363"/>
      <c r="W70" s="363"/>
      <c r="X70" s="363"/>
      <c r="Y70" s="363"/>
      <c r="Z70" s="363"/>
      <c r="AA70" s="363"/>
      <c r="AB70" s="363"/>
      <c r="AC70" s="363"/>
      <c r="AD70" s="363"/>
      <c r="AE70" s="363"/>
      <c r="AF70" s="363"/>
      <c r="AG70" s="363"/>
      <c r="AH70" s="363"/>
      <c r="AI70" s="363"/>
    </row>
    <row r="71" spans="2:35" s="365" customFormat="1" ht="26.1" customHeight="1" x14ac:dyDescent="0.2">
      <c r="B71" s="621" t="s">
        <v>961</v>
      </c>
      <c r="C71" s="888">
        <v>2296.7685640300001</v>
      </c>
      <c r="D71" s="888">
        <v>2468.8018633500001</v>
      </c>
      <c r="E71" s="888">
        <v>3467.9374213950005</v>
      </c>
      <c r="F71" s="888">
        <v>2400.0774125990006</v>
      </c>
      <c r="G71" s="888">
        <v>1964.7544455560005</v>
      </c>
      <c r="H71" s="888">
        <v>2703.9395753459999</v>
      </c>
      <c r="I71" s="791">
        <v>1969.805118473</v>
      </c>
      <c r="J71" s="789">
        <v>1932.6283357029997</v>
      </c>
      <c r="K71" s="789">
        <v>1932.6301707790001</v>
      </c>
      <c r="L71" s="789">
        <v>2654.8672902639996</v>
      </c>
      <c r="M71" s="789">
        <v>3194.2892555809999</v>
      </c>
      <c r="N71" s="789">
        <v>3847.4832394800005</v>
      </c>
      <c r="O71" s="789">
        <v>3217.955351695</v>
      </c>
      <c r="P71" s="789">
        <v>3007.8241377509994</v>
      </c>
      <c r="Q71" s="789">
        <v>2973.831656719999</v>
      </c>
      <c r="R71" s="789">
        <v>3025.5421795493007</v>
      </c>
      <c r="S71" s="789">
        <v>2734.0349907515997</v>
      </c>
      <c r="T71" s="790">
        <v>2703.9395753459999</v>
      </c>
      <c r="U71" s="622" t="s">
        <v>1283</v>
      </c>
      <c r="V71" s="363"/>
      <c r="W71" s="363"/>
      <c r="X71" s="363"/>
      <c r="Y71" s="363"/>
      <c r="Z71" s="363"/>
      <c r="AA71" s="363"/>
      <c r="AB71" s="363"/>
      <c r="AC71" s="363"/>
      <c r="AD71" s="363"/>
      <c r="AE71" s="363"/>
      <c r="AF71" s="363"/>
      <c r="AG71" s="363"/>
      <c r="AH71" s="363"/>
      <c r="AI71" s="363"/>
    </row>
    <row r="72" spans="2:35" s="365" customFormat="1" ht="12" customHeight="1" x14ac:dyDescent="0.2">
      <c r="B72" s="454"/>
      <c r="C72" s="884"/>
      <c r="D72" s="884"/>
      <c r="E72" s="884"/>
      <c r="F72" s="884"/>
      <c r="G72" s="884"/>
      <c r="H72" s="884"/>
      <c r="I72" s="794"/>
      <c r="J72" s="792"/>
      <c r="K72" s="792"/>
      <c r="L72" s="792"/>
      <c r="M72" s="792"/>
      <c r="N72" s="792"/>
      <c r="O72" s="792"/>
      <c r="P72" s="792"/>
      <c r="Q72" s="792"/>
      <c r="R72" s="792"/>
      <c r="S72" s="792"/>
      <c r="T72" s="793"/>
      <c r="U72" s="1070"/>
      <c r="V72" s="363"/>
      <c r="W72" s="363"/>
      <c r="X72" s="363"/>
      <c r="Y72" s="363"/>
      <c r="Z72" s="363"/>
      <c r="AA72" s="363"/>
      <c r="AB72" s="363"/>
      <c r="AC72" s="363"/>
      <c r="AD72" s="363"/>
      <c r="AE72" s="363"/>
      <c r="AF72" s="363"/>
      <c r="AG72" s="363"/>
      <c r="AH72" s="363"/>
      <c r="AI72" s="363"/>
    </row>
    <row r="73" spans="2:35" s="360" customFormat="1" ht="30.75" x14ac:dyDescent="0.2">
      <c r="B73" s="1068" t="s">
        <v>331</v>
      </c>
      <c r="C73" s="891">
        <v>313389.42140940379</v>
      </c>
      <c r="D73" s="891">
        <v>405189.34641093342</v>
      </c>
      <c r="E73" s="891">
        <v>523075.23588176002</v>
      </c>
      <c r="F73" s="891">
        <v>384366.728975926</v>
      </c>
      <c r="G73" s="891">
        <v>382538.83564809005</v>
      </c>
      <c r="H73" s="891">
        <v>485718.58324638795</v>
      </c>
      <c r="I73" s="1553">
        <v>380604.31027835427</v>
      </c>
      <c r="J73" s="1551">
        <v>377398.37928133889</v>
      </c>
      <c r="K73" s="1551">
        <v>384846.39700949099</v>
      </c>
      <c r="L73" s="1551">
        <v>442387.66666875128</v>
      </c>
      <c r="M73" s="1551">
        <v>482006.16529491649</v>
      </c>
      <c r="N73" s="1551">
        <v>547907.22427755524</v>
      </c>
      <c r="O73" s="1551">
        <v>518874.90353017906</v>
      </c>
      <c r="P73" s="1551">
        <v>517175.76999932138</v>
      </c>
      <c r="Q73" s="1551">
        <v>523407.06435278076</v>
      </c>
      <c r="R73" s="1551">
        <v>506553.67491394887</v>
      </c>
      <c r="S73" s="1551">
        <v>488995.73740217998</v>
      </c>
      <c r="T73" s="1552">
        <v>485718.58324638795</v>
      </c>
      <c r="U73" s="1071" t="s">
        <v>1005</v>
      </c>
      <c r="V73" s="363"/>
      <c r="W73" s="363"/>
      <c r="X73" s="363"/>
      <c r="Y73" s="363"/>
      <c r="Z73" s="363"/>
      <c r="AA73" s="363"/>
      <c r="AB73" s="363"/>
      <c r="AC73" s="363"/>
      <c r="AD73" s="363"/>
      <c r="AE73" s="363"/>
      <c r="AF73" s="363"/>
      <c r="AG73" s="363"/>
      <c r="AH73" s="363"/>
      <c r="AI73" s="363"/>
    </row>
    <row r="74" spans="2:35" s="803" customFormat="1" ht="15" customHeight="1" thickBot="1" x14ac:dyDescent="0.25">
      <c r="B74" s="796"/>
      <c r="C74" s="797"/>
      <c r="D74" s="797"/>
      <c r="E74" s="797"/>
      <c r="F74" s="801"/>
      <c r="G74" s="801"/>
      <c r="H74" s="801"/>
      <c r="I74" s="798"/>
      <c r="J74" s="799"/>
      <c r="K74" s="799"/>
      <c r="L74" s="799"/>
      <c r="M74" s="799"/>
      <c r="N74" s="799"/>
      <c r="O74" s="799"/>
      <c r="P74" s="799"/>
      <c r="Q74" s="799"/>
      <c r="R74" s="799"/>
      <c r="S74" s="799"/>
      <c r="T74" s="800"/>
      <c r="U74" s="802"/>
      <c r="V74" s="787"/>
      <c r="X74" s="787"/>
      <c r="Y74" s="787"/>
      <c r="Z74" s="787"/>
      <c r="AA74" s="787"/>
      <c r="AB74" s="787"/>
      <c r="AC74" s="787"/>
      <c r="AD74" s="787"/>
      <c r="AE74" s="787"/>
      <c r="AF74" s="787"/>
      <c r="AG74" s="787"/>
      <c r="AH74" s="787"/>
      <c r="AI74" s="787"/>
    </row>
    <row r="75" spans="2:35" s="807" customFormat="1" ht="12" customHeight="1" thickTop="1" x14ac:dyDescent="0.2">
      <c r="B75" s="804"/>
      <c r="C75" s="805"/>
      <c r="D75" s="805"/>
      <c r="E75" s="805"/>
      <c r="F75" s="805"/>
      <c r="G75" s="805"/>
      <c r="H75" s="805"/>
      <c r="I75" s="805"/>
      <c r="J75" s="805"/>
      <c r="K75" s="805"/>
      <c r="L75" s="805"/>
      <c r="M75" s="805"/>
      <c r="N75" s="805"/>
      <c r="O75" s="805"/>
      <c r="P75" s="805"/>
      <c r="Q75" s="805"/>
      <c r="R75" s="805"/>
      <c r="S75" s="805"/>
      <c r="T75" s="805"/>
      <c r="U75" s="806"/>
      <c r="V75" s="787"/>
    </row>
    <row r="76" spans="2:35" s="811" customFormat="1" ht="22.5" x14ac:dyDescent="0.2">
      <c r="B76" s="808" t="s">
        <v>1537</v>
      </c>
      <c r="C76" s="809"/>
      <c r="D76" s="809"/>
      <c r="E76" s="809"/>
      <c r="F76" s="809"/>
      <c r="G76" s="809"/>
      <c r="H76" s="809"/>
      <c r="I76" s="809"/>
      <c r="J76" s="809"/>
      <c r="K76" s="809"/>
      <c r="L76" s="809"/>
      <c r="M76" s="809"/>
      <c r="N76" s="809"/>
      <c r="O76" s="809"/>
      <c r="P76" s="809"/>
      <c r="Q76" s="809"/>
      <c r="R76" s="809"/>
      <c r="S76" s="809"/>
      <c r="T76" s="809"/>
      <c r="U76" s="810" t="s">
        <v>1759</v>
      </c>
    </row>
    <row r="77" spans="2:35" s="812" customFormat="1" ht="23.25" x14ac:dyDescent="0.5">
      <c r="B77" s="357" t="s">
        <v>1929</v>
      </c>
      <c r="C77" s="813"/>
      <c r="D77" s="813"/>
      <c r="E77" s="813"/>
      <c r="F77" s="813"/>
      <c r="G77" s="813"/>
      <c r="H77" s="813"/>
      <c r="I77" s="813"/>
      <c r="J77" s="813"/>
      <c r="K77" s="813"/>
      <c r="L77" s="813"/>
      <c r="M77" s="813"/>
      <c r="N77" s="813"/>
      <c r="O77" s="813"/>
      <c r="P77" s="813"/>
      <c r="Q77" s="813"/>
      <c r="R77" s="813"/>
      <c r="S77" s="813"/>
      <c r="T77" s="813"/>
      <c r="U77" s="356" t="s">
        <v>1930</v>
      </c>
    </row>
    <row r="78" spans="2:35" s="812" customFormat="1" ht="23.25" x14ac:dyDescent="0.2">
      <c r="C78" s="813"/>
      <c r="D78" s="813"/>
      <c r="E78" s="813"/>
      <c r="F78" s="813"/>
      <c r="G78" s="813"/>
      <c r="H78" s="813"/>
      <c r="I78" s="813"/>
      <c r="J78" s="813"/>
      <c r="K78" s="813"/>
      <c r="L78" s="813"/>
      <c r="M78" s="813"/>
      <c r="N78" s="813"/>
      <c r="O78" s="813"/>
      <c r="P78" s="813"/>
      <c r="Q78" s="813"/>
      <c r="R78" s="813"/>
      <c r="S78" s="813"/>
      <c r="T78" s="813"/>
      <c r="U78" s="814"/>
    </row>
    <row r="79" spans="2:35" s="812" customFormat="1" ht="23.25" x14ac:dyDescent="0.2">
      <c r="C79" s="813"/>
      <c r="D79" s="813"/>
      <c r="E79" s="813"/>
      <c r="F79" s="813"/>
      <c r="G79" s="813"/>
      <c r="H79" s="813"/>
      <c r="I79" s="813"/>
      <c r="J79" s="813"/>
      <c r="K79" s="813"/>
      <c r="L79" s="813"/>
      <c r="M79" s="813"/>
      <c r="N79" s="813"/>
      <c r="O79" s="813"/>
      <c r="P79" s="813"/>
      <c r="Q79" s="813"/>
      <c r="R79" s="813"/>
      <c r="S79" s="813"/>
      <c r="T79" s="813"/>
      <c r="U79" s="814"/>
    </row>
    <row r="80" spans="2:35" s="812" customFormat="1" ht="23.25" x14ac:dyDescent="0.2">
      <c r="C80" s="813"/>
      <c r="D80" s="813"/>
      <c r="E80" s="813"/>
      <c r="F80" s="813"/>
      <c r="G80" s="813"/>
      <c r="H80" s="813"/>
      <c r="I80" s="813"/>
      <c r="J80" s="813"/>
      <c r="K80" s="813"/>
      <c r="L80" s="813"/>
      <c r="M80" s="813"/>
      <c r="N80" s="813"/>
      <c r="O80" s="813"/>
      <c r="P80" s="813"/>
      <c r="Q80" s="813"/>
      <c r="R80" s="813"/>
      <c r="S80" s="813"/>
      <c r="T80" s="813"/>
    </row>
    <row r="81" spans="3:20" s="812" customFormat="1" ht="23.25" x14ac:dyDescent="0.2">
      <c r="C81" s="813"/>
      <c r="D81" s="813"/>
      <c r="E81" s="813"/>
      <c r="F81" s="813"/>
      <c r="G81" s="813"/>
      <c r="H81" s="813"/>
      <c r="I81" s="813"/>
      <c r="J81" s="813"/>
      <c r="K81" s="813"/>
      <c r="L81" s="813"/>
      <c r="M81" s="813"/>
      <c r="N81" s="813"/>
      <c r="O81" s="813"/>
      <c r="P81" s="813"/>
      <c r="Q81" s="813"/>
      <c r="R81" s="813"/>
      <c r="S81" s="813"/>
      <c r="T81" s="813"/>
    </row>
    <row r="82" spans="3:20" s="812" customFormat="1" ht="23.25" x14ac:dyDescent="0.2">
      <c r="C82" s="813"/>
      <c r="D82" s="813"/>
      <c r="E82" s="813"/>
      <c r="F82" s="813"/>
      <c r="G82" s="813"/>
      <c r="H82" s="813"/>
      <c r="I82" s="813"/>
      <c r="J82" s="813"/>
      <c r="K82" s="813"/>
      <c r="L82" s="813"/>
      <c r="M82" s="813"/>
      <c r="N82" s="813"/>
      <c r="O82" s="813"/>
      <c r="P82" s="813"/>
      <c r="Q82" s="813"/>
      <c r="R82" s="813"/>
      <c r="S82" s="813"/>
      <c r="T82" s="813"/>
    </row>
    <row r="83" spans="3:20" s="812" customFormat="1" ht="23.25" x14ac:dyDescent="0.2">
      <c r="C83" s="813"/>
      <c r="D83" s="813"/>
      <c r="E83" s="813"/>
      <c r="F83" s="813"/>
      <c r="G83" s="813"/>
      <c r="H83" s="813"/>
      <c r="I83" s="813"/>
      <c r="J83" s="813"/>
      <c r="K83" s="813"/>
      <c r="L83" s="813"/>
      <c r="M83" s="813"/>
      <c r="N83" s="813"/>
      <c r="O83" s="813"/>
      <c r="P83" s="813"/>
      <c r="Q83" s="813"/>
      <c r="R83" s="813"/>
      <c r="S83" s="813"/>
      <c r="T83" s="813"/>
    </row>
    <row r="84" spans="3:20" s="812" customFormat="1" ht="23.25" x14ac:dyDescent="0.2">
      <c r="C84" s="814"/>
      <c r="D84" s="814"/>
      <c r="E84" s="814"/>
      <c r="F84" s="814"/>
      <c r="G84" s="814"/>
      <c r="H84" s="814"/>
      <c r="I84" s="813"/>
      <c r="J84" s="813"/>
      <c r="K84" s="813"/>
      <c r="L84" s="813"/>
      <c r="M84" s="813"/>
      <c r="N84" s="813"/>
      <c r="O84" s="813"/>
      <c r="P84" s="813"/>
      <c r="Q84" s="813"/>
      <c r="R84" s="813"/>
      <c r="S84" s="813"/>
      <c r="T84" s="813"/>
    </row>
    <row r="85" spans="3:20" s="812" customFormat="1" ht="23.25" x14ac:dyDescent="0.2">
      <c r="C85" s="814"/>
      <c r="D85" s="814"/>
      <c r="E85" s="814"/>
      <c r="F85" s="814"/>
      <c r="G85" s="814"/>
      <c r="H85" s="814"/>
      <c r="I85" s="813"/>
      <c r="J85" s="813"/>
      <c r="K85" s="813"/>
      <c r="L85" s="813"/>
      <c r="M85" s="813"/>
      <c r="N85" s="813"/>
      <c r="O85" s="813"/>
      <c r="P85" s="813"/>
      <c r="Q85" s="813"/>
      <c r="R85" s="813"/>
      <c r="S85" s="813"/>
      <c r="T85" s="813"/>
    </row>
    <row r="86" spans="3:20" s="812" customFormat="1" ht="23.25" x14ac:dyDescent="0.2">
      <c r="C86" s="814"/>
      <c r="D86" s="814"/>
      <c r="E86" s="814"/>
      <c r="F86" s="814"/>
      <c r="G86" s="814"/>
      <c r="H86" s="814"/>
      <c r="I86" s="813"/>
      <c r="J86" s="813"/>
      <c r="K86" s="813"/>
      <c r="L86" s="813"/>
      <c r="M86" s="813"/>
      <c r="N86" s="813"/>
      <c r="O86" s="813"/>
      <c r="P86" s="813"/>
      <c r="Q86" s="813"/>
      <c r="R86" s="813"/>
      <c r="S86" s="813"/>
      <c r="T86" s="813"/>
    </row>
    <row r="87" spans="3:20" s="812" customFormat="1" ht="23.25" x14ac:dyDescent="0.2">
      <c r="C87" s="814"/>
      <c r="D87" s="814"/>
      <c r="E87" s="814"/>
      <c r="F87" s="814"/>
      <c r="G87" s="814"/>
      <c r="H87" s="814"/>
      <c r="I87" s="813"/>
      <c r="J87" s="813"/>
      <c r="K87" s="813"/>
      <c r="L87" s="813"/>
      <c r="M87" s="813"/>
      <c r="N87" s="813"/>
      <c r="O87" s="813"/>
      <c r="P87" s="813"/>
      <c r="Q87" s="813"/>
      <c r="R87" s="813"/>
      <c r="S87" s="813"/>
      <c r="T87" s="813"/>
    </row>
    <row r="88" spans="3:20" s="812" customFormat="1" ht="23.25" x14ac:dyDescent="0.2">
      <c r="C88" s="814"/>
      <c r="D88" s="814"/>
      <c r="E88" s="814"/>
      <c r="F88" s="814"/>
      <c r="G88" s="814"/>
      <c r="H88" s="814"/>
      <c r="I88" s="813"/>
      <c r="J88" s="813"/>
      <c r="K88" s="813"/>
      <c r="L88" s="813"/>
      <c r="M88" s="813"/>
      <c r="N88" s="813"/>
      <c r="O88" s="813"/>
      <c r="P88" s="813"/>
      <c r="Q88" s="813"/>
      <c r="R88" s="813"/>
      <c r="S88" s="813"/>
      <c r="T88" s="813"/>
    </row>
    <row r="89" spans="3:20" s="812" customFormat="1" ht="23.25" x14ac:dyDescent="0.2">
      <c r="C89" s="814"/>
      <c r="D89" s="814"/>
      <c r="E89" s="814"/>
      <c r="F89" s="814"/>
      <c r="G89" s="814"/>
      <c r="H89" s="814"/>
      <c r="I89" s="813"/>
      <c r="J89" s="813"/>
      <c r="K89" s="813"/>
      <c r="L89" s="813"/>
      <c r="M89" s="813"/>
      <c r="N89" s="813"/>
      <c r="O89" s="813"/>
      <c r="P89" s="813"/>
      <c r="Q89" s="813"/>
      <c r="R89" s="813"/>
      <c r="S89" s="813"/>
      <c r="T89" s="813"/>
    </row>
    <row r="90" spans="3:20" s="812" customFormat="1" ht="23.25" x14ac:dyDescent="0.2">
      <c r="C90" s="814"/>
      <c r="D90" s="814"/>
      <c r="E90" s="814"/>
      <c r="F90" s="814"/>
      <c r="G90" s="814"/>
      <c r="H90" s="814"/>
      <c r="I90" s="813"/>
      <c r="J90" s="813"/>
      <c r="K90" s="813"/>
      <c r="L90" s="813"/>
      <c r="M90" s="813"/>
      <c r="N90" s="813"/>
      <c r="O90" s="813"/>
      <c r="P90" s="813"/>
      <c r="Q90" s="813"/>
      <c r="R90" s="813"/>
      <c r="S90" s="813"/>
      <c r="T90" s="813"/>
    </row>
    <row r="91" spans="3:20" s="812" customFormat="1" ht="23.25" x14ac:dyDescent="0.2">
      <c r="C91" s="814"/>
      <c r="D91" s="814"/>
      <c r="E91" s="814"/>
      <c r="F91" s="814"/>
      <c r="G91" s="814"/>
      <c r="H91" s="814"/>
      <c r="I91" s="813"/>
      <c r="J91" s="813"/>
      <c r="K91" s="813"/>
      <c r="L91" s="813"/>
      <c r="M91" s="813"/>
      <c r="N91" s="813"/>
      <c r="O91" s="813"/>
      <c r="P91" s="813"/>
      <c r="Q91" s="813"/>
      <c r="R91" s="813"/>
      <c r="S91" s="813"/>
      <c r="T91" s="813"/>
    </row>
    <row r="92" spans="3:20" s="812" customFormat="1" ht="23.25" x14ac:dyDescent="0.2">
      <c r="C92" s="814"/>
      <c r="D92" s="814"/>
      <c r="E92" s="814"/>
      <c r="F92" s="814"/>
      <c r="G92" s="814"/>
      <c r="H92" s="814"/>
      <c r="I92" s="813"/>
      <c r="J92" s="813"/>
      <c r="K92" s="813"/>
      <c r="L92" s="813"/>
      <c r="M92" s="813"/>
      <c r="N92" s="813"/>
      <c r="O92" s="813"/>
      <c r="P92" s="813"/>
      <c r="Q92" s="813"/>
      <c r="R92" s="813"/>
      <c r="S92" s="813"/>
      <c r="T92" s="813"/>
    </row>
    <row r="93" spans="3:20" s="812" customFormat="1" ht="23.25" x14ac:dyDescent="0.2">
      <c r="C93" s="814"/>
      <c r="D93" s="814"/>
      <c r="E93" s="814"/>
      <c r="F93" s="814"/>
      <c r="G93" s="814"/>
      <c r="H93" s="814"/>
      <c r="I93" s="813"/>
      <c r="J93" s="813"/>
      <c r="K93" s="813"/>
      <c r="L93" s="813"/>
      <c r="M93" s="813"/>
      <c r="N93" s="813"/>
      <c r="O93" s="813"/>
      <c r="P93" s="813"/>
      <c r="Q93" s="813"/>
      <c r="R93" s="813"/>
      <c r="S93" s="813"/>
      <c r="T93" s="813"/>
    </row>
    <row r="94" spans="3:20" s="812" customFormat="1" ht="23.25" x14ac:dyDescent="0.2">
      <c r="C94" s="814"/>
      <c r="D94" s="814"/>
      <c r="E94" s="814"/>
      <c r="F94" s="814"/>
      <c r="G94" s="814"/>
      <c r="H94" s="814"/>
      <c r="I94" s="813"/>
      <c r="J94" s="813"/>
      <c r="K94" s="813"/>
      <c r="L94" s="813"/>
      <c r="M94" s="813"/>
      <c r="N94" s="813"/>
      <c r="O94" s="813"/>
      <c r="P94" s="813"/>
      <c r="Q94" s="813"/>
      <c r="R94" s="813"/>
      <c r="S94" s="813"/>
      <c r="T94" s="813"/>
    </row>
    <row r="95" spans="3:20" s="812" customFormat="1" ht="23.25" x14ac:dyDescent="0.2">
      <c r="C95" s="814"/>
      <c r="D95" s="814"/>
      <c r="E95" s="814"/>
      <c r="F95" s="814"/>
      <c r="G95" s="814"/>
      <c r="H95" s="814"/>
      <c r="I95" s="813"/>
      <c r="J95" s="813"/>
      <c r="K95" s="813"/>
      <c r="L95" s="813"/>
      <c r="M95" s="813"/>
      <c r="N95" s="813"/>
      <c r="O95" s="813"/>
      <c r="P95" s="813"/>
      <c r="Q95" s="813"/>
      <c r="R95" s="813"/>
      <c r="S95" s="813"/>
      <c r="T95" s="813"/>
    </row>
    <row r="96" spans="3:20" s="812" customFormat="1" ht="23.25" x14ac:dyDescent="0.2">
      <c r="C96" s="814"/>
      <c r="D96" s="814"/>
      <c r="E96" s="814"/>
      <c r="F96" s="814"/>
      <c r="G96" s="814"/>
      <c r="H96" s="814"/>
      <c r="I96" s="813"/>
      <c r="J96" s="813"/>
      <c r="K96" s="813"/>
      <c r="L96" s="813"/>
      <c r="M96" s="813"/>
      <c r="N96" s="813"/>
      <c r="O96" s="813"/>
      <c r="P96" s="813"/>
      <c r="Q96" s="813"/>
      <c r="R96" s="813"/>
      <c r="S96" s="813"/>
      <c r="T96" s="813"/>
    </row>
    <row r="97" spans="3:20" s="812" customFormat="1" ht="23.25" x14ac:dyDescent="0.2">
      <c r="C97" s="814"/>
      <c r="D97" s="814"/>
      <c r="E97" s="814"/>
      <c r="F97" s="814"/>
      <c r="G97" s="814"/>
      <c r="H97" s="814"/>
      <c r="I97" s="813"/>
      <c r="J97" s="813"/>
      <c r="K97" s="813"/>
      <c r="L97" s="813"/>
      <c r="M97" s="813"/>
      <c r="N97" s="813"/>
      <c r="O97" s="813"/>
      <c r="P97" s="813"/>
      <c r="Q97" s="813"/>
      <c r="R97" s="813"/>
      <c r="S97" s="813"/>
      <c r="T97" s="813"/>
    </row>
    <row r="98" spans="3:20" s="812" customFormat="1" ht="23.25" x14ac:dyDescent="0.2">
      <c r="C98" s="814"/>
      <c r="D98" s="814"/>
      <c r="E98" s="814"/>
      <c r="F98" s="814"/>
      <c r="G98" s="814"/>
      <c r="H98" s="814"/>
      <c r="I98" s="813"/>
      <c r="J98" s="813"/>
      <c r="K98" s="813"/>
      <c r="L98" s="813"/>
      <c r="M98" s="813"/>
      <c r="N98" s="813"/>
      <c r="O98" s="813"/>
      <c r="P98" s="813"/>
      <c r="Q98" s="813"/>
      <c r="R98" s="813"/>
      <c r="S98" s="813"/>
      <c r="T98" s="813"/>
    </row>
    <row r="99" spans="3:20" s="812" customFormat="1" ht="23.25" x14ac:dyDescent="0.2">
      <c r="C99" s="814"/>
      <c r="D99" s="814"/>
      <c r="E99" s="814"/>
      <c r="F99" s="814"/>
      <c r="G99" s="814"/>
      <c r="H99" s="814"/>
      <c r="I99" s="813"/>
      <c r="J99" s="813"/>
      <c r="K99" s="813"/>
      <c r="L99" s="813"/>
      <c r="M99" s="813"/>
      <c r="N99" s="813"/>
      <c r="O99" s="813"/>
      <c r="P99" s="813"/>
      <c r="Q99" s="813"/>
      <c r="R99" s="813"/>
      <c r="S99" s="813"/>
      <c r="T99" s="813"/>
    </row>
    <row r="100" spans="3:20" s="812" customFormat="1" ht="23.25" x14ac:dyDescent="0.2">
      <c r="C100" s="814"/>
      <c r="D100" s="814"/>
      <c r="E100" s="814"/>
      <c r="F100" s="814"/>
      <c r="G100" s="814"/>
      <c r="H100" s="814"/>
      <c r="I100" s="813"/>
      <c r="J100" s="813"/>
      <c r="K100" s="813"/>
      <c r="L100" s="813"/>
      <c r="M100" s="813"/>
      <c r="N100" s="813"/>
      <c r="O100" s="813"/>
      <c r="P100" s="813"/>
      <c r="Q100" s="813"/>
      <c r="R100" s="813"/>
      <c r="S100" s="813"/>
      <c r="T100" s="813"/>
    </row>
    <row r="101" spans="3:20" s="812" customFormat="1" ht="23.25" x14ac:dyDescent="0.2">
      <c r="C101" s="814"/>
      <c r="D101" s="814"/>
      <c r="E101" s="814"/>
      <c r="F101" s="814"/>
      <c r="G101" s="814"/>
      <c r="H101" s="814"/>
      <c r="I101" s="813"/>
      <c r="J101" s="813"/>
      <c r="K101" s="813"/>
      <c r="L101" s="813"/>
      <c r="M101" s="813"/>
      <c r="N101" s="813"/>
      <c r="O101" s="813"/>
      <c r="P101" s="813"/>
      <c r="Q101" s="813"/>
      <c r="R101" s="813"/>
      <c r="S101" s="813"/>
      <c r="T101" s="813"/>
    </row>
    <row r="102" spans="3:20" s="812" customFormat="1" ht="23.25" x14ac:dyDescent="0.2">
      <c r="C102" s="814"/>
      <c r="D102" s="814"/>
      <c r="E102" s="814"/>
      <c r="F102" s="814"/>
      <c r="G102" s="814"/>
      <c r="H102" s="814"/>
      <c r="I102" s="813"/>
      <c r="J102" s="813"/>
      <c r="K102" s="813"/>
      <c r="L102" s="813"/>
      <c r="M102" s="813"/>
      <c r="N102" s="813"/>
      <c r="O102" s="813"/>
      <c r="P102" s="813"/>
      <c r="Q102" s="813"/>
      <c r="R102" s="813"/>
      <c r="S102" s="813"/>
      <c r="T102" s="813"/>
    </row>
    <row r="103" spans="3:20" s="812" customFormat="1" ht="23.25" x14ac:dyDescent="0.2">
      <c r="C103" s="814"/>
      <c r="D103" s="814"/>
      <c r="E103" s="814"/>
      <c r="F103" s="814"/>
      <c r="G103" s="814"/>
      <c r="H103" s="814"/>
      <c r="I103" s="813"/>
      <c r="J103" s="813"/>
      <c r="K103" s="813"/>
      <c r="L103" s="813"/>
      <c r="M103" s="813"/>
      <c r="N103" s="813"/>
      <c r="O103" s="813"/>
      <c r="P103" s="813"/>
      <c r="Q103" s="813"/>
      <c r="R103" s="813"/>
      <c r="S103" s="813"/>
      <c r="T103" s="813"/>
    </row>
    <row r="104" spans="3:20" s="812" customFormat="1" ht="23.25" x14ac:dyDescent="0.2">
      <c r="C104" s="814"/>
      <c r="D104" s="814"/>
      <c r="E104" s="814"/>
      <c r="F104" s="814"/>
      <c r="G104" s="814"/>
      <c r="H104" s="814"/>
      <c r="I104" s="813"/>
      <c r="J104" s="813"/>
      <c r="K104" s="813"/>
      <c r="L104" s="813"/>
      <c r="M104" s="813"/>
      <c r="N104" s="813"/>
      <c r="O104" s="813"/>
      <c r="P104" s="813"/>
      <c r="Q104" s="813"/>
      <c r="R104" s="813"/>
      <c r="S104" s="813"/>
      <c r="T104" s="813"/>
    </row>
    <row r="105" spans="3:20" s="812" customFormat="1" ht="23.25" x14ac:dyDescent="0.2">
      <c r="C105" s="814"/>
      <c r="D105" s="814"/>
      <c r="E105" s="814"/>
      <c r="F105" s="814"/>
      <c r="G105" s="814"/>
      <c r="H105" s="814"/>
      <c r="I105" s="813"/>
      <c r="J105" s="813"/>
      <c r="K105" s="813"/>
      <c r="L105" s="813"/>
      <c r="M105" s="813"/>
      <c r="N105" s="813"/>
      <c r="O105" s="813"/>
      <c r="P105" s="813"/>
      <c r="Q105" s="813"/>
      <c r="R105" s="813"/>
      <c r="S105" s="813"/>
      <c r="T105" s="813"/>
    </row>
    <row r="106" spans="3:20" s="812" customFormat="1" ht="23.25" x14ac:dyDescent="0.2">
      <c r="C106" s="814"/>
      <c r="D106" s="814"/>
      <c r="E106" s="814"/>
      <c r="F106" s="814"/>
      <c r="G106" s="814"/>
      <c r="H106" s="814"/>
      <c r="I106" s="813"/>
      <c r="J106" s="813"/>
      <c r="K106" s="813"/>
      <c r="L106" s="813"/>
      <c r="M106" s="813"/>
      <c r="N106" s="813"/>
      <c r="O106" s="813"/>
      <c r="P106" s="813"/>
      <c r="Q106" s="813"/>
      <c r="R106" s="813"/>
      <c r="S106" s="813"/>
      <c r="T106" s="813"/>
    </row>
    <row r="107" spans="3:20" s="812" customFormat="1" ht="23.25" x14ac:dyDescent="0.2">
      <c r="C107" s="814"/>
      <c r="D107" s="814"/>
      <c r="E107" s="814"/>
      <c r="F107" s="814"/>
      <c r="G107" s="814"/>
      <c r="H107" s="814"/>
      <c r="I107" s="813"/>
      <c r="J107" s="813"/>
      <c r="K107" s="813"/>
      <c r="L107" s="813"/>
      <c r="M107" s="813"/>
      <c r="N107" s="813"/>
      <c r="O107" s="813"/>
      <c r="P107" s="813"/>
      <c r="Q107" s="813"/>
      <c r="R107" s="813"/>
      <c r="S107" s="813"/>
      <c r="T107" s="813"/>
    </row>
    <row r="108" spans="3:20" s="812" customFormat="1" ht="23.25" x14ac:dyDescent="0.2">
      <c r="C108" s="814"/>
      <c r="D108" s="814"/>
      <c r="E108" s="814"/>
      <c r="F108" s="814"/>
      <c r="G108" s="814"/>
      <c r="H108" s="814"/>
      <c r="I108" s="813"/>
      <c r="J108" s="813"/>
      <c r="K108" s="813"/>
      <c r="L108" s="813"/>
      <c r="M108" s="813"/>
      <c r="N108" s="813"/>
      <c r="O108" s="813"/>
      <c r="P108" s="813"/>
      <c r="Q108" s="813"/>
      <c r="R108" s="813"/>
      <c r="S108" s="813"/>
      <c r="T108" s="813"/>
    </row>
    <row r="109" spans="3:20" s="812" customFormat="1" ht="23.25" x14ac:dyDescent="0.2">
      <c r="C109" s="814"/>
      <c r="D109" s="814"/>
      <c r="E109" s="814"/>
      <c r="F109" s="814"/>
      <c r="G109" s="814"/>
      <c r="H109" s="814"/>
      <c r="I109" s="813"/>
      <c r="J109" s="813"/>
      <c r="K109" s="813"/>
      <c r="L109" s="813"/>
      <c r="M109" s="813"/>
      <c r="N109" s="813"/>
      <c r="O109" s="813"/>
      <c r="P109" s="813"/>
      <c r="Q109" s="813"/>
      <c r="R109" s="813"/>
      <c r="S109" s="813"/>
      <c r="T109" s="813"/>
    </row>
    <row r="110" spans="3:20" s="812" customFormat="1" ht="23.25" x14ac:dyDescent="0.2">
      <c r="C110" s="814"/>
      <c r="D110" s="814"/>
      <c r="E110" s="814"/>
      <c r="F110" s="814"/>
      <c r="G110" s="814"/>
      <c r="H110" s="814"/>
      <c r="I110" s="813"/>
      <c r="J110" s="813"/>
      <c r="K110" s="813"/>
      <c r="L110" s="813"/>
      <c r="M110" s="813"/>
      <c r="N110" s="813"/>
      <c r="O110" s="813"/>
      <c r="P110" s="813"/>
      <c r="Q110" s="813"/>
      <c r="R110" s="813"/>
      <c r="S110" s="813"/>
      <c r="T110" s="813"/>
    </row>
    <row r="111" spans="3:20" s="812" customFormat="1" ht="23.25" x14ac:dyDescent="0.2">
      <c r="C111" s="814"/>
      <c r="D111" s="814"/>
      <c r="E111" s="814"/>
      <c r="F111" s="814"/>
      <c r="G111" s="814"/>
      <c r="H111" s="814"/>
      <c r="I111" s="813"/>
      <c r="J111" s="813"/>
      <c r="K111" s="813"/>
      <c r="L111" s="813"/>
      <c r="M111" s="813"/>
      <c r="N111" s="813"/>
      <c r="O111" s="813"/>
      <c r="P111" s="813"/>
      <c r="Q111" s="813"/>
      <c r="R111" s="813"/>
      <c r="S111" s="813"/>
      <c r="T111" s="813"/>
    </row>
    <row r="112" spans="3:20" s="812" customFormat="1" ht="23.25" x14ac:dyDescent="0.2">
      <c r="C112" s="814"/>
      <c r="D112" s="814"/>
      <c r="E112" s="814"/>
      <c r="F112" s="814"/>
      <c r="G112" s="814"/>
      <c r="H112" s="814"/>
      <c r="I112" s="813"/>
      <c r="J112" s="813"/>
      <c r="K112" s="813"/>
      <c r="L112" s="813"/>
      <c r="M112" s="813"/>
      <c r="N112" s="813"/>
      <c r="O112" s="813"/>
      <c r="P112" s="813"/>
      <c r="Q112" s="813"/>
      <c r="R112" s="813"/>
      <c r="S112" s="813"/>
      <c r="T112" s="813"/>
    </row>
    <row r="113" spans="3:20" s="812" customFormat="1" ht="23.25" x14ac:dyDescent="0.2">
      <c r="C113" s="814"/>
      <c r="D113" s="814"/>
      <c r="E113" s="814"/>
      <c r="F113" s="814"/>
      <c r="G113" s="814"/>
      <c r="H113" s="814"/>
      <c r="I113" s="813"/>
      <c r="J113" s="813"/>
      <c r="K113" s="813"/>
      <c r="L113" s="813"/>
      <c r="M113" s="813"/>
      <c r="N113" s="813"/>
      <c r="O113" s="813"/>
      <c r="P113" s="813"/>
      <c r="Q113" s="813"/>
      <c r="R113" s="813"/>
      <c r="S113" s="813"/>
      <c r="T113" s="813"/>
    </row>
    <row r="114" spans="3:20" s="812" customFormat="1" ht="23.25" x14ac:dyDescent="0.2">
      <c r="C114" s="814"/>
      <c r="D114" s="814"/>
      <c r="E114" s="814"/>
      <c r="F114" s="814"/>
      <c r="G114" s="814"/>
      <c r="H114" s="814"/>
      <c r="I114" s="813"/>
      <c r="J114" s="813"/>
      <c r="K114" s="813"/>
      <c r="L114" s="813"/>
      <c r="M114" s="813"/>
      <c r="N114" s="813"/>
      <c r="O114" s="813"/>
      <c r="P114" s="813"/>
      <c r="Q114" s="813"/>
      <c r="R114" s="813"/>
      <c r="S114" s="813"/>
      <c r="T114" s="813"/>
    </row>
    <row r="115" spans="3:20" s="812" customFormat="1" ht="23.25" x14ac:dyDescent="0.2">
      <c r="C115" s="814"/>
      <c r="D115" s="814"/>
      <c r="E115" s="814"/>
      <c r="F115" s="814"/>
      <c r="G115" s="814"/>
      <c r="H115" s="814"/>
      <c r="I115" s="813"/>
      <c r="J115" s="813"/>
      <c r="K115" s="813"/>
      <c r="L115" s="813"/>
      <c r="M115" s="813"/>
      <c r="N115" s="813"/>
      <c r="O115" s="813"/>
      <c r="P115" s="813"/>
      <c r="Q115" s="813"/>
      <c r="R115" s="813"/>
      <c r="S115" s="813"/>
      <c r="T115" s="813"/>
    </row>
    <row r="116" spans="3:20" s="812" customFormat="1" ht="21.75" customHeight="1" x14ac:dyDescent="0.2">
      <c r="C116" s="814"/>
      <c r="D116" s="814"/>
      <c r="E116" s="814"/>
      <c r="F116" s="814"/>
      <c r="G116" s="814"/>
      <c r="H116" s="814"/>
      <c r="I116" s="813"/>
      <c r="J116" s="813"/>
      <c r="K116" s="813"/>
      <c r="L116" s="813"/>
      <c r="M116" s="813"/>
      <c r="N116" s="813"/>
      <c r="O116" s="813"/>
      <c r="P116" s="813"/>
      <c r="Q116" s="813"/>
      <c r="R116" s="813"/>
      <c r="S116" s="813"/>
      <c r="T116" s="813"/>
    </row>
    <row r="117" spans="3:20" s="812" customFormat="1" ht="21.75" customHeight="1" x14ac:dyDescent="0.2">
      <c r="C117" s="814"/>
      <c r="D117" s="814"/>
      <c r="E117" s="814"/>
      <c r="F117" s="814"/>
      <c r="G117" s="814"/>
      <c r="H117" s="814"/>
      <c r="I117" s="813"/>
      <c r="J117" s="813"/>
      <c r="K117" s="813"/>
      <c r="L117" s="813"/>
      <c r="M117" s="813"/>
      <c r="N117" s="813"/>
      <c r="O117" s="813"/>
      <c r="P117" s="813"/>
      <c r="Q117" s="813"/>
      <c r="R117" s="813"/>
      <c r="S117" s="813"/>
      <c r="T117" s="813"/>
    </row>
    <row r="118" spans="3:20" s="812" customFormat="1" ht="21.75" customHeight="1" x14ac:dyDescent="0.2">
      <c r="C118" s="814"/>
      <c r="D118" s="814"/>
      <c r="E118" s="814"/>
      <c r="F118" s="814"/>
      <c r="G118" s="814"/>
      <c r="H118" s="814"/>
      <c r="I118" s="813"/>
      <c r="J118" s="813"/>
      <c r="K118" s="813"/>
      <c r="L118" s="813"/>
      <c r="M118" s="813"/>
      <c r="N118" s="813"/>
      <c r="O118" s="813"/>
      <c r="P118" s="813"/>
      <c r="Q118" s="813"/>
      <c r="R118" s="813"/>
      <c r="S118" s="813"/>
      <c r="T118" s="813"/>
    </row>
    <row r="119" spans="3:20" s="812" customFormat="1" ht="21.75" customHeight="1" x14ac:dyDescent="0.2">
      <c r="C119" s="814"/>
      <c r="D119" s="814"/>
      <c r="E119" s="814"/>
      <c r="F119" s="814"/>
      <c r="G119" s="814"/>
      <c r="H119" s="814"/>
      <c r="I119" s="813"/>
      <c r="J119" s="813"/>
      <c r="K119" s="813"/>
      <c r="L119" s="813"/>
      <c r="M119" s="813"/>
      <c r="N119" s="813"/>
      <c r="O119" s="813"/>
      <c r="P119" s="813"/>
      <c r="Q119" s="813"/>
      <c r="R119" s="813"/>
      <c r="S119" s="813"/>
      <c r="T119" s="813"/>
    </row>
    <row r="120" spans="3:20" s="812" customFormat="1" ht="21.75" customHeight="1" x14ac:dyDescent="0.2">
      <c r="C120" s="814"/>
      <c r="D120" s="814"/>
      <c r="E120" s="814"/>
      <c r="F120" s="814"/>
      <c r="G120" s="814"/>
      <c r="H120" s="814"/>
      <c r="I120" s="813"/>
      <c r="J120" s="813"/>
      <c r="K120" s="813"/>
      <c r="L120" s="813"/>
      <c r="M120" s="813"/>
      <c r="N120" s="813"/>
      <c r="O120" s="813"/>
      <c r="P120" s="813"/>
      <c r="Q120" s="813"/>
      <c r="R120" s="813"/>
      <c r="S120" s="813"/>
      <c r="T120" s="813"/>
    </row>
    <row r="121" spans="3:20" s="812" customFormat="1" ht="21.75" customHeight="1" x14ac:dyDescent="0.2">
      <c r="C121" s="814"/>
      <c r="D121" s="814"/>
      <c r="E121" s="814"/>
      <c r="F121" s="814"/>
      <c r="G121" s="814"/>
      <c r="H121" s="814"/>
      <c r="I121" s="813"/>
      <c r="J121" s="813"/>
      <c r="K121" s="813"/>
      <c r="L121" s="813"/>
      <c r="M121" s="813"/>
      <c r="N121" s="813"/>
      <c r="O121" s="813"/>
      <c r="P121" s="813"/>
      <c r="Q121" s="813"/>
      <c r="R121" s="813"/>
      <c r="S121" s="813"/>
      <c r="T121" s="813"/>
    </row>
    <row r="122" spans="3:20" s="812" customFormat="1" ht="21.75" customHeight="1" x14ac:dyDescent="0.2">
      <c r="C122" s="814"/>
      <c r="D122" s="814"/>
      <c r="E122" s="814"/>
      <c r="F122" s="814"/>
      <c r="G122" s="814"/>
      <c r="H122" s="814"/>
      <c r="I122" s="813"/>
      <c r="J122" s="813"/>
      <c r="K122" s="813"/>
      <c r="L122" s="813"/>
      <c r="M122" s="813"/>
      <c r="N122" s="813"/>
      <c r="O122" s="813"/>
      <c r="P122" s="813"/>
      <c r="Q122" s="813"/>
      <c r="R122" s="813"/>
      <c r="S122" s="813"/>
      <c r="T122" s="813"/>
    </row>
    <row r="123" spans="3:20" s="812" customFormat="1" ht="21.75" customHeight="1" x14ac:dyDescent="0.2">
      <c r="C123" s="814"/>
      <c r="D123" s="814"/>
      <c r="E123" s="814"/>
      <c r="F123" s="814"/>
      <c r="G123" s="814"/>
      <c r="H123" s="814"/>
      <c r="I123" s="813"/>
      <c r="J123" s="813"/>
      <c r="K123" s="813"/>
      <c r="L123" s="813"/>
      <c r="M123" s="813"/>
      <c r="N123" s="813"/>
      <c r="O123" s="813"/>
      <c r="P123" s="813"/>
      <c r="Q123" s="813"/>
      <c r="R123" s="813"/>
      <c r="S123" s="813"/>
      <c r="T123" s="813"/>
    </row>
    <row r="124" spans="3:20" s="812" customFormat="1" ht="21.75" customHeight="1" x14ac:dyDescent="0.2">
      <c r="C124" s="814"/>
      <c r="D124" s="814"/>
      <c r="E124" s="814"/>
      <c r="F124" s="814"/>
      <c r="G124" s="814"/>
      <c r="H124" s="814"/>
      <c r="I124" s="813"/>
      <c r="J124" s="813"/>
      <c r="K124" s="813"/>
      <c r="L124" s="813"/>
      <c r="M124" s="813"/>
      <c r="N124" s="813"/>
      <c r="O124" s="813"/>
      <c r="P124" s="813"/>
      <c r="Q124" s="813"/>
      <c r="R124" s="813"/>
      <c r="S124" s="813"/>
      <c r="T124" s="813"/>
    </row>
    <row r="125" spans="3:20" s="812" customFormat="1" ht="21.75" customHeight="1" x14ac:dyDescent="0.2">
      <c r="C125" s="814"/>
      <c r="D125" s="814"/>
      <c r="E125" s="814"/>
      <c r="F125" s="814"/>
      <c r="G125" s="814"/>
      <c r="H125" s="814"/>
      <c r="I125" s="813"/>
      <c r="J125" s="813"/>
      <c r="K125" s="813"/>
      <c r="L125" s="813"/>
      <c r="M125" s="813"/>
      <c r="N125" s="813"/>
      <c r="O125" s="813"/>
      <c r="P125" s="813"/>
      <c r="Q125" s="813"/>
      <c r="R125" s="813"/>
      <c r="S125" s="813"/>
      <c r="T125" s="813"/>
    </row>
    <row r="126" spans="3:20" s="812" customFormat="1" ht="21.75" customHeight="1" x14ac:dyDescent="0.2">
      <c r="C126" s="814"/>
      <c r="D126" s="814"/>
      <c r="E126" s="814"/>
      <c r="F126" s="814"/>
      <c r="G126" s="814"/>
      <c r="H126" s="814"/>
      <c r="I126" s="813"/>
      <c r="J126" s="813"/>
      <c r="K126" s="813"/>
      <c r="L126" s="813"/>
      <c r="M126" s="813"/>
      <c r="N126" s="813"/>
      <c r="O126" s="813"/>
      <c r="P126" s="813"/>
      <c r="Q126" s="813"/>
      <c r="R126" s="813"/>
      <c r="S126" s="813"/>
      <c r="T126" s="813"/>
    </row>
    <row r="127" spans="3:20" s="812" customFormat="1" ht="21.75" customHeight="1" x14ac:dyDescent="0.2">
      <c r="C127" s="814"/>
      <c r="D127" s="814"/>
      <c r="E127" s="814"/>
      <c r="F127" s="814"/>
      <c r="G127" s="814"/>
      <c r="H127" s="814"/>
      <c r="I127" s="813"/>
      <c r="J127" s="813"/>
      <c r="K127" s="813"/>
      <c r="L127" s="813"/>
      <c r="M127" s="813"/>
      <c r="N127" s="813"/>
      <c r="O127" s="813"/>
      <c r="P127" s="813"/>
      <c r="Q127" s="813"/>
      <c r="R127" s="813"/>
      <c r="S127" s="813"/>
      <c r="T127" s="813"/>
    </row>
    <row r="128" spans="3:20" s="812" customFormat="1" ht="21.75" customHeight="1" x14ac:dyDescent="0.2">
      <c r="C128" s="814"/>
      <c r="D128" s="814"/>
      <c r="E128" s="814"/>
      <c r="F128" s="814"/>
      <c r="G128" s="814"/>
      <c r="H128" s="814"/>
      <c r="I128" s="813"/>
      <c r="J128" s="813"/>
      <c r="K128" s="813"/>
      <c r="L128" s="813"/>
      <c r="M128" s="813"/>
      <c r="N128" s="813"/>
      <c r="O128" s="813"/>
      <c r="P128" s="813"/>
      <c r="Q128" s="813"/>
      <c r="R128" s="813"/>
      <c r="S128" s="813"/>
      <c r="T128" s="813"/>
    </row>
    <row r="129" spans="3:20" s="812" customFormat="1" ht="21.75" customHeight="1" x14ac:dyDescent="0.2">
      <c r="C129" s="814"/>
      <c r="D129" s="814"/>
      <c r="E129" s="814"/>
      <c r="F129" s="814"/>
      <c r="G129" s="814"/>
      <c r="H129" s="814"/>
      <c r="I129" s="813"/>
      <c r="J129" s="813"/>
      <c r="K129" s="813"/>
      <c r="L129" s="813"/>
      <c r="M129" s="813"/>
      <c r="N129" s="813"/>
      <c r="O129" s="813"/>
      <c r="P129" s="813"/>
      <c r="Q129" s="813"/>
      <c r="R129" s="813"/>
      <c r="S129" s="813"/>
      <c r="T129" s="813"/>
    </row>
    <row r="130" spans="3:20" s="812" customFormat="1" ht="21.75" customHeight="1" x14ac:dyDescent="0.2">
      <c r="C130" s="814"/>
      <c r="D130" s="814"/>
      <c r="E130" s="814"/>
      <c r="F130" s="814"/>
      <c r="G130" s="814"/>
      <c r="H130" s="814"/>
      <c r="I130" s="813"/>
      <c r="J130" s="813"/>
      <c r="K130" s="813"/>
      <c r="L130" s="813"/>
      <c r="M130" s="813"/>
      <c r="N130" s="813"/>
      <c r="O130" s="813"/>
      <c r="P130" s="813"/>
      <c r="Q130" s="813"/>
      <c r="R130" s="813"/>
      <c r="S130" s="813"/>
      <c r="T130" s="813"/>
    </row>
    <row r="131" spans="3:20" s="812" customFormat="1" ht="21.75" customHeight="1" x14ac:dyDescent="0.2">
      <c r="C131" s="814"/>
      <c r="D131" s="814"/>
      <c r="E131" s="814"/>
      <c r="F131" s="814"/>
      <c r="G131" s="814"/>
      <c r="H131" s="814"/>
      <c r="I131" s="813"/>
      <c r="J131" s="813"/>
      <c r="K131" s="813"/>
      <c r="L131" s="813"/>
      <c r="M131" s="813"/>
      <c r="N131" s="813"/>
      <c r="O131" s="813"/>
      <c r="P131" s="813"/>
      <c r="Q131" s="813"/>
      <c r="R131" s="813"/>
      <c r="S131" s="813"/>
      <c r="T131" s="813"/>
    </row>
    <row r="132" spans="3:20" s="812" customFormat="1" ht="21.75" customHeight="1" x14ac:dyDescent="0.2">
      <c r="C132" s="814"/>
      <c r="D132" s="814"/>
      <c r="E132" s="814"/>
      <c r="F132" s="814"/>
      <c r="G132" s="814"/>
      <c r="H132" s="814"/>
      <c r="I132" s="813"/>
      <c r="J132" s="813"/>
      <c r="K132" s="813"/>
      <c r="L132" s="813"/>
      <c r="M132" s="813"/>
      <c r="N132" s="813"/>
      <c r="O132" s="813"/>
      <c r="P132" s="813"/>
      <c r="Q132" s="813"/>
      <c r="R132" s="813"/>
      <c r="S132" s="813"/>
      <c r="T132" s="813"/>
    </row>
    <row r="133" spans="3:20" s="812" customFormat="1" ht="21.75" customHeight="1" x14ac:dyDescent="0.2">
      <c r="C133" s="814"/>
      <c r="D133" s="814"/>
      <c r="E133" s="814"/>
      <c r="F133" s="814"/>
      <c r="G133" s="814"/>
      <c r="H133" s="814"/>
      <c r="I133" s="813"/>
      <c r="J133" s="813"/>
      <c r="K133" s="813"/>
      <c r="L133" s="813"/>
      <c r="M133" s="813"/>
      <c r="N133" s="813"/>
      <c r="O133" s="813"/>
      <c r="P133" s="813"/>
      <c r="Q133" s="813"/>
      <c r="R133" s="813"/>
      <c r="S133" s="813"/>
      <c r="T133" s="813"/>
    </row>
    <row r="134" spans="3:20" s="812" customFormat="1" ht="21.75" customHeight="1" x14ac:dyDescent="0.2">
      <c r="C134" s="814"/>
      <c r="D134" s="814"/>
      <c r="E134" s="814"/>
      <c r="F134" s="814"/>
      <c r="G134" s="814"/>
      <c r="H134" s="814"/>
      <c r="I134" s="813"/>
      <c r="J134" s="813"/>
      <c r="K134" s="813"/>
      <c r="L134" s="813"/>
      <c r="M134" s="813"/>
      <c r="N134" s="813"/>
      <c r="O134" s="813"/>
      <c r="P134" s="813"/>
      <c r="Q134" s="813"/>
      <c r="R134" s="813"/>
      <c r="S134" s="813"/>
      <c r="T134" s="813"/>
    </row>
    <row r="135" spans="3:20" s="812" customFormat="1" ht="21.75" customHeight="1" x14ac:dyDescent="0.2">
      <c r="C135" s="814"/>
      <c r="D135" s="814"/>
      <c r="E135" s="814"/>
      <c r="F135" s="814"/>
      <c r="G135" s="814"/>
      <c r="H135" s="814"/>
      <c r="I135" s="813"/>
      <c r="J135" s="813"/>
      <c r="K135" s="813"/>
      <c r="L135" s="813"/>
      <c r="M135" s="813"/>
      <c r="N135" s="813"/>
      <c r="O135" s="813"/>
      <c r="P135" s="813"/>
      <c r="Q135" s="813"/>
      <c r="R135" s="813"/>
      <c r="S135" s="813"/>
      <c r="T135" s="813"/>
    </row>
    <row r="136" spans="3:20" s="812" customFormat="1" ht="21.75" customHeight="1" x14ac:dyDescent="0.2">
      <c r="C136" s="814"/>
      <c r="D136" s="814"/>
      <c r="E136" s="814"/>
      <c r="F136" s="814"/>
      <c r="G136" s="814"/>
      <c r="H136" s="814"/>
      <c r="I136" s="813"/>
      <c r="J136" s="813"/>
      <c r="K136" s="813"/>
      <c r="L136" s="813"/>
      <c r="M136" s="813"/>
      <c r="N136" s="813"/>
      <c r="O136" s="813"/>
      <c r="P136" s="813"/>
      <c r="Q136" s="813"/>
      <c r="R136" s="813"/>
      <c r="S136" s="813"/>
      <c r="T136" s="813"/>
    </row>
    <row r="137" spans="3:20" s="812" customFormat="1" ht="21.75" customHeight="1" x14ac:dyDescent="0.2">
      <c r="C137" s="814"/>
      <c r="D137" s="814"/>
      <c r="E137" s="814"/>
      <c r="F137" s="814"/>
      <c r="G137" s="814"/>
      <c r="H137" s="814"/>
      <c r="I137" s="813"/>
      <c r="J137" s="813"/>
      <c r="K137" s="813"/>
      <c r="L137" s="813"/>
      <c r="M137" s="813"/>
      <c r="N137" s="813"/>
      <c r="O137" s="813"/>
      <c r="P137" s="813"/>
      <c r="Q137" s="813"/>
      <c r="R137" s="813"/>
      <c r="S137" s="813"/>
      <c r="T137" s="813"/>
    </row>
    <row r="138" spans="3:20" s="812" customFormat="1" ht="21.75" customHeight="1" x14ac:dyDescent="0.2">
      <c r="C138" s="814"/>
      <c r="D138" s="814"/>
      <c r="E138" s="814"/>
      <c r="F138" s="814"/>
      <c r="G138" s="814"/>
      <c r="H138" s="814"/>
      <c r="I138" s="813"/>
      <c r="J138" s="813"/>
      <c r="K138" s="813"/>
      <c r="L138" s="813"/>
      <c r="M138" s="813"/>
      <c r="N138" s="813"/>
      <c r="O138" s="813"/>
      <c r="P138" s="813"/>
      <c r="Q138" s="813"/>
      <c r="R138" s="813"/>
      <c r="S138" s="813"/>
      <c r="T138" s="813"/>
    </row>
    <row r="139" spans="3:20" s="812" customFormat="1" ht="21.75" customHeight="1" x14ac:dyDescent="0.2">
      <c r="C139" s="814"/>
      <c r="D139" s="814"/>
      <c r="E139" s="814"/>
      <c r="F139" s="814"/>
      <c r="G139" s="814"/>
      <c r="H139" s="814"/>
      <c r="I139" s="813"/>
      <c r="J139" s="813"/>
      <c r="K139" s="813"/>
      <c r="L139" s="813"/>
      <c r="M139" s="813"/>
      <c r="N139" s="813"/>
      <c r="O139" s="813"/>
      <c r="P139" s="813"/>
      <c r="Q139" s="813"/>
      <c r="R139" s="813"/>
      <c r="S139" s="813"/>
      <c r="T139" s="813"/>
    </row>
    <row r="140" spans="3:20" s="812" customFormat="1" ht="21.75" customHeight="1" x14ac:dyDescent="0.2">
      <c r="C140" s="814"/>
      <c r="D140" s="814"/>
      <c r="E140" s="814"/>
      <c r="F140" s="814"/>
      <c r="G140" s="814"/>
      <c r="H140" s="814"/>
      <c r="I140" s="813"/>
      <c r="J140" s="813"/>
      <c r="K140" s="813"/>
      <c r="L140" s="813"/>
      <c r="M140" s="813"/>
      <c r="N140" s="813"/>
      <c r="O140" s="813"/>
      <c r="P140" s="813"/>
      <c r="Q140" s="813"/>
      <c r="R140" s="813"/>
      <c r="S140" s="813"/>
      <c r="T140" s="813"/>
    </row>
    <row r="141" spans="3:20" s="812" customFormat="1" ht="21.75" customHeight="1" x14ac:dyDescent="0.2">
      <c r="C141" s="814"/>
      <c r="D141" s="814"/>
      <c r="E141" s="814"/>
      <c r="F141" s="814"/>
      <c r="G141" s="814"/>
      <c r="H141" s="814"/>
      <c r="I141" s="813"/>
      <c r="J141" s="813"/>
      <c r="K141" s="813"/>
      <c r="L141" s="813"/>
      <c r="M141" s="813"/>
      <c r="N141" s="813"/>
      <c r="O141" s="813"/>
      <c r="P141" s="813"/>
      <c r="Q141" s="813"/>
      <c r="R141" s="813"/>
      <c r="S141" s="813"/>
      <c r="T141" s="813"/>
    </row>
    <row r="142" spans="3:20" s="812" customFormat="1" ht="21.75" customHeight="1" x14ac:dyDescent="0.2">
      <c r="C142" s="814"/>
      <c r="D142" s="814"/>
      <c r="E142" s="814"/>
      <c r="F142" s="814"/>
      <c r="G142" s="814"/>
      <c r="H142" s="814"/>
      <c r="I142" s="814"/>
      <c r="J142" s="814"/>
      <c r="K142" s="814"/>
      <c r="L142" s="814"/>
      <c r="M142" s="814"/>
      <c r="N142" s="814"/>
      <c r="O142" s="814"/>
      <c r="P142" s="814"/>
      <c r="Q142" s="814"/>
      <c r="R142" s="814"/>
      <c r="S142" s="814"/>
      <c r="T142" s="814"/>
    </row>
    <row r="143" spans="3:20" s="812" customFormat="1" ht="21.75" customHeight="1" x14ac:dyDescent="0.2">
      <c r="C143" s="814"/>
      <c r="D143" s="814"/>
      <c r="E143" s="814"/>
      <c r="F143" s="814"/>
      <c r="G143" s="814"/>
      <c r="H143" s="814"/>
      <c r="I143" s="814"/>
      <c r="J143" s="814"/>
      <c r="K143" s="814"/>
      <c r="L143" s="814"/>
      <c r="M143" s="814"/>
      <c r="N143" s="814"/>
      <c r="O143" s="814"/>
      <c r="P143" s="814"/>
      <c r="Q143" s="814"/>
      <c r="R143" s="814"/>
      <c r="S143" s="814"/>
      <c r="T143" s="814"/>
    </row>
    <row r="144" spans="3:20" s="812" customFormat="1" ht="21.75" customHeight="1" x14ac:dyDescent="0.2">
      <c r="C144" s="814"/>
      <c r="D144" s="814"/>
      <c r="E144" s="814"/>
      <c r="F144" s="814"/>
      <c r="G144" s="814"/>
      <c r="H144" s="814"/>
      <c r="I144" s="814"/>
      <c r="J144" s="814"/>
      <c r="K144" s="814"/>
      <c r="L144" s="814"/>
      <c r="M144" s="814"/>
      <c r="N144" s="814"/>
      <c r="O144" s="814"/>
      <c r="P144" s="814"/>
      <c r="Q144" s="814"/>
      <c r="R144" s="814"/>
      <c r="S144" s="814"/>
      <c r="T144" s="814"/>
    </row>
    <row r="145" spans="3:20" s="812" customFormat="1" ht="21.75" customHeight="1" x14ac:dyDescent="0.2">
      <c r="C145" s="814"/>
      <c r="D145" s="814"/>
      <c r="E145" s="814"/>
      <c r="F145" s="814"/>
      <c r="G145" s="814"/>
      <c r="H145" s="814"/>
      <c r="I145" s="814"/>
      <c r="J145" s="814"/>
      <c r="K145" s="814"/>
      <c r="L145" s="814"/>
      <c r="M145" s="814"/>
      <c r="N145" s="814"/>
      <c r="O145" s="814"/>
      <c r="P145" s="814"/>
      <c r="Q145" s="814"/>
      <c r="R145" s="814"/>
      <c r="S145" s="814"/>
      <c r="T145" s="814"/>
    </row>
    <row r="146" spans="3:20" s="812" customFormat="1" ht="21.75" customHeight="1" x14ac:dyDescent="0.2">
      <c r="C146" s="814"/>
      <c r="D146" s="814"/>
      <c r="E146" s="814"/>
      <c r="F146" s="814"/>
      <c r="G146" s="814"/>
      <c r="H146" s="814"/>
      <c r="I146" s="814"/>
      <c r="J146" s="814"/>
      <c r="K146" s="814"/>
      <c r="L146" s="814"/>
      <c r="M146" s="814"/>
      <c r="N146" s="814"/>
      <c r="O146" s="814"/>
      <c r="P146" s="814"/>
      <c r="Q146" s="814"/>
      <c r="R146" s="814"/>
      <c r="S146" s="814"/>
      <c r="T146" s="814"/>
    </row>
    <row r="147" spans="3:20" s="812" customFormat="1" ht="21.75" customHeight="1" x14ac:dyDescent="0.2">
      <c r="C147" s="814"/>
      <c r="D147" s="814"/>
      <c r="E147" s="814"/>
      <c r="F147" s="814"/>
      <c r="G147" s="814"/>
      <c r="H147" s="814"/>
      <c r="I147" s="814"/>
      <c r="J147" s="814"/>
      <c r="K147" s="814"/>
      <c r="L147" s="814"/>
      <c r="M147" s="814"/>
      <c r="N147" s="814"/>
      <c r="O147" s="814"/>
      <c r="P147" s="814"/>
      <c r="Q147" s="814"/>
      <c r="R147" s="814"/>
      <c r="S147" s="814"/>
      <c r="T147" s="814"/>
    </row>
    <row r="148" spans="3:20" s="812" customFormat="1" ht="21.75" customHeight="1" x14ac:dyDescent="0.2">
      <c r="C148" s="814"/>
      <c r="D148" s="814"/>
      <c r="E148" s="814"/>
      <c r="F148" s="814"/>
      <c r="G148" s="814"/>
      <c r="H148" s="814"/>
      <c r="I148" s="814"/>
      <c r="J148" s="814"/>
      <c r="K148" s="814"/>
      <c r="L148" s="814"/>
      <c r="M148" s="814"/>
      <c r="N148" s="814"/>
      <c r="O148" s="814"/>
      <c r="P148" s="814"/>
      <c r="Q148" s="814"/>
      <c r="R148" s="814"/>
      <c r="S148" s="814"/>
      <c r="T148" s="814"/>
    </row>
    <row r="149" spans="3:20" s="812" customFormat="1" ht="21.75" customHeight="1" x14ac:dyDescent="0.2">
      <c r="C149" s="814"/>
      <c r="D149" s="814"/>
      <c r="E149" s="814"/>
      <c r="F149" s="814"/>
      <c r="G149" s="814"/>
      <c r="H149" s="814"/>
      <c r="I149" s="814"/>
      <c r="J149" s="814"/>
      <c r="K149" s="814"/>
      <c r="L149" s="814"/>
      <c r="M149" s="814"/>
      <c r="N149" s="814"/>
      <c r="O149" s="814"/>
      <c r="P149" s="814"/>
      <c r="Q149" s="814"/>
      <c r="R149" s="814"/>
      <c r="S149" s="814"/>
      <c r="T149" s="814"/>
    </row>
    <row r="150" spans="3:20" s="812" customFormat="1" ht="21.75" customHeight="1" x14ac:dyDescent="0.2">
      <c r="C150" s="814"/>
      <c r="D150" s="814"/>
      <c r="E150" s="814"/>
      <c r="F150" s="814"/>
      <c r="G150" s="814"/>
      <c r="H150" s="814"/>
      <c r="I150" s="814"/>
      <c r="J150" s="814"/>
      <c r="K150" s="814"/>
      <c r="L150" s="814"/>
      <c r="M150" s="814"/>
      <c r="N150" s="814"/>
      <c r="O150" s="814"/>
      <c r="P150" s="814"/>
      <c r="Q150" s="814"/>
      <c r="R150" s="814"/>
      <c r="S150" s="814"/>
      <c r="T150" s="814"/>
    </row>
    <row r="151" spans="3:20" s="812" customFormat="1" ht="21.75" customHeight="1" x14ac:dyDescent="0.2">
      <c r="C151" s="814"/>
      <c r="D151" s="814"/>
      <c r="E151" s="814"/>
      <c r="F151" s="814"/>
      <c r="G151" s="814"/>
      <c r="H151" s="814"/>
      <c r="I151" s="814"/>
      <c r="J151" s="814"/>
      <c r="K151" s="814"/>
      <c r="L151" s="814"/>
      <c r="M151" s="814"/>
      <c r="N151" s="814"/>
      <c r="O151" s="814"/>
      <c r="P151" s="814"/>
      <c r="Q151" s="814"/>
      <c r="R151" s="814"/>
      <c r="S151" s="814"/>
      <c r="T151" s="814"/>
    </row>
    <row r="152" spans="3:20" s="812" customFormat="1" ht="21.75" customHeight="1" x14ac:dyDescent="0.2">
      <c r="C152" s="814"/>
      <c r="D152" s="814"/>
      <c r="E152" s="814"/>
      <c r="F152" s="814"/>
      <c r="G152" s="814"/>
      <c r="H152" s="814"/>
      <c r="I152" s="814"/>
      <c r="J152" s="814"/>
      <c r="K152" s="814"/>
      <c r="L152" s="814"/>
      <c r="M152" s="814"/>
      <c r="N152" s="814"/>
      <c r="O152" s="814"/>
      <c r="P152" s="814"/>
      <c r="Q152" s="814"/>
      <c r="R152" s="814"/>
      <c r="S152" s="814"/>
      <c r="T152" s="814"/>
    </row>
    <row r="153" spans="3:20" s="812" customFormat="1" ht="21.75" customHeight="1" x14ac:dyDescent="0.2">
      <c r="C153" s="814"/>
      <c r="D153" s="814"/>
      <c r="E153" s="814"/>
      <c r="F153" s="814"/>
      <c r="G153" s="814"/>
      <c r="H153" s="814"/>
      <c r="I153" s="814"/>
      <c r="J153" s="814"/>
      <c r="K153" s="814"/>
      <c r="L153" s="814"/>
      <c r="M153" s="814"/>
      <c r="N153" s="814"/>
      <c r="O153" s="814"/>
      <c r="P153" s="814"/>
      <c r="Q153" s="814"/>
      <c r="R153" s="814"/>
      <c r="S153" s="814"/>
      <c r="T153" s="814"/>
    </row>
    <row r="154" spans="3:20" s="812" customFormat="1" ht="21.75" customHeight="1" x14ac:dyDescent="0.2">
      <c r="C154" s="814"/>
      <c r="D154" s="814"/>
      <c r="E154" s="814"/>
      <c r="F154" s="814"/>
      <c r="G154" s="814"/>
      <c r="H154" s="814"/>
      <c r="I154" s="814"/>
      <c r="J154" s="814"/>
      <c r="K154" s="814"/>
      <c r="L154" s="814"/>
      <c r="M154" s="814"/>
      <c r="N154" s="814"/>
      <c r="O154" s="814"/>
      <c r="P154" s="814"/>
      <c r="Q154" s="814"/>
      <c r="R154" s="814"/>
      <c r="S154" s="814"/>
      <c r="T154" s="814"/>
    </row>
    <row r="155" spans="3:20" s="812" customFormat="1" ht="21.75" customHeight="1" x14ac:dyDescent="0.2">
      <c r="C155" s="814"/>
      <c r="D155" s="814"/>
      <c r="E155" s="814"/>
      <c r="F155" s="814"/>
      <c r="G155" s="814"/>
      <c r="H155" s="814"/>
      <c r="I155" s="814"/>
      <c r="J155" s="814"/>
      <c r="K155" s="814"/>
      <c r="L155" s="814"/>
      <c r="M155" s="814"/>
      <c r="N155" s="814"/>
      <c r="O155" s="814"/>
      <c r="P155" s="814"/>
      <c r="Q155" s="814"/>
      <c r="R155" s="814"/>
      <c r="S155" s="814"/>
      <c r="T155" s="814"/>
    </row>
    <row r="156" spans="3:20" s="812" customFormat="1" ht="21.75" customHeight="1" x14ac:dyDescent="0.2">
      <c r="C156" s="814"/>
      <c r="D156" s="814"/>
      <c r="E156" s="814"/>
      <c r="F156" s="814"/>
      <c r="G156" s="814"/>
      <c r="H156" s="814"/>
      <c r="I156" s="814"/>
      <c r="J156" s="814"/>
      <c r="K156" s="814"/>
      <c r="L156" s="814"/>
      <c r="M156" s="814"/>
      <c r="N156" s="814"/>
      <c r="O156" s="814"/>
      <c r="P156" s="814"/>
      <c r="Q156" s="814"/>
      <c r="R156" s="814"/>
      <c r="S156" s="814"/>
      <c r="T156" s="814"/>
    </row>
    <row r="157" spans="3:20" s="812" customFormat="1" ht="21.75" customHeight="1" x14ac:dyDescent="0.2">
      <c r="C157" s="814"/>
      <c r="D157" s="814"/>
      <c r="E157" s="814"/>
      <c r="F157" s="814"/>
      <c r="G157" s="814"/>
      <c r="H157" s="814"/>
      <c r="I157" s="814"/>
      <c r="J157" s="814"/>
      <c r="K157" s="814"/>
      <c r="L157" s="814"/>
      <c r="M157" s="814"/>
      <c r="N157" s="814"/>
      <c r="O157" s="814"/>
      <c r="P157" s="814"/>
      <c r="Q157" s="814"/>
      <c r="R157" s="814"/>
      <c r="S157" s="814"/>
      <c r="T157" s="814"/>
    </row>
    <row r="158" spans="3:20" s="812" customFormat="1" ht="21.75" customHeight="1" x14ac:dyDescent="0.2">
      <c r="C158" s="814"/>
      <c r="D158" s="814"/>
      <c r="E158" s="814"/>
      <c r="F158" s="814"/>
      <c r="G158" s="814"/>
      <c r="H158" s="814"/>
      <c r="I158" s="814"/>
      <c r="J158" s="814"/>
      <c r="K158" s="814"/>
      <c r="L158" s="814"/>
      <c r="M158" s="814"/>
      <c r="N158" s="814"/>
      <c r="O158" s="814"/>
      <c r="P158" s="814"/>
      <c r="Q158" s="814"/>
      <c r="R158" s="814"/>
      <c r="S158" s="814"/>
      <c r="T158" s="814"/>
    </row>
    <row r="159" spans="3:20" s="812" customFormat="1" ht="21.75" customHeight="1" x14ac:dyDescent="0.2">
      <c r="C159" s="814"/>
      <c r="D159" s="814"/>
      <c r="E159" s="814"/>
      <c r="F159" s="814"/>
      <c r="G159" s="814"/>
      <c r="H159" s="814"/>
      <c r="I159" s="814"/>
      <c r="J159" s="814"/>
      <c r="K159" s="814"/>
      <c r="L159" s="814"/>
      <c r="M159" s="814"/>
      <c r="N159" s="814"/>
      <c r="O159" s="814"/>
      <c r="P159" s="814"/>
      <c r="Q159" s="814"/>
      <c r="R159" s="814"/>
      <c r="S159" s="814"/>
      <c r="T159" s="814"/>
    </row>
    <row r="160" spans="3:20" s="812" customFormat="1" ht="21.75" customHeight="1" x14ac:dyDescent="0.2">
      <c r="C160" s="814"/>
      <c r="D160" s="814"/>
      <c r="E160" s="814"/>
      <c r="F160" s="814"/>
      <c r="G160" s="814"/>
      <c r="H160" s="814"/>
      <c r="I160" s="814"/>
      <c r="J160" s="814"/>
      <c r="K160" s="814"/>
      <c r="L160" s="814"/>
      <c r="M160" s="814"/>
      <c r="N160" s="814"/>
      <c r="O160" s="814"/>
      <c r="P160" s="814"/>
      <c r="Q160" s="814"/>
      <c r="R160" s="814"/>
      <c r="S160" s="814"/>
      <c r="T160" s="814"/>
    </row>
    <row r="161" spans="3:20" ht="21.75" customHeight="1" x14ac:dyDescent="0.5">
      <c r="C161" s="153"/>
      <c r="D161" s="153"/>
      <c r="E161" s="153"/>
      <c r="F161" s="153"/>
      <c r="G161" s="153"/>
      <c r="H161" s="153"/>
      <c r="I161" s="153"/>
      <c r="J161" s="153"/>
      <c r="K161" s="153"/>
      <c r="L161" s="153"/>
      <c r="M161" s="153"/>
      <c r="N161" s="153"/>
      <c r="O161" s="153"/>
      <c r="P161" s="153"/>
      <c r="Q161" s="153"/>
      <c r="R161" s="153"/>
      <c r="S161" s="153"/>
      <c r="T161" s="153"/>
    </row>
    <row r="162" spans="3:20" ht="21.75" customHeight="1" x14ac:dyDescent="0.5">
      <c r="C162" s="153"/>
      <c r="D162" s="153"/>
      <c r="E162" s="153"/>
      <c r="F162" s="153"/>
      <c r="G162" s="153"/>
      <c r="H162" s="153"/>
      <c r="I162" s="153"/>
      <c r="J162" s="153"/>
      <c r="K162" s="153"/>
      <c r="L162" s="153"/>
      <c r="M162" s="153"/>
      <c r="N162" s="153"/>
      <c r="O162" s="153"/>
      <c r="P162" s="153"/>
      <c r="Q162" s="153"/>
      <c r="R162" s="153"/>
      <c r="S162" s="153"/>
      <c r="T162" s="153"/>
    </row>
    <row r="163" spans="3:20" ht="21.75" customHeight="1" x14ac:dyDescent="0.5">
      <c r="C163" s="153"/>
      <c r="D163" s="153"/>
      <c r="E163" s="153"/>
      <c r="F163" s="153"/>
      <c r="G163" s="153"/>
      <c r="H163" s="153"/>
      <c r="I163" s="153"/>
      <c r="J163" s="153"/>
      <c r="K163" s="153"/>
      <c r="L163" s="153"/>
      <c r="M163" s="153"/>
      <c r="N163" s="153"/>
      <c r="O163" s="153"/>
      <c r="P163" s="153"/>
      <c r="Q163" s="153"/>
      <c r="R163" s="153"/>
      <c r="S163" s="153"/>
      <c r="T163" s="153"/>
    </row>
    <row r="164" spans="3:20" ht="21.75" customHeight="1" x14ac:dyDescent="0.5">
      <c r="C164" s="153"/>
      <c r="D164" s="153"/>
      <c r="E164" s="153"/>
      <c r="F164" s="153"/>
      <c r="G164" s="153"/>
      <c r="H164" s="153"/>
      <c r="I164" s="153"/>
      <c r="J164" s="153"/>
      <c r="K164" s="153"/>
      <c r="L164" s="153"/>
      <c r="M164" s="153"/>
      <c r="N164" s="153"/>
      <c r="O164" s="153"/>
      <c r="P164" s="153"/>
      <c r="Q164" s="153"/>
      <c r="R164" s="153"/>
      <c r="S164" s="153"/>
      <c r="T164" s="153"/>
    </row>
    <row r="165" spans="3:20" ht="21.75" customHeight="1" x14ac:dyDescent="0.5">
      <c r="C165" s="153"/>
      <c r="D165" s="153"/>
      <c r="E165" s="153"/>
      <c r="F165" s="153"/>
      <c r="G165" s="153"/>
      <c r="H165" s="153"/>
      <c r="I165" s="153"/>
      <c r="J165" s="153"/>
      <c r="K165" s="153"/>
      <c r="L165" s="153"/>
      <c r="M165" s="153"/>
      <c r="N165" s="153"/>
      <c r="O165" s="153"/>
      <c r="P165" s="153"/>
      <c r="Q165" s="153"/>
      <c r="R165" s="153"/>
      <c r="S165" s="153"/>
      <c r="T165" s="153"/>
    </row>
    <row r="166" spans="3:20" ht="21.75" customHeight="1" x14ac:dyDescent="0.5">
      <c r="C166" s="153"/>
      <c r="D166" s="153"/>
      <c r="E166" s="153"/>
      <c r="F166" s="153"/>
      <c r="G166" s="153"/>
      <c r="H166" s="153"/>
      <c r="I166" s="153"/>
      <c r="J166" s="153"/>
      <c r="K166" s="153"/>
      <c r="L166" s="153"/>
      <c r="M166" s="153"/>
      <c r="N166" s="153"/>
      <c r="O166" s="153"/>
      <c r="P166" s="153"/>
      <c r="Q166" s="153"/>
      <c r="R166" s="153"/>
      <c r="S166" s="153"/>
      <c r="T166" s="153"/>
    </row>
    <row r="167" spans="3:20" ht="21.75" customHeight="1" x14ac:dyDescent="0.5">
      <c r="C167" s="153"/>
      <c r="D167" s="153"/>
      <c r="E167" s="153"/>
      <c r="F167" s="153"/>
      <c r="G167" s="153"/>
      <c r="H167" s="153"/>
      <c r="I167" s="153"/>
      <c r="J167" s="153"/>
      <c r="K167" s="153"/>
      <c r="L167" s="153"/>
      <c r="M167" s="153"/>
      <c r="N167" s="153"/>
      <c r="O167" s="153"/>
      <c r="P167" s="153"/>
      <c r="Q167" s="153"/>
      <c r="R167" s="153"/>
      <c r="S167" s="153"/>
      <c r="T167" s="153"/>
    </row>
    <row r="168" spans="3:20" ht="21.75" customHeight="1" x14ac:dyDescent="0.5">
      <c r="C168" s="153"/>
      <c r="D168" s="153"/>
      <c r="E168" s="153"/>
      <c r="F168" s="153"/>
      <c r="G168" s="153"/>
      <c r="H168" s="153"/>
      <c r="I168" s="153"/>
      <c r="J168" s="153"/>
      <c r="K168" s="153"/>
      <c r="L168" s="153"/>
      <c r="M168" s="153"/>
      <c r="N168" s="153"/>
      <c r="O168" s="153"/>
      <c r="P168" s="153"/>
      <c r="Q168" s="153"/>
      <c r="R168" s="153"/>
      <c r="S168" s="153"/>
      <c r="T168" s="153"/>
    </row>
    <row r="169" spans="3:20" ht="21.75" customHeight="1" x14ac:dyDescent="0.5">
      <c r="C169" s="153"/>
      <c r="D169" s="153"/>
      <c r="E169" s="153"/>
      <c r="F169" s="153"/>
      <c r="G169" s="153"/>
      <c r="H169" s="153"/>
      <c r="I169" s="153"/>
      <c r="J169" s="153"/>
      <c r="K169" s="153"/>
      <c r="L169" s="153"/>
      <c r="M169" s="153"/>
      <c r="N169" s="153"/>
      <c r="O169" s="153"/>
      <c r="P169" s="153"/>
      <c r="Q169" s="153"/>
      <c r="R169" s="153"/>
      <c r="S169" s="153"/>
      <c r="T169" s="153"/>
    </row>
    <row r="170" spans="3:20" ht="21.75" customHeight="1" x14ac:dyDescent="0.5">
      <c r="C170" s="153"/>
      <c r="D170" s="153"/>
      <c r="E170" s="153"/>
      <c r="F170" s="153"/>
      <c r="G170" s="153"/>
      <c r="H170" s="153"/>
      <c r="I170" s="153"/>
      <c r="J170" s="153"/>
      <c r="K170" s="153"/>
      <c r="L170" s="153"/>
      <c r="M170" s="153"/>
      <c r="N170" s="153"/>
      <c r="O170" s="153"/>
      <c r="P170" s="153"/>
      <c r="Q170" s="153"/>
      <c r="R170" s="153"/>
      <c r="S170" s="153"/>
      <c r="T170" s="153"/>
    </row>
    <row r="171" spans="3:20" ht="21.75" customHeight="1" x14ac:dyDescent="0.5">
      <c r="C171" s="153"/>
      <c r="D171" s="153"/>
      <c r="E171" s="153"/>
      <c r="F171" s="153"/>
      <c r="G171" s="153"/>
      <c r="H171" s="153"/>
      <c r="I171" s="153"/>
      <c r="J171" s="153"/>
      <c r="K171" s="153"/>
      <c r="L171" s="153"/>
      <c r="M171" s="153"/>
      <c r="N171" s="153"/>
      <c r="O171" s="153"/>
      <c r="P171" s="153"/>
      <c r="Q171" s="153"/>
      <c r="R171" s="153"/>
      <c r="S171" s="153"/>
      <c r="T171" s="153"/>
    </row>
    <row r="172" spans="3:20" ht="21.75" customHeight="1" x14ac:dyDescent="0.5">
      <c r="C172" s="153"/>
      <c r="D172" s="153"/>
      <c r="E172" s="153"/>
      <c r="F172" s="153"/>
      <c r="G172" s="153"/>
      <c r="H172" s="153"/>
      <c r="I172" s="153"/>
      <c r="J172" s="153"/>
      <c r="K172" s="153"/>
      <c r="L172" s="153"/>
      <c r="M172" s="153"/>
      <c r="N172" s="153"/>
      <c r="O172" s="153"/>
      <c r="P172" s="153"/>
      <c r="Q172" s="153"/>
      <c r="R172" s="153"/>
      <c r="S172" s="153"/>
      <c r="T172" s="153"/>
    </row>
    <row r="173" spans="3:20" ht="21.75" customHeight="1" x14ac:dyDescent="0.5">
      <c r="C173" s="153"/>
      <c r="D173" s="153"/>
      <c r="E173" s="153"/>
      <c r="F173" s="153"/>
      <c r="G173" s="153"/>
      <c r="H173" s="153"/>
      <c r="I173" s="153"/>
      <c r="J173" s="153"/>
      <c r="K173" s="153"/>
      <c r="L173" s="153"/>
      <c r="M173" s="153"/>
      <c r="N173" s="153"/>
      <c r="O173" s="153"/>
      <c r="P173" s="153"/>
      <c r="Q173" s="153"/>
      <c r="R173" s="153"/>
      <c r="S173" s="153"/>
      <c r="T173" s="153"/>
    </row>
    <row r="174" spans="3:20" ht="21.75" customHeight="1" x14ac:dyDescent="0.5">
      <c r="C174" s="153"/>
      <c r="D174" s="153"/>
      <c r="E174" s="153"/>
      <c r="F174" s="153"/>
      <c r="G174" s="153"/>
      <c r="H174" s="153"/>
      <c r="I174" s="153"/>
      <c r="J174" s="153"/>
      <c r="K174" s="153"/>
      <c r="L174" s="153"/>
      <c r="M174" s="153"/>
      <c r="N174" s="153"/>
      <c r="O174" s="153"/>
      <c r="P174" s="153"/>
      <c r="Q174" s="153"/>
      <c r="R174" s="153"/>
      <c r="S174" s="153"/>
      <c r="T174" s="153"/>
    </row>
    <row r="175" spans="3:20" ht="21.75" customHeight="1" x14ac:dyDescent="0.5">
      <c r="C175" s="153"/>
      <c r="D175" s="153"/>
      <c r="E175" s="153"/>
      <c r="F175" s="153"/>
      <c r="G175" s="153"/>
      <c r="H175" s="153"/>
      <c r="I175" s="153"/>
      <c r="J175" s="153"/>
      <c r="K175" s="153"/>
      <c r="L175" s="153"/>
      <c r="M175" s="153"/>
      <c r="N175" s="153"/>
      <c r="O175" s="153"/>
      <c r="P175" s="153"/>
      <c r="Q175" s="153"/>
      <c r="R175" s="153"/>
      <c r="S175" s="153"/>
      <c r="T175" s="153"/>
    </row>
    <row r="176" spans="3:20" ht="21.75" customHeight="1" x14ac:dyDescent="0.5">
      <c r="C176" s="153"/>
      <c r="D176" s="153"/>
      <c r="E176" s="153"/>
      <c r="F176" s="153"/>
      <c r="G176" s="153"/>
      <c r="H176" s="153"/>
      <c r="I176" s="153"/>
      <c r="J176" s="153"/>
      <c r="K176" s="153"/>
      <c r="L176" s="153"/>
      <c r="M176" s="153"/>
      <c r="N176" s="153"/>
      <c r="O176" s="153"/>
      <c r="P176" s="153"/>
      <c r="Q176" s="153"/>
      <c r="R176" s="153"/>
      <c r="S176" s="153"/>
      <c r="T176" s="153"/>
    </row>
    <row r="177" spans="3:20" ht="21.75" customHeight="1" x14ac:dyDescent="0.5">
      <c r="C177" s="153"/>
      <c r="D177" s="153"/>
      <c r="E177" s="153"/>
      <c r="F177" s="153"/>
      <c r="G177" s="153"/>
      <c r="H177" s="153"/>
      <c r="I177" s="153"/>
      <c r="J177" s="153"/>
      <c r="K177" s="153"/>
      <c r="L177" s="153"/>
      <c r="M177" s="153"/>
      <c r="N177" s="153"/>
      <c r="O177" s="153"/>
      <c r="P177" s="153"/>
      <c r="Q177" s="153"/>
      <c r="R177" s="153"/>
      <c r="S177" s="153"/>
      <c r="T177" s="153"/>
    </row>
    <row r="178" spans="3:20" ht="21.75" customHeight="1" x14ac:dyDescent="0.5">
      <c r="C178" s="153"/>
      <c r="D178" s="153"/>
      <c r="E178" s="153"/>
      <c r="F178" s="153"/>
      <c r="G178" s="153"/>
      <c r="H178" s="153"/>
      <c r="I178" s="153"/>
      <c r="J178" s="153"/>
      <c r="K178" s="153"/>
      <c r="L178" s="153"/>
      <c r="M178" s="153"/>
      <c r="N178" s="153"/>
      <c r="O178" s="153"/>
      <c r="P178" s="153"/>
      <c r="Q178" s="153"/>
      <c r="R178" s="153"/>
      <c r="S178" s="153"/>
      <c r="T178" s="153"/>
    </row>
    <row r="179" spans="3:20" ht="21.75" customHeight="1" x14ac:dyDescent="0.5">
      <c r="C179" s="153"/>
      <c r="D179" s="153"/>
      <c r="E179" s="153"/>
      <c r="F179" s="153"/>
      <c r="G179" s="153"/>
      <c r="H179" s="153"/>
      <c r="I179" s="153"/>
      <c r="J179" s="153"/>
      <c r="K179" s="153"/>
      <c r="L179" s="153"/>
      <c r="M179" s="153"/>
      <c r="N179" s="153"/>
      <c r="O179" s="153"/>
      <c r="P179" s="153"/>
      <c r="Q179" s="153"/>
      <c r="R179" s="153"/>
      <c r="S179" s="153"/>
      <c r="T179" s="153"/>
    </row>
    <row r="180" spans="3:20" ht="21.75" customHeight="1" x14ac:dyDescent="0.5">
      <c r="C180" s="153"/>
      <c r="D180" s="153"/>
      <c r="E180" s="153"/>
      <c r="F180" s="153"/>
      <c r="G180" s="153"/>
      <c r="H180" s="153"/>
      <c r="I180" s="153"/>
      <c r="J180" s="153"/>
      <c r="K180" s="153"/>
      <c r="L180" s="153"/>
      <c r="M180" s="153"/>
      <c r="N180" s="153"/>
      <c r="O180" s="153"/>
      <c r="P180" s="153"/>
      <c r="Q180" s="153"/>
      <c r="R180" s="153"/>
      <c r="S180" s="153"/>
      <c r="T180" s="153"/>
    </row>
    <row r="181" spans="3:20" ht="21.75" customHeight="1" x14ac:dyDescent="0.5">
      <c r="C181" s="153"/>
      <c r="D181" s="153"/>
      <c r="E181" s="153"/>
      <c r="F181" s="153"/>
      <c r="G181" s="153"/>
      <c r="H181" s="153"/>
      <c r="I181" s="153"/>
      <c r="J181" s="153"/>
      <c r="K181" s="153"/>
      <c r="L181" s="153"/>
      <c r="M181" s="153"/>
      <c r="N181" s="153"/>
      <c r="O181" s="153"/>
      <c r="P181" s="153"/>
      <c r="Q181" s="153"/>
      <c r="R181" s="153"/>
      <c r="S181" s="153"/>
      <c r="T181" s="153"/>
    </row>
    <row r="182" spans="3:20" ht="21.75" customHeight="1" x14ac:dyDescent="0.5">
      <c r="C182" s="153"/>
      <c r="D182" s="153"/>
      <c r="E182" s="153"/>
      <c r="F182" s="153"/>
      <c r="G182" s="153"/>
      <c r="H182" s="153"/>
      <c r="I182" s="153"/>
      <c r="J182" s="153"/>
      <c r="K182" s="153"/>
      <c r="L182" s="153"/>
      <c r="M182" s="153"/>
      <c r="N182" s="153"/>
      <c r="O182" s="153"/>
      <c r="P182" s="153"/>
      <c r="Q182" s="153"/>
      <c r="R182" s="153"/>
      <c r="S182" s="153"/>
      <c r="T182" s="153"/>
    </row>
    <row r="183" spans="3:20" ht="21.75" customHeight="1" x14ac:dyDescent="0.5">
      <c r="C183" s="153"/>
      <c r="D183" s="153"/>
      <c r="E183" s="153"/>
      <c r="F183" s="153"/>
      <c r="G183" s="153"/>
      <c r="H183" s="153"/>
      <c r="I183" s="153"/>
      <c r="J183" s="153"/>
      <c r="K183" s="153"/>
      <c r="L183" s="153"/>
      <c r="M183" s="153"/>
      <c r="N183" s="153"/>
      <c r="O183" s="153"/>
      <c r="P183" s="153"/>
      <c r="Q183" s="153"/>
      <c r="R183" s="153"/>
      <c r="S183" s="153"/>
      <c r="T183" s="153"/>
    </row>
    <row r="184" spans="3:20" ht="21.75" customHeight="1" x14ac:dyDescent="0.5">
      <c r="C184" s="153"/>
      <c r="D184" s="153"/>
      <c r="E184" s="153"/>
      <c r="F184" s="153"/>
      <c r="G184" s="153"/>
      <c r="H184" s="153"/>
      <c r="I184" s="153"/>
      <c r="J184" s="153"/>
      <c r="K184" s="153"/>
      <c r="L184" s="153"/>
      <c r="M184" s="153"/>
      <c r="N184" s="153"/>
      <c r="O184" s="153"/>
      <c r="P184" s="153"/>
      <c r="Q184" s="153"/>
      <c r="R184" s="153"/>
      <c r="S184" s="153"/>
      <c r="T184" s="153"/>
    </row>
    <row r="185" spans="3:20" ht="21.75" customHeight="1" x14ac:dyDescent="0.5">
      <c r="C185" s="153"/>
      <c r="D185" s="153"/>
      <c r="E185" s="153"/>
      <c r="F185" s="153"/>
      <c r="G185" s="153"/>
      <c r="H185" s="153"/>
      <c r="I185" s="153"/>
      <c r="J185" s="153"/>
      <c r="K185" s="153"/>
      <c r="L185" s="153"/>
      <c r="M185" s="153"/>
      <c r="N185" s="153"/>
      <c r="O185" s="153"/>
      <c r="P185" s="153"/>
      <c r="Q185" s="153"/>
      <c r="R185" s="153"/>
      <c r="S185" s="153"/>
      <c r="T185" s="153"/>
    </row>
    <row r="186" spans="3:20" ht="21.75" customHeight="1" x14ac:dyDescent="0.5">
      <c r="C186" s="153"/>
      <c r="D186" s="153"/>
      <c r="E186" s="153"/>
      <c r="F186" s="153"/>
      <c r="G186" s="153"/>
      <c r="H186" s="153"/>
      <c r="I186" s="153"/>
      <c r="J186" s="153"/>
      <c r="K186" s="153"/>
      <c r="L186" s="153"/>
      <c r="M186" s="153"/>
      <c r="N186" s="153"/>
      <c r="O186" s="153"/>
      <c r="P186" s="153"/>
      <c r="Q186" s="153"/>
      <c r="R186" s="153"/>
      <c r="S186" s="153"/>
      <c r="T186" s="153"/>
    </row>
    <row r="187" spans="3:20" ht="21.75" customHeight="1" x14ac:dyDescent="0.5">
      <c r="C187" s="153"/>
      <c r="D187" s="153"/>
      <c r="E187" s="153"/>
      <c r="F187" s="153"/>
      <c r="G187" s="153"/>
      <c r="H187" s="153"/>
      <c r="I187" s="153"/>
      <c r="J187" s="153"/>
      <c r="K187" s="153"/>
      <c r="L187" s="153"/>
      <c r="M187" s="153"/>
      <c r="N187" s="153"/>
      <c r="O187" s="153"/>
      <c r="P187" s="153"/>
      <c r="Q187" s="153"/>
      <c r="R187" s="153"/>
      <c r="S187" s="153"/>
      <c r="T187" s="153"/>
    </row>
    <row r="188" spans="3:20" ht="21.75" customHeight="1" x14ac:dyDescent="0.5">
      <c r="C188" s="153"/>
      <c r="D188" s="153"/>
      <c r="E188" s="153"/>
      <c r="F188" s="153"/>
      <c r="G188" s="153"/>
      <c r="H188" s="153"/>
      <c r="I188" s="153"/>
      <c r="J188" s="153"/>
      <c r="K188" s="153"/>
      <c r="L188" s="153"/>
      <c r="M188" s="153"/>
      <c r="N188" s="153"/>
      <c r="O188" s="153"/>
      <c r="P188" s="153"/>
      <c r="Q188" s="153"/>
      <c r="R188" s="153"/>
      <c r="S188" s="153"/>
      <c r="T188" s="153"/>
    </row>
    <row r="189" spans="3:20" ht="21.75" customHeight="1" x14ac:dyDescent="0.5">
      <c r="C189" s="153"/>
      <c r="D189" s="153"/>
      <c r="E189" s="153"/>
      <c r="F189" s="153"/>
      <c r="G189" s="153"/>
      <c r="H189" s="153"/>
      <c r="I189" s="153"/>
      <c r="J189" s="153"/>
      <c r="K189" s="153"/>
      <c r="L189" s="153"/>
      <c r="M189" s="153"/>
      <c r="N189" s="153"/>
      <c r="O189" s="153"/>
      <c r="P189" s="153"/>
      <c r="Q189" s="153"/>
      <c r="R189" s="153"/>
      <c r="S189" s="153"/>
      <c r="T189" s="153"/>
    </row>
    <row r="190" spans="3:20" ht="21.75" customHeight="1" x14ac:dyDescent="0.5">
      <c r="C190" s="153"/>
      <c r="D190" s="153"/>
      <c r="E190" s="153"/>
      <c r="F190" s="153"/>
      <c r="G190" s="153"/>
      <c r="H190" s="153"/>
      <c r="I190" s="153"/>
      <c r="J190" s="153"/>
      <c r="K190" s="153"/>
      <c r="L190" s="153"/>
      <c r="M190" s="153"/>
      <c r="N190" s="153"/>
      <c r="O190" s="153"/>
      <c r="P190" s="153"/>
      <c r="Q190" s="153"/>
      <c r="R190" s="153"/>
      <c r="S190" s="153"/>
      <c r="T190" s="153"/>
    </row>
    <row r="191" spans="3:20" ht="21.75" customHeight="1" x14ac:dyDescent="0.5">
      <c r="C191" s="153"/>
      <c r="D191" s="153"/>
      <c r="E191" s="153"/>
      <c r="F191" s="153"/>
      <c r="G191" s="153"/>
      <c r="H191" s="153"/>
      <c r="I191" s="153"/>
      <c r="J191" s="153"/>
      <c r="K191" s="153"/>
      <c r="L191" s="153"/>
      <c r="M191" s="153"/>
      <c r="N191" s="153"/>
      <c r="O191" s="153"/>
      <c r="P191" s="153"/>
      <c r="Q191" s="153"/>
      <c r="R191" s="153"/>
      <c r="S191" s="153"/>
      <c r="T191" s="153"/>
    </row>
    <row r="192" spans="3:20" ht="21.75" customHeight="1" x14ac:dyDescent="0.5">
      <c r="C192" s="153"/>
      <c r="D192" s="153"/>
      <c r="E192" s="153"/>
      <c r="F192" s="153"/>
      <c r="G192" s="153"/>
      <c r="H192" s="153"/>
      <c r="I192" s="153"/>
      <c r="J192" s="153"/>
      <c r="K192" s="153"/>
      <c r="L192" s="153"/>
      <c r="M192" s="153"/>
      <c r="N192" s="153"/>
      <c r="O192" s="153"/>
      <c r="P192" s="153"/>
      <c r="Q192" s="153"/>
      <c r="R192" s="153"/>
      <c r="S192" s="153"/>
      <c r="T192" s="153"/>
    </row>
    <row r="193" spans="3:20" ht="21.75" customHeight="1" x14ac:dyDescent="0.5">
      <c r="C193" s="153"/>
      <c r="D193" s="153"/>
      <c r="E193" s="153"/>
      <c r="F193" s="153"/>
      <c r="G193" s="153"/>
      <c r="H193" s="153"/>
      <c r="I193" s="153"/>
      <c r="J193" s="153"/>
      <c r="K193" s="153"/>
      <c r="L193" s="153"/>
      <c r="M193" s="153"/>
      <c r="N193" s="153"/>
      <c r="O193" s="153"/>
      <c r="P193" s="153"/>
      <c r="Q193" s="153"/>
      <c r="R193" s="153"/>
      <c r="S193" s="153"/>
      <c r="T193" s="153"/>
    </row>
    <row r="194" spans="3:20" ht="21.75" customHeight="1" x14ac:dyDescent="0.5">
      <c r="C194" s="153"/>
      <c r="D194" s="153"/>
      <c r="E194" s="153"/>
      <c r="F194" s="153"/>
      <c r="G194" s="153"/>
      <c r="H194" s="153"/>
      <c r="I194" s="153"/>
      <c r="J194" s="153"/>
      <c r="K194" s="153"/>
      <c r="L194" s="153"/>
      <c r="M194" s="153"/>
      <c r="N194" s="153"/>
      <c r="O194" s="153"/>
      <c r="P194" s="153"/>
      <c r="Q194" s="153"/>
      <c r="R194" s="153"/>
      <c r="S194" s="153"/>
      <c r="T194" s="153"/>
    </row>
    <row r="195" spans="3:20" ht="21.75" customHeight="1" x14ac:dyDescent="0.5">
      <c r="C195" s="153"/>
      <c r="D195" s="153"/>
      <c r="E195" s="153"/>
      <c r="F195" s="153"/>
      <c r="G195" s="153"/>
      <c r="H195" s="153"/>
      <c r="I195" s="153"/>
      <c r="J195" s="153"/>
      <c r="K195" s="153"/>
      <c r="L195" s="153"/>
      <c r="M195" s="153"/>
      <c r="N195" s="153"/>
      <c r="O195" s="153"/>
      <c r="P195" s="153"/>
      <c r="Q195" s="153"/>
      <c r="R195" s="153"/>
      <c r="S195" s="153"/>
      <c r="T195" s="153"/>
    </row>
    <row r="196" spans="3:20" ht="21.75" customHeight="1" x14ac:dyDescent="0.5">
      <c r="C196" s="153"/>
      <c r="D196" s="153"/>
      <c r="E196" s="153"/>
      <c r="F196" s="153"/>
      <c r="G196" s="153"/>
      <c r="H196" s="153"/>
      <c r="I196" s="153"/>
      <c r="J196" s="153"/>
      <c r="K196" s="153"/>
      <c r="L196" s="153"/>
      <c r="M196" s="153"/>
      <c r="N196" s="153"/>
      <c r="O196" s="153"/>
      <c r="P196" s="153"/>
      <c r="Q196" s="153"/>
      <c r="R196" s="153"/>
      <c r="S196" s="153"/>
      <c r="T196" s="153"/>
    </row>
    <row r="197" spans="3:20" ht="21.75" customHeight="1" x14ac:dyDescent="0.5">
      <c r="C197" s="153"/>
      <c r="D197" s="153"/>
      <c r="E197" s="153"/>
      <c r="F197" s="153"/>
      <c r="G197" s="153"/>
      <c r="H197" s="153"/>
      <c r="I197" s="153"/>
      <c r="J197" s="153"/>
      <c r="K197" s="153"/>
      <c r="L197" s="153"/>
      <c r="M197" s="153"/>
      <c r="N197" s="153"/>
      <c r="O197" s="153"/>
      <c r="P197" s="153"/>
      <c r="Q197" s="153"/>
      <c r="R197" s="153"/>
      <c r="S197" s="153"/>
      <c r="T197" s="153"/>
    </row>
    <row r="198" spans="3:20" ht="21.75" customHeight="1" x14ac:dyDescent="0.5">
      <c r="C198" s="153"/>
      <c r="D198" s="153"/>
      <c r="E198" s="153"/>
      <c r="F198" s="153"/>
      <c r="G198" s="153"/>
      <c r="H198" s="153"/>
      <c r="I198" s="153"/>
      <c r="J198" s="153"/>
      <c r="K198" s="153"/>
      <c r="L198" s="153"/>
      <c r="M198" s="153"/>
      <c r="N198" s="153"/>
      <c r="O198" s="153"/>
      <c r="P198" s="153"/>
      <c r="Q198" s="153"/>
      <c r="R198" s="153"/>
      <c r="S198" s="153"/>
      <c r="T198" s="153"/>
    </row>
    <row r="199" spans="3:20" ht="21.75" customHeight="1" x14ac:dyDescent="0.5">
      <c r="C199" s="153"/>
      <c r="D199" s="153"/>
      <c r="E199" s="153"/>
      <c r="F199" s="153"/>
      <c r="G199" s="153"/>
      <c r="H199" s="153"/>
      <c r="I199" s="153"/>
      <c r="J199" s="153"/>
      <c r="K199" s="153"/>
      <c r="L199" s="153"/>
      <c r="M199" s="153"/>
      <c r="N199" s="153"/>
      <c r="O199" s="153"/>
      <c r="P199" s="153"/>
      <c r="Q199" s="153"/>
      <c r="R199" s="153"/>
      <c r="S199" s="153"/>
      <c r="T199" s="153"/>
    </row>
    <row r="200" spans="3:20" ht="21.75" customHeight="1" x14ac:dyDescent="0.5">
      <c r="C200" s="153"/>
      <c r="D200" s="153"/>
      <c r="E200" s="153"/>
      <c r="F200" s="153"/>
      <c r="G200" s="153"/>
      <c r="H200" s="153"/>
      <c r="I200" s="153"/>
      <c r="J200" s="153"/>
      <c r="K200" s="153"/>
      <c r="L200" s="153"/>
      <c r="M200" s="153"/>
      <c r="N200" s="153"/>
      <c r="O200" s="153"/>
      <c r="P200" s="153"/>
      <c r="Q200" s="153"/>
      <c r="R200" s="153"/>
      <c r="S200" s="153"/>
      <c r="T200" s="153"/>
    </row>
    <row r="201" spans="3:20" ht="21.75" customHeight="1" x14ac:dyDescent="0.5">
      <c r="C201" s="153"/>
      <c r="D201" s="153"/>
      <c r="E201" s="153"/>
      <c r="F201" s="153"/>
      <c r="G201" s="153"/>
      <c r="H201" s="153"/>
      <c r="I201" s="153"/>
      <c r="J201" s="153"/>
      <c r="K201" s="153"/>
      <c r="L201" s="153"/>
      <c r="M201" s="153"/>
      <c r="N201" s="153"/>
      <c r="O201" s="153"/>
      <c r="P201" s="153"/>
      <c r="Q201" s="153"/>
      <c r="R201" s="153"/>
      <c r="S201" s="153"/>
      <c r="T201" s="153"/>
    </row>
  </sheetData>
  <mergeCells count="12">
    <mergeCell ref="U9:U11"/>
    <mergeCell ref="B9:B11"/>
    <mergeCell ref="B4:K4"/>
    <mergeCell ref="L4:U4"/>
    <mergeCell ref="C9:C11"/>
    <mergeCell ref="D9:D11"/>
    <mergeCell ref="E9:E11"/>
    <mergeCell ref="F9:F11"/>
    <mergeCell ref="G9:G11"/>
    <mergeCell ref="H9:H11"/>
    <mergeCell ref="I9:K9"/>
    <mergeCell ref="L9:T9"/>
  </mergeCells>
  <printOptions horizontalCentered="1"/>
  <pageMargins left="0.196850393700787" right="0.196850393700787" top="0.39370078740157499" bottom="0.39370078740157499" header="0.511811023622047" footer="0.511811023622047"/>
  <pageSetup paperSize="9" scale="44" fitToHeight="2" orientation="portrait" r:id="rId1"/>
  <headerFooter alignWithMargins="0">
    <oddFooter>&amp;C&amp;"Times New Roman,Regular"&amp;20- &amp;P+11 -</oddFooter>
  </headerFooter>
  <colBreaks count="1" manualBreakCount="1">
    <brk id="11" max="7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4"/>
  <dimension ref="A1:AH125"/>
  <sheetViews>
    <sheetView rightToLeft="1" view="pageBreakPreview" zoomScale="50" zoomScaleSheetLayoutView="50" workbookViewId="0"/>
  </sheetViews>
  <sheetFormatPr defaultRowHeight="15" x14ac:dyDescent="0.35"/>
  <cols>
    <col min="1" max="1" width="4" style="48" customWidth="1"/>
    <col min="2" max="2" width="64.85546875" style="48" customWidth="1"/>
    <col min="3" max="3" width="16.42578125" style="48" customWidth="1"/>
    <col min="4" max="11" width="16.7109375" style="48" customWidth="1"/>
    <col min="12" max="20" width="16.42578125" style="48" customWidth="1"/>
    <col min="21" max="21" width="64" style="48" customWidth="1"/>
    <col min="22" max="22" width="9.140625" style="48"/>
    <col min="23" max="23" width="14.28515625" style="48" bestFit="1" customWidth="1"/>
    <col min="24" max="31" width="9.140625" style="48"/>
    <col min="32" max="32" width="11.42578125" style="48" bestFit="1" customWidth="1"/>
    <col min="33" max="33" width="14.28515625" style="48" bestFit="1" customWidth="1"/>
    <col min="34" max="34" width="13.28515625" style="48" customWidth="1"/>
    <col min="35" max="16384" width="9.140625" style="48"/>
  </cols>
  <sheetData>
    <row r="1" spans="1:34" s="5" customFormat="1" ht="13.5" customHeight="1" x14ac:dyDescent="0.65">
      <c r="B1" s="2"/>
      <c r="C1" s="2"/>
      <c r="D1" s="2"/>
      <c r="E1" s="2"/>
      <c r="F1" s="2"/>
      <c r="G1" s="2"/>
      <c r="H1" s="2"/>
      <c r="I1" s="2"/>
      <c r="J1" s="2"/>
      <c r="K1" s="2"/>
      <c r="L1" s="2"/>
      <c r="M1" s="2"/>
      <c r="N1" s="2"/>
      <c r="O1" s="2"/>
      <c r="P1" s="2"/>
      <c r="Q1" s="2"/>
      <c r="R1" s="2"/>
      <c r="S1" s="2"/>
      <c r="T1" s="2"/>
    </row>
    <row r="2" spans="1:34" s="5" customFormat="1" ht="13.5" customHeight="1" x14ac:dyDescent="0.65">
      <c r="B2" s="2"/>
      <c r="C2" s="2"/>
      <c r="D2" s="2"/>
      <c r="E2" s="2"/>
      <c r="F2" s="2"/>
      <c r="G2" s="2"/>
      <c r="H2" s="2"/>
      <c r="I2" s="2"/>
      <c r="J2" s="2"/>
      <c r="K2" s="2"/>
      <c r="L2" s="2"/>
      <c r="M2" s="2"/>
      <c r="N2" s="2"/>
      <c r="O2" s="2"/>
      <c r="P2" s="2"/>
      <c r="Q2" s="2"/>
      <c r="R2" s="2"/>
      <c r="S2" s="2"/>
      <c r="T2" s="2"/>
    </row>
    <row r="3" spans="1:34" s="5" customFormat="1" ht="13.5" customHeight="1" x14ac:dyDescent="0.65">
      <c r="B3" s="2"/>
      <c r="C3" s="2"/>
      <c r="D3" s="2"/>
      <c r="E3" s="2"/>
      <c r="F3" s="2"/>
      <c r="G3" s="2"/>
      <c r="H3" s="2"/>
      <c r="I3" s="2"/>
      <c r="J3" s="2"/>
      <c r="K3" s="2"/>
      <c r="L3" s="2"/>
      <c r="M3" s="2"/>
      <c r="N3" s="2"/>
      <c r="O3" s="2"/>
      <c r="P3" s="2"/>
      <c r="Q3" s="2"/>
      <c r="R3" s="2"/>
      <c r="S3" s="2"/>
      <c r="T3" s="2"/>
    </row>
    <row r="4" spans="1:34" s="469" customFormat="1" ht="36.75" x14ac:dyDescent="0.85">
      <c r="B4" s="1792" t="s">
        <v>1857</v>
      </c>
      <c r="C4" s="1792"/>
      <c r="D4" s="1792"/>
      <c r="E4" s="1792"/>
      <c r="F4" s="1792"/>
      <c r="G4" s="1792"/>
      <c r="H4" s="1792"/>
      <c r="I4" s="1792"/>
      <c r="J4" s="1792"/>
      <c r="K4" s="1792"/>
      <c r="L4" s="1771" t="s">
        <v>1926</v>
      </c>
      <c r="M4" s="1771"/>
      <c r="N4" s="1771"/>
      <c r="O4" s="1771"/>
      <c r="P4" s="1771"/>
      <c r="Q4" s="1771"/>
      <c r="R4" s="1771"/>
      <c r="S4" s="1771"/>
      <c r="T4" s="1771"/>
      <c r="U4" s="1771"/>
      <c r="V4" s="468"/>
      <c r="W4" s="468"/>
      <c r="X4" s="468"/>
      <c r="Y4" s="468"/>
      <c r="Z4" s="468"/>
      <c r="AA4" s="468"/>
      <c r="AB4" s="468"/>
      <c r="AC4" s="468"/>
      <c r="AD4" s="468"/>
      <c r="AE4" s="468"/>
      <c r="AF4" s="468"/>
      <c r="AG4" s="468"/>
    </row>
    <row r="5" spans="1:34" s="76" customFormat="1" ht="13.5" customHeight="1" x14ac:dyDescent="0.65">
      <c r="B5" s="75"/>
      <c r="C5" s="75"/>
      <c r="D5" s="75"/>
      <c r="E5" s="75"/>
      <c r="F5" s="75"/>
      <c r="G5" s="75"/>
      <c r="H5" s="75"/>
      <c r="I5" s="75"/>
      <c r="J5" s="75"/>
      <c r="K5" s="75"/>
      <c r="L5" s="75"/>
      <c r="M5" s="75"/>
      <c r="N5" s="75"/>
      <c r="O5" s="75"/>
      <c r="P5" s="75"/>
      <c r="Q5" s="75"/>
      <c r="R5" s="75"/>
      <c r="S5" s="75"/>
      <c r="T5" s="75"/>
      <c r="U5" s="75"/>
    </row>
    <row r="6" spans="1:34" s="76" customFormat="1" ht="13.5" customHeight="1" x14ac:dyDescent="0.65">
      <c r="B6" s="75"/>
      <c r="C6" s="75"/>
      <c r="D6" s="75"/>
      <c r="E6" s="75"/>
      <c r="F6" s="75"/>
      <c r="G6" s="75"/>
      <c r="H6" s="75"/>
      <c r="I6" s="75"/>
      <c r="J6" s="75"/>
      <c r="K6" s="75"/>
      <c r="L6" s="75"/>
      <c r="M6" s="75"/>
      <c r="N6" s="75"/>
      <c r="O6" s="75"/>
      <c r="P6" s="75"/>
      <c r="Q6" s="75"/>
      <c r="R6" s="75"/>
      <c r="S6" s="75"/>
      <c r="T6" s="75"/>
      <c r="U6" s="75"/>
    </row>
    <row r="7" spans="1:34" s="417" customFormat="1" ht="22.5" x14ac:dyDescent="0.5">
      <c r="B7" s="1658" t="s">
        <v>1756</v>
      </c>
      <c r="U7" s="229" t="s">
        <v>1760</v>
      </c>
    </row>
    <row r="8" spans="1:34" s="76" customFormat="1" ht="10.5" customHeight="1" thickBot="1" x14ac:dyDescent="0.7">
      <c r="B8" s="75"/>
      <c r="C8" s="75"/>
      <c r="D8" s="75"/>
      <c r="E8" s="75"/>
      <c r="F8" s="75"/>
      <c r="G8" s="75"/>
      <c r="H8" s="75"/>
      <c r="I8" s="75"/>
      <c r="J8" s="75"/>
      <c r="K8" s="75"/>
      <c r="L8" s="75"/>
      <c r="M8" s="75"/>
      <c r="N8" s="75"/>
      <c r="O8" s="75"/>
      <c r="P8" s="75"/>
      <c r="Q8" s="75"/>
      <c r="R8" s="75"/>
      <c r="S8" s="75"/>
      <c r="T8" s="75"/>
      <c r="U8" s="75"/>
    </row>
    <row r="9" spans="1:34" s="1539" customFormat="1" ht="25.5" customHeight="1" thickTop="1" x14ac:dyDescent="0.7">
      <c r="A9" s="258"/>
      <c r="B9" s="1776" t="s">
        <v>887</v>
      </c>
      <c r="C9" s="1779">
        <v>2008</v>
      </c>
      <c r="D9" s="1779">
        <v>2009</v>
      </c>
      <c r="E9" s="1779">
        <v>2010</v>
      </c>
      <c r="F9" s="1779">
        <v>2011</v>
      </c>
      <c r="G9" s="1779">
        <v>2012</v>
      </c>
      <c r="H9" s="1779">
        <v>2013</v>
      </c>
      <c r="I9" s="1800">
        <v>2013</v>
      </c>
      <c r="J9" s="1801"/>
      <c r="K9" s="1801"/>
      <c r="L9" s="1798">
        <v>2013</v>
      </c>
      <c r="M9" s="1798"/>
      <c r="N9" s="1798"/>
      <c r="O9" s="1798"/>
      <c r="P9" s="1798"/>
      <c r="Q9" s="1798"/>
      <c r="R9" s="1798"/>
      <c r="S9" s="1798"/>
      <c r="T9" s="1799"/>
      <c r="U9" s="1773" t="s">
        <v>886</v>
      </c>
    </row>
    <row r="10" spans="1:34" s="258" customFormat="1" ht="21.75" customHeight="1" x14ac:dyDescent="0.7">
      <c r="B10" s="1777"/>
      <c r="C10" s="1780"/>
      <c r="D10" s="1780"/>
      <c r="E10" s="1780"/>
      <c r="F10" s="1780"/>
      <c r="G10" s="1780"/>
      <c r="H10" s="1780"/>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774"/>
    </row>
    <row r="11" spans="1:34" s="338" customFormat="1" ht="21.75" customHeight="1" x14ac:dyDescent="0.7">
      <c r="A11" s="258"/>
      <c r="B11" s="1778"/>
      <c r="C11" s="1781"/>
      <c r="D11" s="1781"/>
      <c r="E11" s="1781"/>
      <c r="F11" s="1781"/>
      <c r="G11" s="1781"/>
      <c r="H11" s="1781"/>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775"/>
    </row>
    <row r="12" spans="1:34" s="365" customFormat="1" ht="26.1" customHeight="1" x14ac:dyDescent="0.2">
      <c r="B12" s="455" t="s">
        <v>969</v>
      </c>
      <c r="C12" s="676"/>
      <c r="D12" s="676"/>
      <c r="E12" s="676"/>
      <c r="F12" s="676"/>
      <c r="G12" s="676"/>
      <c r="H12" s="676"/>
      <c r="I12" s="1072"/>
      <c r="J12" s="1073"/>
      <c r="K12" s="1073"/>
      <c r="L12" s="1073"/>
      <c r="M12" s="1073"/>
      <c r="N12" s="1073"/>
      <c r="O12" s="1073"/>
      <c r="P12" s="1073"/>
      <c r="Q12" s="1073"/>
      <c r="R12" s="1073"/>
      <c r="S12" s="1073"/>
      <c r="T12" s="1074"/>
      <c r="U12" s="1118" t="s">
        <v>1006</v>
      </c>
    </row>
    <row r="13" spans="1:34" s="365" customFormat="1" ht="12" customHeight="1" x14ac:dyDescent="0.2">
      <c r="B13" s="621"/>
      <c r="C13" s="676"/>
      <c r="D13" s="676"/>
      <c r="E13" s="676"/>
      <c r="F13" s="676"/>
      <c r="G13" s="676"/>
      <c r="H13" s="676"/>
      <c r="I13" s="1072"/>
      <c r="J13" s="1073"/>
      <c r="K13" s="1073"/>
      <c r="L13" s="1073"/>
      <c r="M13" s="1073"/>
      <c r="N13" s="1073"/>
      <c r="O13" s="1073"/>
      <c r="P13" s="1073"/>
      <c r="Q13" s="1073"/>
      <c r="R13" s="1073"/>
      <c r="S13" s="1073"/>
      <c r="T13" s="1074"/>
      <c r="U13" s="1069"/>
    </row>
    <row r="14" spans="1:34" s="365" customFormat="1" ht="26.1" customHeight="1" x14ac:dyDescent="0.2">
      <c r="B14" s="454" t="s">
        <v>530</v>
      </c>
      <c r="C14" s="884">
        <v>150.87153160539998</v>
      </c>
      <c r="D14" s="884">
        <v>977.03104251750005</v>
      </c>
      <c r="E14" s="884">
        <v>1974.84808355</v>
      </c>
      <c r="F14" s="884">
        <v>2055.7899286381003</v>
      </c>
      <c r="G14" s="884">
        <v>4869.2906863492008</v>
      </c>
      <c r="H14" s="884">
        <v>8779.6412356737001</v>
      </c>
      <c r="I14" s="794">
        <v>6348.8556246285007</v>
      </c>
      <c r="J14" s="792">
        <v>6352.3436641372</v>
      </c>
      <c r="K14" s="792">
        <v>5772.6837571983006</v>
      </c>
      <c r="L14" s="792">
        <v>6638.1261605106001</v>
      </c>
      <c r="M14" s="792">
        <v>7466.3231844492002</v>
      </c>
      <c r="N14" s="792">
        <v>8568.4465202688989</v>
      </c>
      <c r="O14" s="792">
        <v>8557.5219967209996</v>
      </c>
      <c r="P14" s="792">
        <v>8056.5926513889999</v>
      </c>
      <c r="Q14" s="792">
        <v>9388.8544938619016</v>
      </c>
      <c r="R14" s="792">
        <v>8956.0206578057987</v>
      </c>
      <c r="S14" s="792">
        <v>8139.1754682540004</v>
      </c>
      <c r="T14" s="793">
        <v>8779.6412356737001</v>
      </c>
      <c r="U14" s="620" t="s">
        <v>1203</v>
      </c>
      <c r="V14" s="853"/>
      <c r="W14" s="853"/>
      <c r="X14" s="853"/>
      <c r="Y14" s="853"/>
      <c r="Z14" s="853"/>
      <c r="AA14" s="853"/>
      <c r="AB14" s="853"/>
      <c r="AC14" s="853"/>
      <c r="AD14" s="853"/>
      <c r="AE14" s="853"/>
      <c r="AF14" s="853"/>
      <c r="AG14" s="853"/>
      <c r="AH14" s="853"/>
    </row>
    <row r="15" spans="1:34" s="365" customFormat="1" ht="26.1" customHeight="1" x14ac:dyDescent="0.2">
      <c r="B15" s="621" t="s">
        <v>958</v>
      </c>
      <c r="C15" s="888">
        <v>0</v>
      </c>
      <c r="D15" s="888">
        <v>0</v>
      </c>
      <c r="E15" s="888">
        <v>0</v>
      </c>
      <c r="F15" s="888">
        <v>4.1153999999999996E-2</v>
      </c>
      <c r="G15" s="888">
        <v>108.14623316999999</v>
      </c>
      <c r="H15" s="888">
        <v>99.34074394999999</v>
      </c>
      <c r="I15" s="791">
        <v>109.31044555</v>
      </c>
      <c r="J15" s="789">
        <v>108.72429107000001</v>
      </c>
      <c r="K15" s="789">
        <v>97.852280869999987</v>
      </c>
      <c r="L15" s="789">
        <v>98.677739099999997</v>
      </c>
      <c r="M15" s="789">
        <v>98.49814993999999</v>
      </c>
      <c r="N15" s="789">
        <v>98.30023417999999</v>
      </c>
      <c r="O15" s="789">
        <v>99.196097309999999</v>
      </c>
      <c r="P15" s="789">
        <v>98.895565309999995</v>
      </c>
      <c r="Q15" s="789">
        <v>99.126964109999989</v>
      </c>
      <c r="R15" s="789">
        <v>99.816665970000003</v>
      </c>
      <c r="S15" s="789">
        <v>99.741501529999994</v>
      </c>
      <c r="T15" s="790">
        <v>99.34074394999999</v>
      </c>
      <c r="U15" s="622" t="s">
        <v>1164</v>
      </c>
      <c r="V15" s="853"/>
      <c r="W15" s="853"/>
      <c r="X15" s="853"/>
      <c r="Y15" s="853"/>
      <c r="Z15" s="853"/>
      <c r="AA15" s="853"/>
      <c r="AB15" s="853"/>
      <c r="AC15" s="853"/>
      <c r="AD15" s="853"/>
      <c r="AE15" s="853"/>
      <c r="AF15" s="853"/>
      <c r="AG15" s="853"/>
      <c r="AH15" s="853"/>
    </row>
    <row r="16" spans="1:34" s="365" customFormat="1" ht="26.1" customHeight="1" x14ac:dyDescent="0.2">
      <c r="B16" s="621" t="s">
        <v>959</v>
      </c>
      <c r="C16" s="888">
        <v>150.87153160539998</v>
      </c>
      <c r="D16" s="888">
        <v>139.9886035175</v>
      </c>
      <c r="E16" s="888">
        <v>892.98228255000004</v>
      </c>
      <c r="F16" s="888">
        <v>648.98349563810007</v>
      </c>
      <c r="G16" s="888">
        <v>4443.7682287692005</v>
      </c>
      <c r="H16" s="888">
        <v>8595.6640037236994</v>
      </c>
      <c r="I16" s="791">
        <v>5914.298408668501</v>
      </c>
      <c r="J16" s="789">
        <v>5919.9510036572001</v>
      </c>
      <c r="K16" s="789">
        <v>5585.0757613283004</v>
      </c>
      <c r="L16" s="789">
        <v>6455.0806144106009</v>
      </c>
      <c r="M16" s="789">
        <v>7287.1993585092005</v>
      </c>
      <c r="N16" s="789">
        <v>8389.3070140888995</v>
      </c>
      <c r="O16" s="789">
        <v>8356.6620264110006</v>
      </c>
      <c r="P16" s="789">
        <v>7856.8398210790001</v>
      </c>
      <c r="Q16" s="789">
        <v>9192.2617077519008</v>
      </c>
      <c r="R16" s="789">
        <v>8763.5384538357994</v>
      </c>
      <c r="S16" s="789">
        <v>7957.1534537240004</v>
      </c>
      <c r="T16" s="790">
        <v>8595.6640037236994</v>
      </c>
      <c r="U16" s="622" t="s">
        <v>1277</v>
      </c>
      <c r="V16" s="853"/>
      <c r="W16" s="853"/>
      <c r="X16" s="853"/>
      <c r="Y16" s="853"/>
      <c r="Z16" s="853"/>
      <c r="AA16" s="853"/>
      <c r="AB16" s="853"/>
      <c r="AC16" s="853"/>
      <c r="AD16" s="853"/>
      <c r="AE16" s="853"/>
      <c r="AF16" s="853"/>
      <c r="AG16" s="853"/>
      <c r="AH16" s="853"/>
    </row>
    <row r="17" spans="2:34" s="365" customFormat="1" ht="26.1" customHeight="1" x14ac:dyDescent="0.2">
      <c r="B17" s="621" t="s">
        <v>960</v>
      </c>
      <c r="C17" s="888">
        <v>0</v>
      </c>
      <c r="D17" s="888">
        <v>837.04243900000006</v>
      </c>
      <c r="E17" s="888">
        <v>1081.8658009999999</v>
      </c>
      <c r="F17" s="888">
        <v>1406.7652790000002</v>
      </c>
      <c r="G17" s="888">
        <v>317.37622440999996</v>
      </c>
      <c r="H17" s="888">
        <v>84.636488</v>
      </c>
      <c r="I17" s="791">
        <v>325.24677041000001</v>
      </c>
      <c r="J17" s="789">
        <v>323.66836940999997</v>
      </c>
      <c r="K17" s="789">
        <v>89.755715000000009</v>
      </c>
      <c r="L17" s="789">
        <v>84.367806999999999</v>
      </c>
      <c r="M17" s="789">
        <v>80.625675999999999</v>
      </c>
      <c r="N17" s="789">
        <v>80.839272000000008</v>
      </c>
      <c r="O17" s="789">
        <v>101.663873</v>
      </c>
      <c r="P17" s="789">
        <v>100.857265</v>
      </c>
      <c r="Q17" s="789">
        <v>97.465822000000003</v>
      </c>
      <c r="R17" s="789">
        <v>92.665537999999998</v>
      </c>
      <c r="S17" s="789">
        <v>82.280512999999999</v>
      </c>
      <c r="T17" s="790">
        <v>84.636488</v>
      </c>
      <c r="U17" s="622" t="s">
        <v>1281</v>
      </c>
      <c r="V17" s="853"/>
      <c r="W17" s="853"/>
      <c r="X17" s="853"/>
      <c r="Y17" s="853"/>
      <c r="Z17" s="853"/>
      <c r="AA17" s="853"/>
      <c r="AB17" s="853"/>
      <c r="AC17" s="853"/>
      <c r="AD17" s="853"/>
      <c r="AE17" s="853"/>
      <c r="AF17" s="853"/>
      <c r="AG17" s="853"/>
      <c r="AH17" s="853"/>
    </row>
    <row r="18" spans="2:34" s="365" customFormat="1" ht="26.1" customHeight="1" x14ac:dyDescent="0.2">
      <c r="B18" s="454" t="s">
        <v>180</v>
      </c>
      <c r="C18" s="884">
        <v>313238.5498777983</v>
      </c>
      <c r="D18" s="884">
        <v>404212.3153684159</v>
      </c>
      <c r="E18" s="884">
        <v>521100.38779820997</v>
      </c>
      <c r="F18" s="884">
        <v>382310.93904728792</v>
      </c>
      <c r="G18" s="884">
        <v>377669.54496174084</v>
      </c>
      <c r="H18" s="884">
        <v>476938.94201071421</v>
      </c>
      <c r="I18" s="794">
        <v>374255.45465372573</v>
      </c>
      <c r="J18" s="792">
        <v>371046.03561720165</v>
      </c>
      <c r="K18" s="792">
        <v>379073.71325229271</v>
      </c>
      <c r="L18" s="792">
        <v>435749.54050824069</v>
      </c>
      <c r="M18" s="792">
        <v>474539.84211046726</v>
      </c>
      <c r="N18" s="792">
        <v>539338.77775728633</v>
      </c>
      <c r="O18" s="792">
        <v>510317.38153345813</v>
      </c>
      <c r="P18" s="792">
        <v>509119.17734793236</v>
      </c>
      <c r="Q18" s="792">
        <v>514018.20985891885</v>
      </c>
      <c r="R18" s="792">
        <v>497597.65425614303</v>
      </c>
      <c r="S18" s="792">
        <v>480856.56193392602</v>
      </c>
      <c r="T18" s="793">
        <v>476938.94201071421</v>
      </c>
      <c r="U18" s="620" t="s">
        <v>1204</v>
      </c>
      <c r="V18" s="853"/>
      <c r="W18" s="853"/>
      <c r="X18" s="853"/>
      <c r="Y18" s="853"/>
      <c r="Z18" s="853"/>
      <c r="AA18" s="853"/>
      <c r="AB18" s="853"/>
      <c r="AC18" s="853"/>
      <c r="AD18" s="853"/>
      <c r="AE18" s="853"/>
      <c r="AF18" s="853"/>
      <c r="AG18" s="853"/>
      <c r="AH18" s="853"/>
    </row>
    <row r="19" spans="2:34" s="365" customFormat="1" ht="26.1" customHeight="1" x14ac:dyDescent="0.2">
      <c r="B19" s="621" t="s">
        <v>957</v>
      </c>
      <c r="C19" s="888">
        <v>307036.95074775832</v>
      </c>
      <c r="D19" s="888">
        <v>395509.1721649809</v>
      </c>
      <c r="E19" s="888">
        <v>507863.29106511496</v>
      </c>
      <c r="F19" s="888">
        <v>372675.24622939492</v>
      </c>
      <c r="G19" s="888">
        <v>368700.17828504083</v>
      </c>
      <c r="H19" s="888">
        <v>461510.31287460384</v>
      </c>
      <c r="I19" s="791">
        <v>364692.21456525975</v>
      </c>
      <c r="J19" s="789">
        <v>362228.20107455866</v>
      </c>
      <c r="K19" s="789">
        <v>369845.23048053071</v>
      </c>
      <c r="L19" s="789">
        <v>423863.39396316768</v>
      </c>
      <c r="M19" s="789">
        <v>460149.09224857227</v>
      </c>
      <c r="N19" s="789">
        <v>522539.02830554638</v>
      </c>
      <c r="O19" s="789">
        <v>495236.00328204711</v>
      </c>
      <c r="P19" s="789">
        <v>492264.15930351237</v>
      </c>
      <c r="Q19" s="789">
        <v>498483.92998892284</v>
      </c>
      <c r="R19" s="789">
        <v>482342.24121273775</v>
      </c>
      <c r="S19" s="789">
        <v>466340.75541637774</v>
      </c>
      <c r="T19" s="790">
        <v>461510.31287460384</v>
      </c>
      <c r="U19" s="622" t="s">
        <v>1284</v>
      </c>
      <c r="V19" s="853"/>
      <c r="W19" s="853"/>
      <c r="X19" s="853"/>
      <c r="Y19" s="853"/>
      <c r="Z19" s="853"/>
      <c r="AA19" s="853"/>
      <c r="AB19" s="853"/>
      <c r="AC19" s="853"/>
      <c r="AD19" s="853"/>
      <c r="AE19" s="853"/>
      <c r="AF19" s="853"/>
      <c r="AG19" s="853"/>
      <c r="AH19" s="853"/>
    </row>
    <row r="20" spans="2:34" s="365" customFormat="1" ht="26.1" customHeight="1" x14ac:dyDescent="0.2">
      <c r="B20" s="621" t="s">
        <v>962</v>
      </c>
      <c r="C20" s="888">
        <v>81114.32128768145</v>
      </c>
      <c r="D20" s="888">
        <v>94310.34129098116</v>
      </c>
      <c r="E20" s="888">
        <v>124543.49820235811</v>
      </c>
      <c r="F20" s="888">
        <v>112726.31616447365</v>
      </c>
      <c r="G20" s="888">
        <v>124339.47155127779</v>
      </c>
      <c r="H20" s="888">
        <v>155362.09708727073</v>
      </c>
      <c r="I20" s="791">
        <v>119764.48770005832</v>
      </c>
      <c r="J20" s="789">
        <v>118194.97936203011</v>
      </c>
      <c r="K20" s="789">
        <v>124979.93351074751</v>
      </c>
      <c r="L20" s="789">
        <v>146301.57528949768</v>
      </c>
      <c r="M20" s="789">
        <v>158421.37193919619</v>
      </c>
      <c r="N20" s="789">
        <v>186815.06849221536</v>
      </c>
      <c r="O20" s="789">
        <v>175589.38124883585</v>
      </c>
      <c r="P20" s="789">
        <v>175389.15910027764</v>
      </c>
      <c r="Q20" s="789">
        <v>188810.32916285651</v>
      </c>
      <c r="R20" s="789">
        <v>170009.80832241548</v>
      </c>
      <c r="S20" s="789">
        <v>162070.27108409384</v>
      </c>
      <c r="T20" s="790">
        <v>155362.09708727073</v>
      </c>
      <c r="U20" s="622" t="s">
        <v>1205</v>
      </c>
      <c r="V20" s="853"/>
      <c r="W20" s="853"/>
      <c r="X20" s="853"/>
      <c r="Y20" s="853"/>
      <c r="Z20" s="853"/>
      <c r="AA20" s="853"/>
      <c r="AB20" s="853"/>
      <c r="AC20" s="853"/>
      <c r="AD20" s="853"/>
      <c r="AE20" s="853"/>
      <c r="AF20" s="853"/>
      <c r="AG20" s="853"/>
      <c r="AH20" s="853"/>
    </row>
    <row r="21" spans="2:34" s="365" customFormat="1" ht="26.1" customHeight="1" x14ac:dyDescent="0.2">
      <c r="B21" s="621" t="s">
        <v>963</v>
      </c>
      <c r="C21" s="888">
        <v>218060.14663637211</v>
      </c>
      <c r="D21" s="888">
        <v>288326.30234763166</v>
      </c>
      <c r="E21" s="888">
        <v>363578.84202056687</v>
      </c>
      <c r="F21" s="888">
        <v>239257.32426090911</v>
      </c>
      <c r="G21" s="888">
        <v>221191.49392190782</v>
      </c>
      <c r="H21" s="888">
        <v>280866.45686938654</v>
      </c>
      <c r="I21" s="791">
        <v>222335.51357705286</v>
      </c>
      <c r="J21" s="789">
        <v>222357.95432189241</v>
      </c>
      <c r="K21" s="789">
        <v>222806.85946499719</v>
      </c>
      <c r="L21" s="789">
        <v>254545.81514607268</v>
      </c>
      <c r="M21" s="789">
        <v>276708.54947435064</v>
      </c>
      <c r="N21" s="789">
        <v>309575.74355673185</v>
      </c>
      <c r="O21" s="789">
        <v>295318.52318755916</v>
      </c>
      <c r="P21" s="789">
        <v>292125.82951494877</v>
      </c>
      <c r="Q21" s="789">
        <v>284652.39493994293</v>
      </c>
      <c r="R21" s="789">
        <v>287032.57598066673</v>
      </c>
      <c r="S21" s="789">
        <v>279423.795164162</v>
      </c>
      <c r="T21" s="790">
        <v>280866.45686938654</v>
      </c>
      <c r="U21" s="622" t="s">
        <v>1206</v>
      </c>
      <c r="V21" s="853"/>
      <c r="W21" s="853"/>
      <c r="X21" s="853"/>
      <c r="Y21" s="853"/>
      <c r="Z21" s="853"/>
      <c r="AA21" s="853"/>
      <c r="AB21" s="853"/>
      <c r="AC21" s="853"/>
      <c r="AD21" s="853"/>
      <c r="AE21" s="853"/>
      <c r="AF21" s="853"/>
      <c r="AG21" s="853"/>
      <c r="AH21" s="853"/>
    </row>
    <row r="22" spans="2:34" s="365" customFormat="1" ht="26.1" customHeight="1" x14ac:dyDescent="0.2">
      <c r="B22" s="621" t="s">
        <v>964</v>
      </c>
      <c r="C22" s="888">
        <v>7862.4828237048005</v>
      </c>
      <c r="D22" s="888">
        <v>12872.528526368102</v>
      </c>
      <c r="E22" s="888">
        <v>19740.950842190028</v>
      </c>
      <c r="F22" s="888">
        <v>20691.605804012153</v>
      </c>
      <c r="G22" s="888">
        <v>23169.212811855214</v>
      </c>
      <c r="H22" s="888">
        <v>25281.758917946558</v>
      </c>
      <c r="I22" s="791">
        <v>22592.213288148596</v>
      </c>
      <c r="J22" s="789">
        <v>21675.267390636163</v>
      </c>
      <c r="K22" s="789">
        <v>22058.43750478599</v>
      </c>
      <c r="L22" s="789">
        <v>23016.00352759732</v>
      </c>
      <c r="M22" s="789">
        <v>25019.170835025456</v>
      </c>
      <c r="N22" s="789">
        <v>26148.216256599182</v>
      </c>
      <c r="O22" s="789">
        <v>24328.098845652068</v>
      </c>
      <c r="P22" s="789">
        <v>24749.170688285954</v>
      </c>
      <c r="Q22" s="789">
        <v>25021.205886123407</v>
      </c>
      <c r="R22" s="789">
        <v>25299.856909655489</v>
      </c>
      <c r="S22" s="789">
        <v>24846.689168121888</v>
      </c>
      <c r="T22" s="790">
        <v>25281.758917946558</v>
      </c>
      <c r="U22" s="622" t="s">
        <v>1282</v>
      </c>
      <c r="V22" s="853"/>
      <c r="W22" s="853"/>
      <c r="X22" s="853"/>
      <c r="Y22" s="853"/>
      <c r="Z22" s="853"/>
      <c r="AA22" s="853"/>
      <c r="AB22" s="853"/>
      <c r="AC22" s="853"/>
      <c r="AD22" s="853"/>
      <c r="AE22" s="853"/>
      <c r="AF22" s="853"/>
      <c r="AG22" s="853"/>
      <c r="AH22" s="853"/>
    </row>
    <row r="23" spans="2:34" s="365" customFormat="1" ht="26.1" customHeight="1" x14ac:dyDescent="0.2">
      <c r="B23" s="621" t="s">
        <v>961</v>
      </c>
      <c r="C23" s="888">
        <v>6201.5991300399992</v>
      </c>
      <c r="D23" s="888">
        <v>8703.143203435</v>
      </c>
      <c r="E23" s="888">
        <v>13237.096733095001</v>
      </c>
      <c r="F23" s="888">
        <v>9635.6928178929993</v>
      </c>
      <c r="G23" s="888">
        <v>8969.3666766999995</v>
      </c>
      <c r="H23" s="888">
        <v>15428.62913611039</v>
      </c>
      <c r="I23" s="791">
        <v>9563.2400884659983</v>
      </c>
      <c r="J23" s="789">
        <v>8817.8345426430005</v>
      </c>
      <c r="K23" s="789">
        <v>9228.4827717619992</v>
      </c>
      <c r="L23" s="789">
        <v>11886.146545072999</v>
      </c>
      <c r="M23" s="789">
        <v>14390.749861894998</v>
      </c>
      <c r="N23" s="789">
        <v>16799.749451739997</v>
      </c>
      <c r="O23" s="789">
        <v>15081.378251410995</v>
      </c>
      <c r="P23" s="789">
        <v>16855.018044419998</v>
      </c>
      <c r="Q23" s="789">
        <v>15534.279869996</v>
      </c>
      <c r="R23" s="789">
        <v>15255.413043405299</v>
      </c>
      <c r="S23" s="789">
        <v>14515.806517548297</v>
      </c>
      <c r="T23" s="790">
        <v>15428.62913611039</v>
      </c>
      <c r="U23" s="622" t="s">
        <v>1283</v>
      </c>
      <c r="V23" s="853"/>
      <c r="W23" s="853"/>
      <c r="X23" s="853"/>
      <c r="Y23" s="853"/>
      <c r="Z23" s="853"/>
      <c r="AA23" s="853"/>
      <c r="AB23" s="853"/>
      <c r="AC23" s="853"/>
      <c r="AD23" s="853"/>
      <c r="AE23" s="853"/>
      <c r="AF23" s="853"/>
      <c r="AG23" s="853"/>
      <c r="AH23" s="853"/>
    </row>
    <row r="24" spans="2:34" s="365" customFormat="1" ht="26.1" customHeight="1" x14ac:dyDescent="0.2">
      <c r="B24" s="454" t="s">
        <v>331</v>
      </c>
      <c r="C24" s="884">
        <v>313389.42140940367</v>
      </c>
      <c r="D24" s="884">
        <v>405189.34641093342</v>
      </c>
      <c r="E24" s="884">
        <v>523075.23588175996</v>
      </c>
      <c r="F24" s="884">
        <v>384366.728975926</v>
      </c>
      <c r="G24" s="884">
        <v>382538.83564809005</v>
      </c>
      <c r="H24" s="884">
        <v>485718.58324638789</v>
      </c>
      <c r="I24" s="794">
        <v>380604.31027835421</v>
      </c>
      <c r="J24" s="792">
        <v>377398.37928133883</v>
      </c>
      <c r="K24" s="792">
        <v>384846.39700949099</v>
      </c>
      <c r="L24" s="792">
        <v>442387.66666875128</v>
      </c>
      <c r="M24" s="792">
        <v>482006.16529491649</v>
      </c>
      <c r="N24" s="792">
        <v>547907.22427755524</v>
      </c>
      <c r="O24" s="792">
        <v>518874.90353017912</v>
      </c>
      <c r="P24" s="792">
        <v>517175.76999932138</v>
      </c>
      <c r="Q24" s="792">
        <v>523407.06435278076</v>
      </c>
      <c r="R24" s="792">
        <v>506553.67491394881</v>
      </c>
      <c r="S24" s="792">
        <v>488995.73740218004</v>
      </c>
      <c r="T24" s="793">
        <v>485718.58324638789</v>
      </c>
      <c r="U24" s="620" t="s">
        <v>1165</v>
      </c>
      <c r="V24" s="853"/>
      <c r="W24" s="853"/>
      <c r="X24" s="853"/>
      <c r="Y24" s="853"/>
      <c r="Z24" s="853"/>
      <c r="AA24" s="853"/>
      <c r="AB24" s="853"/>
      <c r="AC24" s="853"/>
      <c r="AD24" s="853"/>
      <c r="AE24" s="853"/>
      <c r="AF24" s="853"/>
      <c r="AG24" s="853"/>
      <c r="AH24" s="853"/>
    </row>
    <row r="25" spans="2:34" s="365" customFormat="1" ht="24.95" customHeight="1" thickBot="1" x14ac:dyDescent="0.25">
      <c r="B25" s="454"/>
      <c r="C25" s="888"/>
      <c r="D25" s="888"/>
      <c r="E25" s="888"/>
      <c r="F25" s="888"/>
      <c r="G25" s="888"/>
      <c r="H25" s="888"/>
      <c r="I25" s="791"/>
      <c r="J25" s="789"/>
      <c r="K25" s="789"/>
      <c r="L25" s="789"/>
      <c r="M25" s="789"/>
      <c r="N25" s="789"/>
      <c r="O25" s="789"/>
      <c r="P25" s="789"/>
      <c r="Q25" s="789"/>
      <c r="R25" s="789"/>
      <c r="S25" s="789"/>
      <c r="T25" s="790"/>
      <c r="U25" s="1069"/>
      <c r="V25" s="853"/>
      <c r="W25" s="853"/>
      <c r="X25" s="853"/>
      <c r="Y25" s="853"/>
      <c r="Z25" s="853"/>
      <c r="AA25" s="853"/>
      <c r="AB25" s="853"/>
      <c r="AC25" s="853"/>
      <c r="AD25" s="853"/>
      <c r="AE25" s="853"/>
      <c r="AF25" s="853"/>
      <c r="AG25" s="853"/>
      <c r="AH25" s="853"/>
    </row>
    <row r="26" spans="2:34" s="365" customFormat="1" ht="12" customHeight="1" thickTop="1" x14ac:dyDescent="0.2">
      <c r="B26" s="637"/>
      <c r="C26" s="1077"/>
      <c r="D26" s="1077"/>
      <c r="E26" s="1077"/>
      <c r="F26" s="1077"/>
      <c r="G26" s="1077"/>
      <c r="H26" s="1077"/>
      <c r="I26" s="1078"/>
      <c r="J26" s="1079"/>
      <c r="K26" s="1079"/>
      <c r="L26" s="1079"/>
      <c r="M26" s="1079"/>
      <c r="N26" s="1079"/>
      <c r="O26" s="1079"/>
      <c r="P26" s="1079"/>
      <c r="Q26" s="1079"/>
      <c r="R26" s="1079"/>
      <c r="S26" s="1079"/>
      <c r="T26" s="1081"/>
      <c r="U26" s="1119"/>
      <c r="V26" s="853"/>
      <c r="W26" s="853"/>
      <c r="X26" s="853"/>
      <c r="Y26" s="853"/>
      <c r="Z26" s="853"/>
      <c r="AA26" s="853"/>
      <c r="AB26" s="853"/>
      <c r="AC26" s="853"/>
      <c r="AD26" s="853"/>
      <c r="AE26" s="853"/>
      <c r="AF26" s="853"/>
      <c r="AG26" s="853"/>
      <c r="AH26" s="853"/>
    </row>
    <row r="27" spans="2:34" s="365" customFormat="1" ht="26.1" customHeight="1" x14ac:dyDescent="0.2">
      <c r="B27" s="455" t="s">
        <v>970</v>
      </c>
      <c r="C27" s="888"/>
      <c r="D27" s="888"/>
      <c r="E27" s="888"/>
      <c r="F27" s="888"/>
      <c r="G27" s="888"/>
      <c r="H27" s="888"/>
      <c r="I27" s="791"/>
      <c r="J27" s="789"/>
      <c r="K27" s="789"/>
      <c r="L27" s="789"/>
      <c r="M27" s="789"/>
      <c r="N27" s="789"/>
      <c r="O27" s="789"/>
      <c r="P27" s="789"/>
      <c r="Q27" s="789"/>
      <c r="R27" s="789"/>
      <c r="S27" s="789"/>
      <c r="T27" s="790"/>
      <c r="U27" s="1118" t="s">
        <v>1007</v>
      </c>
      <c r="V27" s="853"/>
      <c r="W27" s="853"/>
      <c r="X27" s="853"/>
      <c r="Y27" s="853"/>
      <c r="Z27" s="853"/>
      <c r="AA27" s="853"/>
      <c r="AB27" s="853"/>
      <c r="AC27" s="853"/>
      <c r="AD27" s="853"/>
      <c r="AE27" s="853"/>
      <c r="AF27" s="853"/>
      <c r="AG27" s="853"/>
      <c r="AH27" s="853"/>
    </row>
    <row r="28" spans="2:34" s="365" customFormat="1" ht="12" customHeight="1" x14ac:dyDescent="0.2">
      <c r="B28" s="621"/>
      <c r="C28" s="888"/>
      <c r="D28" s="888"/>
      <c r="E28" s="888"/>
      <c r="F28" s="888"/>
      <c r="G28" s="888"/>
      <c r="H28" s="888"/>
      <c r="I28" s="791"/>
      <c r="J28" s="789"/>
      <c r="K28" s="789"/>
      <c r="L28" s="789"/>
      <c r="M28" s="789"/>
      <c r="N28" s="789"/>
      <c r="O28" s="789"/>
      <c r="P28" s="789"/>
      <c r="Q28" s="789"/>
      <c r="R28" s="789"/>
      <c r="S28" s="789"/>
      <c r="T28" s="790"/>
      <c r="U28" s="1069"/>
      <c r="V28" s="853"/>
      <c r="W28" s="853"/>
      <c r="X28" s="853"/>
      <c r="Y28" s="853"/>
      <c r="Z28" s="853"/>
      <c r="AA28" s="853"/>
      <c r="AB28" s="853"/>
      <c r="AC28" s="853"/>
      <c r="AD28" s="853"/>
      <c r="AE28" s="853"/>
      <c r="AF28" s="853"/>
      <c r="AG28" s="853"/>
      <c r="AH28" s="853"/>
    </row>
    <row r="29" spans="2:34" s="365" customFormat="1" ht="26.1" customHeight="1" x14ac:dyDescent="0.2">
      <c r="B29" s="621" t="s">
        <v>965</v>
      </c>
      <c r="C29" s="888">
        <v>182243.40060116633</v>
      </c>
      <c r="D29" s="888">
        <v>258356.40993933688</v>
      </c>
      <c r="E29" s="888">
        <v>368578.55325108161</v>
      </c>
      <c r="F29" s="888">
        <v>247683.2458799961</v>
      </c>
      <c r="G29" s="888">
        <v>224193.66287975627</v>
      </c>
      <c r="H29" s="888">
        <v>248106.53032206197</v>
      </c>
      <c r="I29" s="791">
        <v>221722.14113184612</v>
      </c>
      <c r="J29" s="789">
        <v>219063.08580288547</v>
      </c>
      <c r="K29" s="789">
        <v>220809.39071016951</v>
      </c>
      <c r="L29" s="789">
        <v>211911.64646440008</v>
      </c>
      <c r="M29" s="789">
        <v>212655.26095707883</v>
      </c>
      <c r="N29" s="789">
        <v>215565.2783167662</v>
      </c>
      <c r="O29" s="789">
        <v>209459.35982308569</v>
      </c>
      <c r="P29" s="789">
        <v>212706.86226797273</v>
      </c>
      <c r="Q29" s="789">
        <v>222960.38770293893</v>
      </c>
      <c r="R29" s="789">
        <v>231884.62408889213</v>
      </c>
      <c r="S29" s="789">
        <v>240910.41116631281</v>
      </c>
      <c r="T29" s="790">
        <v>248106.53032206197</v>
      </c>
      <c r="U29" s="622" t="s">
        <v>1306</v>
      </c>
      <c r="V29" s="853"/>
      <c r="W29" s="853"/>
      <c r="X29" s="853"/>
      <c r="Y29" s="853"/>
      <c r="Z29" s="853"/>
      <c r="AA29" s="853"/>
      <c r="AB29" s="853"/>
      <c r="AC29" s="853"/>
      <c r="AD29" s="853"/>
      <c r="AE29" s="853"/>
      <c r="AF29" s="853"/>
      <c r="AG29" s="853"/>
      <c r="AH29" s="853"/>
    </row>
    <row r="30" spans="2:34" s="365" customFormat="1" ht="26.1" customHeight="1" x14ac:dyDescent="0.2">
      <c r="B30" s="621" t="s">
        <v>966</v>
      </c>
      <c r="C30" s="888">
        <v>131146.02080823743</v>
      </c>
      <c r="D30" s="888">
        <v>146832.93647159651</v>
      </c>
      <c r="E30" s="888">
        <v>154496.68263067838</v>
      </c>
      <c r="F30" s="888">
        <v>136683.4830959299</v>
      </c>
      <c r="G30" s="888">
        <v>158345.17276833378</v>
      </c>
      <c r="H30" s="888">
        <v>237612.05292432598</v>
      </c>
      <c r="I30" s="791">
        <v>158882.16914650815</v>
      </c>
      <c r="J30" s="789">
        <v>158335.29347845342</v>
      </c>
      <c r="K30" s="789">
        <v>164037.00629932148</v>
      </c>
      <c r="L30" s="789">
        <v>230476.02020435123</v>
      </c>
      <c r="M30" s="789">
        <v>269350.90433783765</v>
      </c>
      <c r="N30" s="789">
        <v>332341.9459607891</v>
      </c>
      <c r="O30" s="789">
        <v>309415.54370709334</v>
      </c>
      <c r="P30" s="789">
        <v>304468.90773134865</v>
      </c>
      <c r="Q30" s="789">
        <v>300446.67664984183</v>
      </c>
      <c r="R30" s="789">
        <v>274669.05082505674</v>
      </c>
      <c r="S30" s="789">
        <v>248085.32623586719</v>
      </c>
      <c r="T30" s="790">
        <v>237612.05292432598</v>
      </c>
      <c r="U30" s="622" t="s">
        <v>1307</v>
      </c>
      <c r="V30" s="853"/>
      <c r="W30" s="853"/>
      <c r="X30" s="853"/>
      <c r="Y30" s="853"/>
      <c r="Z30" s="853"/>
      <c r="AA30" s="853"/>
      <c r="AB30" s="853"/>
      <c r="AC30" s="853"/>
      <c r="AD30" s="853"/>
      <c r="AE30" s="853"/>
      <c r="AF30" s="853"/>
      <c r="AG30" s="853"/>
      <c r="AH30" s="853"/>
    </row>
    <row r="31" spans="2:34" s="365" customFormat="1" ht="26.1" customHeight="1" x14ac:dyDescent="0.2">
      <c r="B31" s="454" t="s">
        <v>331</v>
      </c>
      <c r="C31" s="884">
        <v>313389.42140940379</v>
      </c>
      <c r="D31" s="884">
        <v>405189.34641093342</v>
      </c>
      <c r="E31" s="884">
        <v>523075.23588176002</v>
      </c>
      <c r="F31" s="884">
        <v>384366.728975926</v>
      </c>
      <c r="G31" s="884">
        <v>382538.83564809005</v>
      </c>
      <c r="H31" s="884">
        <v>485718.58324638795</v>
      </c>
      <c r="I31" s="794">
        <v>380604.31027835427</v>
      </c>
      <c r="J31" s="792">
        <v>377398.37928133889</v>
      </c>
      <c r="K31" s="792">
        <v>384846.39700949099</v>
      </c>
      <c r="L31" s="792">
        <v>442387.66666875128</v>
      </c>
      <c r="M31" s="792">
        <v>482006.16529491649</v>
      </c>
      <c r="N31" s="792">
        <v>547907.22427755524</v>
      </c>
      <c r="O31" s="792">
        <v>518874.90353017906</v>
      </c>
      <c r="P31" s="792">
        <v>517175.76999932138</v>
      </c>
      <c r="Q31" s="792">
        <v>523407.06435278076</v>
      </c>
      <c r="R31" s="792">
        <v>506553.67491394887</v>
      </c>
      <c r="S31" s="792">
        <v>488995.73740217998</v>
      </c>
      <c r="T31" s="793">
        <v>485718.58324638795</v>
      </c>
      <c r="U31" s="620" t="s">
        <v>1005</v>
      </c>
      <c r="V31" s="853"/>
      <c r="W31" s="853"/>
      <c r="X31" s="853"/>
      <c r="Y31" s="853"/>
      <c r="Z31" s="853"/>
      <c r="AA31" s="853"/>
      <c r="AB31" s="853"/>
      <c r="AC31" s="853"/>
      <c r="AD31" s="853"/>
      <c r="AE31" s="853"/>
      <c r="AF31" s="853"/>
      <c r="AG31" s="853"/>
      <c r="AH31" s="853"/>
    </row>
    <row r="32" spans="2:34" s="365" customFormat="1" ht="24.95" customHeight="1" thickBot="1" x14ac:dyDescent="0.25">
      <c r="B32" s="641"/>
      <c r="C32" s="1082"/>
      <c r="D32" s="1082"/>
      <c r="E32" s="1082"/>
      <c r="F32" s="1083"/>
      <c r="G32" s="1083"/>
      <c r="H32" s="1083"/>
      <c r="I32" s="1084"/>
      <c r="J32" s="1085"/>
      <c r="K32" s="1085"/>
      <c r="L32" s="1085"/>
      <c r="M32" s="1085"/>
      <c r="N32" s="1085"/>
      <c r="O32" s="1085"/>
      <c r="P32" s="1085"/>
      <c r="Q32" s="1085"/>
      <c r="R32" s="1085"/>
      <c r="S32" s="1085"/>
      <c r="T32" s="1086"/>
      <c r="U32" s="1120"/>
      <c r="V32" s="853"/>
      <c r="W32" s="853"/>
      <c r="X32" s="853"/>
      <c r="Y32" s="853"/>
      <c r="Z32" s="853"/>
      <c r="AA32" s="853"/>
      <c r="AB32" s="853"/>
      <c r="AC32" s="853"/>
      <c r="AD32" s="853"/>
      <c r="AE32" s="853"/>
      <c r="AF32" s="853"/>
      <c r="AG32" s="853"/>
      <c r="AH32" s="853"/>
    </row>
    <row r="33" spans="2:34" s="365" customFormat="1" ht="12" customHeight="1" thickTop="1" x14ac:dyDescent="0.2">
      <c r="B33" s="621"/>
      <c r="C33" s="888"/>
      <c r="D33" s="888"/>
      <c r="E33" s="888"/>
      <c r="F33" s="888"/>
      <c r="G33" s="888"/>
      <c r="H33" s="888"/>
      <c r="I33" s="791"/>
      <c r="J33" s="789"/>
      <c r="K33" s="789"/>
      <c r="L33" s="789"/>
      <c r="M33" s="789"/>
      <c r="N33" s="789"/>
      <c r="O33" s="789"/>
      <c r="P33" s="789"/>
      <c r="Q33" s="789"/>
      <c r="R33" s="789"/>
      <c r="S33" s="789"/>
      <c r="T33" s="790"/>
      <c r="U33" s="1069"/>
      <c r="V33" s="853"/>
      <c r="W33" s="853"/>
      <c r="X33" s="853"/>
      <c r="Y33" s="853"/>
      <c r="Z33" s="853"/>
      <c r="AA33" s="853"/>
      <c r="AB33" s="853"/>
      <c r="AC33" s="853"/>
      <c r="AD33" s="853"/>
      <c r="AE33" s="853"/>
      <c r="AF33" s="853"/>
      <c r="AG33" s="853"/>
      <c r="AH33" s="853"/>
    </row>
    <row r="34" spans="2:34" s="365" customFormat="1" ht="26.1" customHeight="1" x14ac:dyDescent="0.2">
      <c r="B34" s="455" t="s">
        <v>971</v>
      </c>
      <c r="C34" s="888"/>
      <c r="D34" s="888"/>
      <c r="E34" s="888"/>
      <c r="F34" s="888"/>
      <c r="G34" s="888"/>
      <c r="H34" s="888"/>
      <c r="I34" s="791"/>
      <c r="J34" s="789"/>
      <c r="K34" s="789"/>
      <c r="L34" s="789"/>
      <c r="M34" s="789"/>
      <c r="N34" s="789"/>
      <c r="O34" s="789"/>
      <c r="P34" s="789"/>
      <c r="Q34" s="789"/>
      <c r="R34" s="789"/>
      <c r="S34" s="789"/>
      <c r="T34" s="790"/>
      <c r="U34" s="1118" t="s">
        <v>1055</v>
      </c>
      <c r="V34" s="853"/>
      <c r="W34" s="853"/>
      <c r="X34" s="853"/>
      <c r="Y34" s="853"/>
      <c r="Z34" s="853"/>
      <c r="AA34" s="853"/>
      <c r="AB34" s="853"/>
      <c r="AC34" s="853"/>
      <c r="AD34" s="853"/>
      <c r="AE34" s="853"/>
      <c r="AF34" s="853"/>
      <c r="AG34" s="853"/>
      <c r="AH34" s="853"/>
    </row>
    <row r="35" spans="2:34" s="365" customFormat="1" ht="12" customHeight="1" x14ac:dyDescent="0.2">
      <c r="B35" s="621"/>
      <c r="C35" s="888"/>
      <c r="D35" s="888"/>
      <c r="E35" s="888"/>
      <c r="F35" s="888"/>
      <c r="G35" s="888"/>
      <c r="H35" s="888"/>
      <c r="I35" s="791"/>
      <c r="J35" s="789"/>
      <c r="K35" s="789"/>
      <c r="L35" s="789"/>
      <c r="M35" s="789"/>
      <c r="N35" s="789"/>
      <c r="O35" s="789"/>
      <c r="P35" s="789"/>
      <c r="Q35" s="789"/>
      <c r="R35" s="789"/>
      <c r="S35" s="789"/>
      <c r="T35" s="790"/>
      <c r="U35" s="1069"/>
      <c r="V35" s="853"/>
      <c r="W35" s="853"/>
      <c r="X35" s="853"/>
      <c r="Y35" s="853"/>
      <c r="Z35" s="853"/>
      <c r="AA35" s="853"/>
      <c r="AB35" s="853"/>
      <c r="AC35" s="853"/>
      <c r="AD35" s="853"/>
      <c r="AE35" s="853"/>
      <c r="AF35" s="853"/>
      <c r="AG35" s="853"/>
      <c r="AH35" s="853"/>
    </row>
    <row r="36" spans="2:34" s="365" customFormat="1" ht="26.1" customHeight="1" x14ac:dyDescent="0.2">
      <c r="B36" s="621" t="s">
        <v>972</v>
      </c>
      <c r="C36" s="888">
        <v>112176.08864343601</v>
      </c>
      <c r="D36" s="888">
        <v>139890.27859022593</v>
      </c>
      <c r="E36" s="888">
        <v>187377.04289480613</v>
      </c>
      <c r="F36" s="888">
        <v>125051.61654785583</v>
      </c>
      <c r="G36" s="888">
        <v>156369.14565008215</v>
      </c>
      <c r="H36" s="888">
        <v>223335.68969312293</v>
      </c>
      <c r="I36" s="791">
        <v>154781.17587359581</v>
      </c>
      <c r="J36" s="789">
        <v>152592.91932492144</v>
      </c>
      <c r="K36" s="789">
        <v>158333.15017028851</v>
      </c>
      <c r="L36" s="789">
        <v>192360.76608558759</v>
      </c>
      <c r="M36" s="789">
        <v>217255.62246144022</v>
      </c>
      <c r="N36" s="789">
        <v>252495.16164199859</v>
      </c>
      <c r="O36" s="789">
        <v>246678.86157277803</v>
      </c>
      <c r="P36" s="789">
        <v>243009.4349813275</v>
      </c>
      <c r="Q36" s="789">
        <v>268981.19453945244</v>
      </c>
      <c r="R36" s="789">
        <v>236932.30519566219</v>
      </c>
      <c r="S36" s="789">
        <v>226122.56988152605</v>
      </c>
      <c r="T36" s="790">
        <v>223335.68969312293</v>
      </c>
      <c r="U36" s="622" t="s">
        <v>789</v>
      </c>
      <c r="V36" s="853"/>
      <c r="W36" s="853"/>
      <c r="X36" s="853"/>
      <c r="Y36" s="853"/>
      <c r="Z36" s="853"/>
      <c r="AA36" s="853"/>
      <c r="AB36" s="853"/>
      <c r="AC36" s="853"/>
      <c r="AD36" s="853"/>
      <c r="AE36" s="853"/>
      <c r="AF36" s="853"/>
      <c r="AG36" s="853"/>
      <c r="AH36" s="853"/>
    </row>
    <row r="37" spans="2:34" s="365" customFormat="1" ht="26.1" customHeight="1" x14ac:dyDescent="0.2">
      <c r="B37" s="621" t="s">
        <v>973</v>
      </c>
      <c r="C37" s="888">
        <v>178644.46166369674</v>
      </c>
      <c r="D37" s="888">
        <v>228716.24259567945</v>
      </c>
      <c r="E37" s="888">
        <v>285789.55827285687</v>
      </c>
      <c r="F37" s="888">
        <v>232123.13149832422</v>
      </c>
      <c r="G37" s="888">
        <v>200892.04154098593</v>
      </c>
      <c r="H37" s="888">
        <v>232314.844394196</v>
      </c>
      <c r="I37" s="791">
        <v>200820.10082203144</v>
      </c>
      <c r="J37" s="789">
        <v>198717.8080106914</v>
      </c>
      <c r="K37" s="789">
        <v>200413.01815960644</v>
      </c>
      <c r="L37" s="789">
        <v>223553.91902874372</v>
      </c>
      <c r="M37" s="789">
        <v>236695.97250317031</v>
      </c>
      <c r="N37" s="789">
        <v>264115.16379738069</v>
      </c>
      <c r="O37" s="789">
        <v>242205.77325536296</v>
      </c>
      <c r="P37" s="789">
        <v>244742.94132489082</v>
      </c>
      <c r="Q37" s="789">
        <v>226899.16829200432</v>
      </c>
      <c r="R37" s="789">
        <v>241781.21575960459</v>
      </c>
      <c r="S37" s="789">
        <v>234495.20668206899</v>
      </c>
      <c r="T37" s="790">
        <v>232314.844394196</v>
      </c>
      <c r="U37" s="622" t="s">
        <v>826</v>
      </c>
      <c r="V37" s="853"/>
      <c r="W37" s="853"/>
      <c r="X37" s="853"/>
      <c r="Y37" s="853"/>
      <c r="Z37" s="853"/>
      <c r="AA37" s="853"/>
      <c r="AB37" s="853"/>
      <c r="AC37" s="853"/>
      <c r="AD37" s="853"/>
      <c r="AE37" s="853"/>
      <c r="AF37" s="853"/>
      <c r="AG37" s="853"/>
      <c r="AH37" s="853"/>
    </row>
    <row r="38" spans="2:34" s="365" customFormat="1" ht="26.1" customHeight="1" x14ac:dyDescent="0.2">
      <c r="B38" s="621" t="s">
        <v>967</v>
      </c>
      <c r="C38" s="888">
        <v>22568.871102270998</v>
      </c>
      <c r="D38" s="888">
        <v>36582.825225027998</v>
      </c>
      <c r="E38" s="888">
        <v>49908.634714097032</v>
      </c>
      <c r="F38" s="888">
        <v>27191.980929745965</v>
      </c>
      <c r="G38" s="888">
        <v>25277.648457021998</v>
      </c>
      <c r="H38" s="888">
        <v>30068.049159069011</v>
      </c>
      <c r="I38" s="791">
        <v>25003.033582727028</v>
      </c>
      <c r="J38" s="789">
        <v>26087.651945726022</v>
      </c>
      <c r="K38" s="789">
        <v>26100.228679596006</v>
      </c>
      <c r="L38" s="789">
        <v>26472.981554420003</v>
      </c>
      <c r="M38" s="789">
        <v>28054.570330305985</v>
      </c>
      <c r="N38" s="789">
        <v>31296.898838175992</v>
      </c>
      <c r="O38" s="789">
        <v>29990.268702038018</v>
      </c>
      <c r="P38" s="789">
        <v>29423.393693103018</v>
      </c>
      <c r="Q38" s="789">
        <v>27526.701521324012</v>
      </c>
      <c r="R38" s="789">
        <v>27840.153958682029</v>
      </c>
      <c r="S38" s="789">
        <v>28377.96083858491</v>
      </c>
      <c r="T38" s="790">
        <v>30068.049159069011</v>
      </c>
      <c r="U38" s="622" t="s">
        <v>827</v>
      </c>
      <c r="V38" s="853"/>
      <c r="W38" s="853"/>
      <c r="X38" s="853"/>
      <c r="Y38" s="853"/>
      <c r="Z38" s="853"/>
      <c r="AA38" s="853"/>
      <c r="AB38" s="853"/>
      <c r="AC38" s="853"/>
      <c r="AD38" s="853"/>
      <c r="AE38" s="853"/>
      <c r="AF38" s="853"/>
      <c r="AG38" s="853"/>
      <c r="AH38" s="853"/>
    </row>
    <row r="39" spans="2:34" s="365" customFormat="1" ht="26.1" customHeight="1" x14ac:dyDescent="0.2">
      <c r="B39" s="454" t="s">
        <v>331</v>
      </c>
      <c r="C39" s="884">
        <v>313389.42140940379</v>
      </c>
      <c r="D39" s="884">
        <v>405189.34641093336</v>
      </c>
      <c r="E39" s="884">
        <v>523075.23588176002</v>
      </c>
      <c r="F39" s="884">
        <v>384366.728975926</v>
      </c>
      <c r="G39" s="884">
        <v>382538.83564809005</v>
      </c>
      <c r="H39" s="884">
        <v>485718.58324638795</v>
      </c>
      <c r="I39" s="794">
        <v>380604.31027835427</v>
      </c>
      <c r="J39" s="792">
        <v>377398.37928133889</v>
      </c>
      <c r="K39" s="792">
        <v>384846.39700949093</v>
      </c>
      <c r="L39" s="792">
        <v>442387.66666875134</v>
      </c>
      <c r="M39" s="792">
        <v>482006.16529491649</v>
      </c>
      <c r="N39" s="792">
        <v>547907.22427755536</v>
      </c>
      <c r="O39" s="792">
        <v>518874.903530179</v>
      </c>
      <c r="P39" s="792">
        <v>517175.76999932132</v>
      </c>
      <c r="Q39" s="792">
        <v>523407.06435278076</v>
      </c>
      <c r="R39" s="792">
        <v>506553.67491394881</v>
      </c>
      <c r="S39" s="792">
        <v>488995.73740217998</v>
      </c>
      <c r="T39" s="793">
        <v>485718.58324638795</v>
      </c>
      <c r="U39" s="620" t="s">
        <v>1005</v>
      </c>
      <c r="V39" s="853"/>
      <c r="W39" s="853"/>
      <c r="X39" s="853"/>
      <c r="Y39" s="853"/>
      <c r="Z39" s="853"/>
      <c r="AA39" s="853"/>
      <c r="AB39" s="853"/>
      <c r="AC39" s="853"/>
      <c r="AD39" s="853"/>
      <c r="AE39" s="853"/>
      <c r="AF39" s="853"/>
      <c r="AG39" s="853"/>
      <c r="AH39" s="853"/>
    </row>
    <row r="40" spans="2:34" s="365" customFormat="1" ht="24.95" customHeight="1" thickBot="1" x14ac:dyDescent="0.25">
      <c r="B40" s="621"/>
      <c r="C40" s="1090"/>
      <c r="D40" s="1090"/>
      <c r="E40" s="1090"/>
      <c r="F40" s="1090"/>
      <c r="G40" s="1090"/>
      <c r="H40" s="1090"/>
      <c r="I40" s="1091"/>
      <c r="J40" s="1092"/>
      <c r="K40" s="1092"/>
      <c r="L40" s="1092"/>
      <c r="M40" s="1092"/>
      <c r="N40" s="1092"/>
      <c r="O40" s="1092"/>
      <c r="P40" s="1092"/>
      <c r="Q40" s="1092"/>
      <c r="R40" s="1092"/>
      <c r="S40" s="1092"/>
      <c r="T40" s="1093"/>
      <c r="U40" s="1069"/>
      <c r="V40" s="853"/>
      <c r="W40" s="853"/>
      <c r="X40" s="853"/>
      <c r="Y40" s="853"/>
      <c r="Z40" s="853"/>
      <c r="AA40" s="853"/>
      <c r="AB40" s="853"/>
      <c r="AC40" s="853"/>
      <c r="AD40" s="853"/>
      <c r="AE40" s="853"/>
      <c r="AF40" s="853"/>
      <c r="AG40" s="853"/>
      <c r="AH40" s="853"/>
    </row>
    <row r="41" spans="2:34" s="365" customFormat="1" ht="24.95" customHeight="1" thickTop="1" x14ac:dyDescent="0.2">
      <c r="B41" s="637"/>
      <c r="C41" s="1076"/>
      <c r="D41" s="1076"/>
      <c r="E41" s="1076"/>
      <c r="F41" s="1076"/>
      <c r="G41" s="1076"/>
      <c r="H41" s="1076"/>
      <c r="I41" s="1094"/>
      <c r="J41" s="1095"/>
      <c r="K41" s="1095"/>
      <c r="L41" s="1095"/>
      <c r="M41" s="1095"/>
      <c r="N41" s="1095"/>
      <c r="O41" s="1095"/>
      <c r="P41" s="1095"/>
      <c r="Q41" s="1095"/>
      <c r="R41" s="1095"/>
      <c r="S41" s="1095"/>
      <c r="T41" s="1096"/>
      <c r="U41" s="1119"/>
      <c r="V41" s="853"/>
      <c r="W41" s="853"/>
      <c r="X41" s="853"/>
      <c r="Y41" s="853"/>
      <c r="Z41" s="853"/>
      <c r="AA41" s="853"/>
      <c r="AB41" s="853"/>
      <c r="AC41" s="853"/>
      <c r="AD41" s="853"/>
      <c r="AE41" s="853"/>
      <c r="AF41" s="853"/>
      <c r="AG41" s="853"/>
      <c r="AH41" s="853"/>
    </row>
    <row r="42" spans="2:34" s="365" customFormat="1" ht="26.1" customHeight="1" x14ac:dyDescent="0.2">
      <c r="B42" s="455" t="s">
        <v>968</v>
      </c>
      <c r="C42" s="1075"/>
      <c r="D42" s="1075"/>
      <c r="E42" s="1075"/>
      <c r="F42" s="1075"/>
      <c r="G42" s="1075"/>
      <c r="H42" s="1075"/>
      <c r="I42" s="1087"/>
      <c r="J42" s="1088"/>
      <c r="K42" s="1088"/>
      <c r="L42" s="1088"/>
      <c r="M42" s="1088"/>
      <c r="N42" s="1088"/>
      <c r="O42" s="1088"/>
      <c r="P42" s="1088"/>
      <c r="Q42" s="1088"/>
      <c r="R42" s="1088"/>
      <c r="S42" s="1088"/>
      <c r="T42" s="1089"/>
      <c r="U42" s="379" t="s">
        <v>1232</v>
      </c>
      <c r="V42" s="853"/>
      <c r="W42" s="853"/>
      <c r="X42" s="853"/>
      <c r="Y42" s="853"/>
      <c r="Z42" s="853"/>
      <c r="AA42" s="853"/>
      <c r="AB42" s="853"/>
      <c r="AC42" s="853"/>
      <c r="AD42" s="853"/>
      <c r="AE42" s="853"/>
      <c r="AF42" s="853"/>
      <c r="AG42" s="853"/>
      <c r="AH42" s="853"/>
    </row>
    <row r="43" spans="2:34" s="365" customFormat="1" ht="12" customHeight="1" x14ac:dyDescent="0.2">
      <c r="B43" s="621"/>
      <c r="C43" s="1075"/>
      <c r="D43" s="1075"/>
      <c r="E43" s="1075"/>
      <c r="F43" s="1075"/>
      <c r="G43" s="1075"/>
      <c r="H43" s="1075"/>
      <c r="I43" s="1087"/>
      <c r="J43" s="1088"/>
      <c r="K43" s="1088"/>
      <c r="L43" s="1088"/>
      <c r="M43" s="1088"/>
      <c r="N43" s="1088"/>
      <c r="O43" s="1088"/>
      <c r="P43" s="1088"/>
      <c r="Q43" s="1088"/>
      <c r="R43" s="1088"/>
      <c r="S43" s="1088"/>
      <c r="T43" s="1089"/>
      <c r="U43" s="1069"/>
      <c r="V43" s="853"/>
      <c r="W43" s="853"/>
      <c r="X43" s="853"/>
      <c r="Y43" s="853"/>
      <c r="Z43" s="853"/>
      <c r="AA43" s="853"/>
      <c r="AB43" s="853"/>
      <c r="AC43" s="853"/>
      <c r="AD43" s="853"/>
      <c r="AE43" s="853"/>
      <c r="AF43" s="853"/>
      <c r="AG43" s="853"/>
      <c r="AH43" s="853"/>
    </row>
    <row r="44" spans="2:34" s="365" customFormat="1" ht="26.1" customHeight="1" x14ac:dyDescent="0.2">
      <c r="B44" s="455" t="s">
        <v>969</v>
      </c>
      <c r="C44" s="1075"/>
      <c r="D44" s="1075"/>
      <c r="E44" s="1075"/>
      <c r="F44" s="1075"/>
      <c r="G44" s="1075"/>
      <c r="H44" s="1075"/>
      <c r="I44" s="1087"/>
      <c r="J44" s="1088"/>
      <c r="K44" s="1088"/>
      <c r="L44" s="1088"/>
      <c r="M44" s="1088"/>
      <c r="N44" s="1088"/>
      <c r="O44" s="1088"/>
      <c r="P44" s="1088"/>
      <c r="Q44" s="1088"/>
      <c r="R44" s="1088"/>
      <c r="S44" s="1088"/>
      <c r="T44" s="1089"/>
      <c r="U44" s="1118" t="s">
        <v>1006</v>
      </c>
      <c r="V44" s="853"/>
      <c r="W44" s="853"/>
      <c r="X44" s="853"/>
      <c r="Y44" s="853"/>
      <c r="Z44" s="853"/>
      <c r="AA44" s="853"/>
      <c r="AB44" s="853"/>
      <c r="AC44" s="853"/>
      <c r="AD44" s="853"/>
      <c r="AE44" s="853"/>
      <c r="AF44" s="853"/>
      <c r="AG44" s="853"/>
      <c r="AH44" s="853"/>
    </row>
    <row r="45" spans="2:34" s="365" customFormat="1" ht="26.1" customHeight="1" x14ac:dyDescent="0.2">
      <c r="B45" s="621" t="s">
        <v>935</v>
      </c>
      <c r="C45" s="1097">
        <v>0</v>
      </c>
      <c r="D45" s="1660">
        <v>0</v>
      </c>
      <c r="E45" s="1660">
        <v>0</v>
      </c>
      <c r="F45" s="1660">
        <v>1.0706962100920444E-7</v>
      </c>
      <c r="G45" s="1660">
        <v>2.8270654660926303E-4</v>
      </c>
      <c r="H45" s="1660">
        <v>2.0452325148039051E-4</v>
      </c>
      <c r="I45" s="1731">
        <v>2.8720233218077856E-4</v>
      </c>
      <c r="J45" s="1732">
        <v>2.880889188688047E-4</v>
      </c>
      <c r="K45" s="1732">
        <v>2.5426321158357311E-4</v>
      </c>
      <c r="L45" s="1732">
        <v>2.2305716577285912E-4</v>
      </c>
      <c r="M45" s="1732">
        <v>2.0435039431442479E-4</v>
      </c>
      <c r="N45" s="1732">
        <v>1.7941036333224856E-4</v>
      </c>
      <c r="O45" s="1732">
        <v>1.9117536160472733E-4</v>
      </c>
      <c r="P45" s="1732">
        <v>1.9122234846796819E-4</v>
      </c>
      <c r="Q45" s="1732">
        <v>1.893878987525235E-4</v>
      </c>
      <c r="R45" s="1732">
        <v>1.9705052181677774E-4</v>
      </c>
      <c r="S45" s="1732">
        <v>2.0397212879581089E-4</v>
      </c>
      <c r="T45" s="1733">
        <v>2.0452325148039051E-4</v>
      </c>
      <c r="U45" s="622" t="s">
        <v>938</v>
      </c>
      <c r="V45" s="853"/>
      <c r="W45" s="853"/>
      <c r="X45" s="853"/>
      <c r="Y45" s="853"/>
      <c r="Z45" s="853"/>
      <c r="AA45" s="853"/>
      <c r="AB45" s="853"/>
      <c r="AC45" s="853"/>
      <c r="AD45" s="853"/>
      <c r="AE45" s="853"/>
      <c r="AF45" s="853"/>
      <c r="AG45" s="853"/>
      <c r="AH45" s="853"/>
    </row>
    <row r="46" spans="2:34" s="365" customFormat="1" ht="26.1" customHeight="1" x14ac:dyDescent="0.2">
      <c r="B46" s="621" t="s">
        <v>954</v>
      </c>
      <c r="C46" s="1097">
        <v>4.8141871198742665E-4</v>
      </c>
      <c r="D46" s="1660">
        <v>3.4548934901049172E-4</v>
      </c>
      <c r="E46" s="1660">
        <v>1.7071775172928598E-3</v>
      </c>
      <c r="F46" s="1660">
        <v>1.6884486786023245E-3</v>
      </c>
      <c r="G46" s="1660">
        <v>1.1616515278091053E-2</v>
      </c>
      <c r="H46" s="1660">
        <v>1.7696798722982816E-2</v>
      </c>
      <c r="I46" s="1731">
        <v>1.5539231293368934E-2</v>
      </c>
      <c r="J46" s="1732">
        <v>1.5686212047148353E-2</v>
      </c>
      <c r="K46" s="1732">
        <v>1.4512480316115737E-2</v>
      </c>
      <c r="L46" s="1732">
        <v>1.459145699747548E-2</v>
      </c>
      <c r="M46" s="1732">
        <v>1.5118477486798353E-2</v>
      </c>
      <c r="N46" s="1732">
        <v>1.5311546631184954E-2</v>
      </c>
      <c r="O46" s="1732">
        <v>1.6105350190491446E-2</v>
      </c>
      <c r="P46" s="1732">
        <v>1.5191817321776907E-2</v>
      </c>
      <c r="Q46" s="1732">
        <v>1.756235697567169E-2</v>
      </c>
      <c r="R46" s="1732">
        <v>1.7300315618723944E-2</v>
      </c>
      <c r="S46" s="1732">
        <v>1.6272439297726538E-2</v>
      </c>
      <c r="T46" s="1733">
        <v>1.7696798722982816E-2</v>
      </c>
      <c r="U46" s="622" t="s">
        <v>1274</v>
      </c>
      <c r="V46" s="853"/>
      <c r="W46" s="853"/>
      <c r="X46" s="853"/>
      <c r="Y46" s="853"/>
      <c r="Z46" s="853"/>
      <c r="AA46" s="853"/>
      <c r="AB46" s="853"/>
      <c r="AC46" s="853"/>
      <c r="AD46" s="853"/>
      <c r="AE46" s="853"/>
      <c r="AF46" s="853"/>
      <c r="AG46" s="853"/>
      <c r="AH46" s="853"/>
    </row>
    <row r="47" spans="2:34" s="365" customFormat="1" ht="26.1" customHeight="1" x14ac:dyDescent="0.2">
      <c r="B47" s="621" t="s">
        <v>955</v>
      </c>
      <c r="C47" s="1097">
        <v>0.95464124659530203</v>
      </c>
      <c r="D47" s="1660">
        <v>0.94434033625985769</v>
      </c>
      <c r="E47" s="1660">
        <v>0.93317807217557502</v>
      </c>
      <c r="F47" s="1660">
        <v>0.91574950142843536</v>
      </c>
      <c r="G47" s="1660">
        <v>0.90325722063694169</v>
      </c>
      <c r="H47" s="1660">
        <v>0.89810966473846843</v>
      </c>
      <c r="I47" s="1731">
        <v>0.89883375473839755</v>
      </c>
      <c r="J47" s="1732">
        <v>0.90236988916704075</v>
      </c>
      <c r="K47" s="1732">
        <v>0.90370286867247884</v>
      </c>
      <c r="L47" s="1732">
        <v>0.90609983197319743</v>
      </c>
      <c r="M47" s="1732">
        <v>0.90274762595061764</v>
      </c>
      <c r="N47" s="1732">
        <v>0.90597603034613172</v>
      </c>
      <c r="O47" s="1732">
        <v>0.90755575425321333</v>
      </c>
      <c r="P47" s="1732">
        <v>0.90397697598214988</v>
      </c>
      <c r="Q47" s="1732">
        <v>0.90457839862795886</v>
      </c>
      <c r="R47" s="1732">
        <v>0.90225855015408318</v>
      </c>
      <c r="S47" s="1732">
        <v>0.90285872141487422</v>
      </c>
      <c r="T47" s="1733">
        <v>0.89810966473846843</v>
      </c>
      <c r="U47" s="622" t="s">
        <v>295</v>
      </c>
      <c r="V47" s="853"/>
      <c r="W47" s="853"/>
      <c r="X47" s="853"/>
      <c r="Y47" s="853"/>
      <c r="Z47" s="853"/>
      <c r="AA47" s="853"/>
      <c r="AB47" s="853"/>
      <c r="AC47" s="853"/>
      <c r="AD47" s="853"/>
      <c r="AE47" s="853"/>
      <c r="AF47" s="853"/>
      <c r="AG47" s="853"/>
      <c r="AH47" s="853"/>
    </row>
    <row r="48" spans="2:34" s="365" customFormat="1" ht="26.1" customHeight="1" x14ac:dyDescent="0.2">
      <c r="B48" s="621" t="s">
        <v>961</v>
      </c>
      <c r="C48" s="1097">
        <v>1.9788795365681452E-2</v>
      </c>
      <c r="D48" s="1660">
        <v>2.147920047880153E-2</v>
      </c>
      <c r="E48" s="1660">
        <v>2.5306295968649563E-2</v>
      </c>
      <c r="F48" s="1660">
        <v>2.5069008557440754E-2</v>
      </c>
      <c r="G48" s="1660">
        <v>2.3446944050802759E-2</v>
      </c>
      <c r="H48" s="1660">
        <v>3.1764543643750177E-2</v>
      </c>
      <c r="I48" s="1731">
        <v>2.5126462917542738E-2</v>
      </c>
      <c r="J48" s="1732">
        <v>2.3364791760458456E-2</v>
      </c>
      <c r="K48" s="1732">
        <v>2.3979652254700487E-2</v>
      </c>
      <c r="L48" s="1732">
        <v>2.6868168894891561E-2</v>
      </c>
      <c r="M48" s="1732">
        <v>2.9855945624865581E-2</v>
      </c>
      <c r="N48" s="1732">
        <v>3.0661668084211443E-2</v>
      </c>
      <c r="O48" s="1732">
        <v>2.9065538049353398E-2</v>
      </c>
      <c r="P48" s="1732">
        <v>3.2590502150636552E-2</v>
      </c>
      <c r="Q48" s="1732">
        <v>2.9679155915109633E-2</v>
      </c>
      <c r="R48" s="1732">
        <v>3.0116084037879742E-2</v>
      </c>
      <c r="S48" s="1732">
        <v>2.9684934667660732E-2</v>
      </c>
      <c r="T48" s="1733">
        <v>3.1764543643750177E-2</v>
      </c>
      <c r="U48" s="622" t="s">
        <v>1287</v>
      </c>
      <c r="V48" s="853"/>
      <c r="W48" s="853"/>
      <c r="X48" s="853"/>
      <c r="Y48" s="853"/>
      <c r="Z48" s="853"/>
      <c r="AA48" s="853"/>
      <c r="AB48" s="853"/>
      <c r="AC48" s="853"/>
      <c r="AD48" s="853"/>
      <c r="AE48" s="853"/>
      <c r="AF48" s="853"/>
      <c r="AG48" s="853"/>
      <c r="AH48" s="853"/>
    </row>
    <row r="49" spans="2:34" s="365" customFormat="1" ht="26.1" customHeight="1" x14ac:dyDescent="0.2">
      <c r="B49" s="621" t="s">
        <v>936</v>
      </c>
      <c r="C49" s="1097">
        <v>2.5088539327029358E-2</v>
      </c>
      <c r="D49" s="1660">
        <v>3.3834973912330313E-2</v>
      </c>
      <c r="E49" s="1660">
        <v>3.9808454338482548E-2</v>
      </c>
      <c r="F49" s="1660">
        <v>5.7492934265900617E-2</v>
      </c>
      <c r="G49" s="1660">
        <v>6.139661348755527E-2</v>
      </c>
      <c r="H49" s="1660">
        <v>5.2224469643318304E-2</v>
      </c>
      <c r="I49" s="1731">
        <v>6.0213348718510196E-2</v>
      </c>
      <c r="J49" s="1732">
        <v>5.8291018106483801E-2</v>
      </c>
      <c r="K49" s="1732">
        <v>5.7550735545121336E-2</v>
      </c>
      <c r="L49" s="1732">
        <v>5.2217484968662777E-2</v>
      </c>
      <c r="M49" s="1732">
        <v>5.2073600543404028E-2</v>
      </c>
      <c r="N49" s="1732">
        <v>4.7871344575139675E-2</v>
      </c>
      <c r="O49" s="1732">
        <v>4.708218214533702E-2</v>
      </c>
      <c r="P49" s="1732">
        <v>4.8049482196968661E-2</v>
      </c>
      <c r="Q49" s="1732">
        <v>4.7990700582507248E-2</v>
      </c>
      <c r="R49" s="1732">
        <v>5.012799966749637E-2</v>
      </c>
      <c r="S49" s="1732">
        <v>5.0979932490942716E-2</v>
      </c>
      <c r="T49" s="1733">
        <v>5.2224469643318304E-2</v>
      </c>
      <c r="U49" s="622" t="s">
        <v>1230</v>
      </c>
      <c r="V49" s="853"/>
      <c r="W49" s="853"/>
      <c r="X49" s="853"/>
      <c r="Y49" s="853"/>
      <c r="Z49" s="853"/>
      <c r="AA49" s="853"/>
      <c r="AB49" s="853"/>
      <c r="AC49" s="853"/>
      <c r="AD49" s="853"/>
      <c r="AE49" s="853"/>
      <c r="AF49" s="853"/>
      <c r="AG49" s="853"/>
      <c r="AH49" s="853"/>
    </row>
    <row r="50" spans="2:34" s="365" customFormat="1" ht="26.1" customHeight="1" x14ac:dyDescent="0.2">
      <c r="B50" s="454" t="s">
        <v>331</v>
      </c>
      <c r="C50" s="1098">
        <v>1.0000000000000002</v>
      </c>
      <c r="D50" s="1098">
        <v>1</v>
      </c>
      <c r="E50" s="1098">
        <v>1</v>
      </c>
      <c r="F50" s="1098">
        <v>1</v>
      </c>
      <c r="G50" s="1098">
        <v>1</v>
      </c>
      <c r="H50" s="1098">
        <v>1.0000000000000002</v>
      </c>
      <c r="I50" s="1734">
        <v>1.0000000000000002</v>
      </c>
      <c r="J50" s="1735">
        <v>1.0000000000000002</v>
      </c>
      <c r="K50" s="1735">
        <v>1</v>
      </c>
      <c r="L50" s="1735">
        <v>1</v>
      </c>
      <c r="M50" s="1735">
        <v>1</v>
      </c>
      <c r="N50" s="1735">
        <v>1</v>
      </c>
      <c r="O50" s="1735">
        <v>0.99999999999999989</v>
      </c>
      <c r="P50" s="1735">
        <v>1</v>
      </c>
      <c r="Q50" s="1735">
        <v>0.99999999999999989</v>
      </c>
      <c r="R50" s="1735">
        <v>1</v>
      </c>
      <c r="S50" s="1735">
        <v>1</v>
      </c>
      <c r="T50" s="1736">
        <v>1.0000000000000002</v>
      </c>
      <c r="U50" s="620" t="s">
        <v>1005</v>
      </c>
      <c r="V50" s="853"/>
      <c r="W50" s="853"/>
      <c r="X50" s="853"/>
      <c r="Y50" s="853"/>
      <c r="Z50" s="853"/>
      <c r="AA50" s="853"/>
      <c r="AB50" s="853"/>
      <c r="AC50" s="853"/>
      <c r="AD50" s="853"/>
      <c r="AE50" s="853"/>
      <c r="AF50" s="853"/>
      <c r="AG50" s="853"/>
      <c r="AH50" s="853"/>
    </row>
    <row r="51" spans="2:34" s="365" customFormat="1" ht="12" customHeight="1" x14ac:dyDescent="0.2">
      <c r="B51" s="621"/>
      <c r="C51" s="1097"/>
      <c r="D51" s="1097"/>
      <c r="E51" s="1097"/>
      <c r="F51" s="1097"/>
      <c r="G51" s="1097"/>
      <c r="H51" s="1097"/>
      <c r="I51" s="1737"/>
      <c r="J51" s="1738"/>
      <c r="K51" s="1738"/>
      <c r="L51" s="1738"/>
      <c r="M51" s="1738"/>
      <c r="N51" s="1738"/>
      <c r="O51" s="1738"/>
      <c r="P51" s="1738"/>
      <c r="Q51" s="1738"/>
      <c r="R51" s="1738"/>
      <c r="S51" s="1738"/>
      <c r="T51" s="1739"/>
      <c r="U51" s="1069"/>
      <c r="V51" s="853"/>
      <c r="W51" s="853"/>
      <c r="X51" s="853"/>
      <c r="Y51" s="853"/>
      <c r="Z51" s="853"/>
      <c r="AA51" s="853"/>
      <c r="AB51" s="853"/>
      <c r="AC51" s="853"/>
      <c r="AD51" s="853"/>
      <c r="AE51" s="853"/>
      <c r="AF51" s="853"/>
      <c r="AG51" s="853"/>
      <c r="AH51" s="853"/>
    </row>
    <row r="52" spans="2:34" s="365" customFormat="1" ht="26.1" customHeight="1" x14ac:dyDescent="0.2">
      <c r="B52" s="455" t="s">
        <v>970</v>
      </c>
      <c r="C52" s="1097"/>
      <c r="D52" s="1097"/>
      <c r="E52" s="1097"/>
      <c r="F52" s="1097"/>
      <c r="G52" s="1097"/>
      <c r="H52" s="1097"/>
      <c r="I52" s="1737"/>
      <c r="J52" s="1738"/>
      <c r="K52" s="1738"/>
      <c r="L52" s="1738"/>
      <c r="M52" s="1738"/>
      <c r="N52" s="1738"/>
      <c r="O52" s="1738"/>
      <c r="P52" s="1738"/>
      <c r="Q52" s="1738"/>
      <c r="R52" s="1738"/>
      <c r="S52" s="1738"/>
      <c r="T52" s="1739"/>
      <c r="U52" s="1118" t="s">
        <v>1007</v>
      </c>
      <c r="V52" s="853"/>
      <c r="W52" s="853"/>
      <c r="X52" s="853"/>
      <c r="Y52" s="853"/>
      <c r="Z52" s="853"/>
      <c r="AA52" s="853"/>
      <c r="AB52" s="853"/>
      <c r="AC52" s="853"/>
      <c r="AD52" s="853"/>
      <c r="AE52" s="853"/>
      <c r="AF52" s="853"/>
      <c r="AG52" s="853"/>
      <c r="AH52" s="853"/>
    </row>
    <row r="53" spans="2:34" s="365" customFormat="1" ht="26.1" customHeight="1" x14ac:dyDescent="0.2">
      <c r="B53" s="621" t="s">
        <v>965</v>
      </c>
      <c r="C53" s="1097">
        <v>0.58152377888687024</v>
      </c>
      <c r="D53" s="1097">
        <v>0.63761896068540247</v>
      </c>
      <c r="E53" s="1097">
        <v>0.70463774227384368</v>
      </c>
      <c r="F53" s="1097">
        <v>0.64439304239443995</v>
      </c>
      <c r="G53" s="1097">
        <v>0.58606771911126776</v>
      </c>
      <c r="H53" s="1097">
        <v>0.51080304291385581</v>
      </c>
      <c r="I53" s="1737">
        <v>0.58255289061148585</v>
      </c>
      <c r="J53" s="1738">
        <v>0.58045582023970665</v>
      </c>
      <c r="K53" s="1738">
        <v>0.57375979722300474</v>
      </c>
      <c r="L53" s="1738">
        <v>0.47901797999959655</v>
      </c>
      <c r="M53" s="1738">
        <v>0.44118784419897467</v>
      </c>
      <c r="N53" s="1738">
        <v>0.39343390407199041</v>
      </c>
      <c r="O53" s="1738">
        <v>0.40367988198701349</v>
      </c>
      <c r="P53" s="1738">
        <v>0.4112854364160406</v>
      </c>
      <c r="Q53" s="1738">
        <v>0.42597894237182432</v>
      </c>
      <c r="R53" s="1738">
        <v>0.45776910833443996</v>
      </c>
      <c r="S53" s="1738">
        <v>0.4926636220719719</v>
      </c>
      <c r="T53" s="1739">
        <v>0.51080304291385581</v>
      </c>
      <c r="U53" s="1069" t="s">
        <v>1009</v>
      </c>
      <c r="V53" s="853"/>
      <c r="W53" s="853"/>
      <c r="X53" s="853"/>
      <c r="Y53" s="853"/>
      <c r="Z53" s="853"/>
      <c r="AA53" s="853"/>
      <c r="AB53" s="853"/>
      <c r="AC53" s="853"/>
      <c r="AD53" s="853"/>
      <c r="AE53" s="853"/>
      <c r="AF53" s="853"/>
      <c r="AG53" s="853"/>
      <c r="AH53" s="853"/>
    </row>
    <row r="54" spans="2:34" s="365" customFormat="1" ht="26.1" customHeight="1" x14ac:dyDescent="0.2">
      <c r="B54" s="621" t="s">
        <v>966</v>
      </c>
      <c r="C54" s="1097">
        <v>0.41847622111312965</v>
      </c>
      <c r="D54" s="1097">
        <v>0.36238103931459742</v>
      </c>
      <c r="E54" s="1097">
        <v>0.29536225772615626</v>
      </c>
      <c r="F54" s="1097">
        <v>0.35560695760556005</v>
      </c>
      <c r="G54" s="1097">
        <v>0.41393228088873224</v>
      </c>
      <c r="H54" s="1097">
        <v>0.48919695708614414</v>
      </c>
      <c r="I54" s="1737">
        <v>0.4174471093885142</v>
      </c>
      <c r="J54" s="1738">
        <v>0.41954417976029335</v>
      </c>
      <c r="K54" s="1738">
        <v>0.42624020277699531</v>
      </c>
      <c r="L54" s="1738">
        <v>0.5209820200004035</v>
      </c>
      <c r="M54" s="1738">
        <v>0.55881215580102539</v>
      </c>
      <c r="N54" s="1738">
        <v>0.6065660959280097</v>
      </c>
      <c r="O54" s="1738">
        <v>0.59632011801298646</v>
      </c>
      <c r="P54" s="1738">
        <v>0.58871456358395935</v>
      </c>
      <c r="Q54" s="1738">
        <v>0.57402105762817568</v>
      </c>
      <c r="R54" s="1738">
        <v>0.54223089166556004</v>
      </c>
      <c r="S54" s="1738">
        <v>0.5073363779280281</v>
      </c>
      <c r="T54" s="1739">
        <v>0.48919695708614414</v>
      </c>
      <c r="U54" s="1069" t="s">
        <v>1008</v>
      </c>
      <c r="V54" s="853"/>
      <c r="W54" s="853"/>
      <c r="X54" s="853"/>
      <c r="Y54" s="853"/>
      <c r="Z54" s="853"/>
      <c r="AA54" s="853"/>
      <c r="AB54" s="853"/>
      <c r="AC54" s="853"/>
      <c r="AD54" s="853"/>
      <c r="AE54" s="853"/>
      <c r="AF54" s="853"/>
      <c r="AG54" s="853"/>
      <c r="AH54" s="853"/>
    </row>
    <row r="55" spans="2:34" s="365" customFormat="1" ht="26.1" customHeight="1" x14ac:dyDescent="0.2">
      <c r="B55" s="454" t="s">
        <v>331</v>
      </c>
      <c r="C55" s="1098">
        <v>0.99999999999999989</v>
      </c>
      <c r="D55" s="1098">
        <v>0.99999999999999989</v>
      </c>
      <c r="E55" s="1098">
        <v>1</v>
      </c>
      <c r="F55" s="1098">
        <v>1</v>
      </c>
      <c r="G55" s="1098">
        <v>1</v>
      </c>
      <c r="H55" s="1098">
        <v>1</v>
      </c>
      <c r="I55" s="1734">
        <v>1</v>
      </c>
      <c r="J55" s="1735">
        <v>1</v>
      </c>
      <c r="K55" s="1735">
        <v>1</v>
      </c>
      <c r="L55" s="1735">
        <v>1</v>
      </c>
      <c r="M55" s="1735">
        <v>1</v>
      </c>
      <c r="N55" s="1735">
        <v>1</v>
      </c>
      <c r="O55" s="1735">
        <v>1</v>
      </c>
      <c r="P55" s="1735">
        <v>1</v>
      </c>
      <c r="Q55" s="1735">
        <v>1</v>
      </c>
      <c r="R55" s="1735">
        <v>1</v>
      </c>
      <c r="S55" s="1735">
        <v>1</v>
      </c>
      <c r="T55" s="1736">
        <v>1</v>
      </c>
      <c r="U55" s="620" t="s">
        <v>1005</v>
      </c>
      <c r="V55" s="853"/>
      <c r="W55" s="853"/>
      <c r="X55" s="853"/>
      <c r="Y55" s="853"/>
      <c r="Z55" s="853"/>
      <c r="AA55" s="853"/>
      <c r="AB55" s="853"/>
      <c r="AC55" s="853"/>
      <c r="AD55" s="853"/>
      <c r="AE55" s="853"/>
      <c r="AF55" s="853"/>
      <c r="AG55" s="853"/>
      <c r="AH55" s="853"/>
    </row>
    <row r="56" spans="2:34" s="365" customFormat="1" ht="12" customHeight="1" x14ac:dyDescent="0.2">
      <c r="B56" s="621"/>
      <c r="C56" s="1097"/>
      <c r="D56" s="1097"/>
      <c r="E56" s="1097"/>
      <c r="F56" s="1097"/>
      <c r="G56" s="1097"/>
      <c r="H56" s="1097"/>
      <c r="I56" s="1737"/>
      <c r="J56" s="1738"/>
      <c r="K56" s="1738"/>
      <c r="L56" s="1738"/>
      <c r="M56" s="1738"/>
      <c r="N56" s="1738"/>
      <c r="O56" s="1738"/>
      <c r="P56" s="1738"/>
      <c r="Q56" s="1738"/>
      <c r="R56" s="1738"/>
      <c r="S56" s="1738"/>
      <c r="T56" s="1739"/>
      <c r="U56" s="622"/>
      <c r="V56" s="853"/>
      <c r="W56" s="853"/>
      <c r="X56" s="853"/>
      <c r="Y56" s="853"/>
      <c r="Z56" s="853"/>
      <c r="AA56" s="853"/>
      <c r="AB56" s="853"/>
      <c r="AC56" s="853"/>
      <c r="AD56" s="853"/>
      <c r="AE56" s="853"/>
      <c r="AF56" s="853"/>
      <c r="AG56" s="853"/>
      <c r="AH56" s="853"/>
    </row>
    <row r="57" spans="2:34" s="365" customFormat="1" ht="26.1" customHeight="1" x14ac:dyDescent="0.2">
      <c r="B57" s="455" t="s">
        <v>971</v>
      </c>
      <c r="C57" s="1097"/>
      <c r="D57" s="1097"/>
      <c r="E57" s="1097"/>
      <c r="F57" s="1097"/>
      <c r="G57" s="1097"/>
      <c r="H57" s="1097"/>
      <c r="I57" s="1737"/>
      <c r="J57" s="1738"/>
      <c r="K57" s="1738"/>
      <c r="L57" s="1738"/>
      <c r="M57" s="1738"/>
      <c r="N57" s="1738"/>
      <c r="O57" s="1738"/>
      <c r="P57" s="1738"/>
      <c r="Q57" s="1738"/>
      <c r="R57" s="1738"/>
      <c r="S57" s="1738"/>
      <c r="T57" s="1739"/>
      <c r="U57" s="1118" t="s">
        <v>1055</v>
      </c>
      <c r="V57" s="853"/>
      <c r="W57" s="853"/>
      <c r="X57" s="853"/>
      <c r="Y57" s="853"/>
      <c r="Z57" s="853"/>
      <c r="AA57" s="853"/>
      <c r="AB57" s="853"/>
      <c r="AC57" s="853"/>
      <c r="AD57" s="853"/>
      <c r="AE57" s="853"/>
      <c r="AF57" s="853"/>
      <c r="AG57" s="853"/>
      <c r="AH57" s="853"/>
    </row>
    <row r="58" spans="2:34" s="365" customFormat="1" ht="26.1" customHeight="1" x14ac:dyDescent="0.2">
      <c r="B58" s="621" t="s">
        <v>972</v>
      </c>
      <c r="C58" s="1097">
        <v>0.35794471982796155</v>
      </c>
      <c r="D58" s="1097">
        <v>0.34524668486311227</v>
      </c>
      <c r="E58" s="1097">
        <v>0.35822197275109063</v>
      </c>
      <c r="F58" s="1097">
        <v>0.32534453978634598</v>
      </c>
      <c r="G58" s="1097">
        <v>0.40876672138441711</v>
      </c>
      <c r="H58" s="1097">
        <v>0.45980470460985551</v>
      </c>
      <c r="I58" s="1737">
        <v>0.40667215712926869</v>
      </c>
      <c r="J58" s="1738">
        <v>0.40432849662867287</v>
      </c>
      <c r="K58" s="1738">
        <v>0.41141907888612445</v>
      </c>
      <c r="L58" s="1738">
        <v>0.43482398036566977</v>
      </c>
      <c r="M58" s="1738">
        <v>0.45073204059228561</v>
      </c>
      <c r="N58" s="1738">
        <v>0.46083561313674376</v>
      </c>
      <c r="O58" s="1738">
        <v>0.47541104781613436</v>
      </c>
      <c r="P58" s="1738">
        <v>0.46987784246281761</v>
      </c>
      <c r="Q58" s="1738">
        <v>0.51390440224963574</v>
      </c>
      <c r="R58" s="1738">
        <v>0.46773385907408777</v>
      </c>
      <c r="S58" s="1738">
        <v>0.4624223742374855</v>
      </c>
      <c r="T58" s="1739">
        <v>0.45980470460985551</v>
      </c>
      <c r="U58" s="622" t="s">
        <v>789</v>
      </c>
      <c r="V58" s="853"/>
      <c r="W58" s="853"/>
      <c r="X58" s="853"/>
      <c r="Y58" s="853"/>
      <c r="Z58" s="853"/>
      <c r="AA58" s="853"/>
      <c r="AB58" s="853"/>
      <c r="AC58" s="853"/>
      <c r="AD58" s="853"/>
      <c r="AE58" s="853"/>
      <c r="AF58" s="853"/>
      <c r="AG58" s="853"/>
      <c r="AH58" s="853"/>
    </row>
    <row r="59" spans="2:34" s="365" customFormat="1" ht="26.1" customHeight="1" x14ac:dyDescent="0.2">
      <c r="B59" s="621" t="s">
        <v>973</v>
      </c>
      <c r="C59" s="1097">
        <v>0.57003985922779521</v>
      </c>
      <c r="D59" s="1097">
        <v>0.56446756219429539</v>
      </c>
      <c r="E59" s="1097">
        <v>0.54636415312434894</v>
      </c>
      <c r="F59" s="1097">
        <v>0.60391057289680961</v>
      </c>
      <c r="G59" s="1097">
        <v>0.52515463221044845</v>
      </c>
      <c r="H59" s="1097">
        <v>0.47829103601817691</v>
      </c>
      <c r="I59" s="1737">
        <v>0.52763485698614931</v>
      </c>
      <c r="J59" s="1738">
        <v>0.52654653257679573</v>
      </c>
      <c r="K59" s="1738">
        <v>0.52076106134017908</v>
      </c>
      <c r="L59" s="1738">
        <v>0.50533488130928217</v>
      </c>
      <c r="M59" s="1738">
        <v>0.49106420113599042</v>
      </c>
      <c r="N59" s="1738">
        <v>0.48204358711573936</v>
      </c>
      <c r="O59" s="1738">
        <v>0.4667903026481135</v>
      </c>
      <c r="P59" s="1738">
        <v>0.47322971322730761</v>
      </c>
      <c r="Q59" s="1738">
        <v>0.43350421449235998</v>
      </c>
      <c r="R59" s="1738">
        <v>0.47730621202319251</v>
      </c>
      <c r="S59" s="1738">
        <v>0.4795444801376782</v>
      </c>
      <c r="T59" s="1739">
        <v>0.47829103601817691</v>
      </c>
      <c r="U59" s="622" t="s">
        <v>826</v>
      </c>
      <c r="V59" s="853"/>
      <c r="W59" s="853"/>
      <c r="X59" s="853"/>
      <c r="Y59" s="853"/>
      <c r="Z59" s="853"/>
      <c r="AA59" s="853"/>
      <c r="AB59" s="853"/>
      <c r="AC59" s="853"/>
      <c r="AD59" s="853"/>
      <c r="AE59" s="853"/>
      <c r="AF59" s="853"/>
      <c r="AG59" s="853"/>
      <c r="AH59" s="853"/>
    </row>
    <row r="60" spans="2:34" s="365" customFormat="1" ht="26.1" customHeight="1" x14ac:dyDescent="0.2">
      <c r="B60" s="621" t="s">
        <v>974</v>
      </c>
      <c r="C60" s="1097">
        <v>7.2015420944243083E-2</v>
      </c>
      <c r="D60" s="1097">
        <v>9.0285752942592348E-2</v>
      </c>
      <c r="E60" s="1097">
        <v>9.5413874124560483E-2</v>
      </c>
      <c r="F60" s="1097">
        <v>7.0744887316844418E-2</v>
      </c>
      <c r="G60" s="1097">
        <v>6.6078646405134486E-2</v>
      </c>
      <c r="H60" s="1097">
        <v>6.190425937196755E-2</v>
      </c>
      <c r="I60" s="1737">
        <v>6.5692985884582084E-2</v>
      </c>
      <c r="J60" s="1738">
        <v>6.9124970794531365E-2</v>
      </c>
      <c r="K60" s="1738">
        <v>6.7819859773696492E-2</v>
      </c>
      <c r="L60" s="1738">
        <v>5.984113832504806E-2</v>
      </c>
      <c r="M60" s="1738">
        <v>5.8203758271724047E-2</v>
      </c>
      <c r="N60" s="1738">
        <v>5.7120799747516757E-2</v>
      </c>
      <c r="O60" s="1738">
        <v>5.7798649535752145E-2</v>
      </c>
      <c r="P60" s="1738">
        <v>5.6892444309874821E-2</v>
      </c>
      <c r="Q60" s="1738">
        <v>5.2591383258004297E-2</v>
      </c>
      <c r="R60" s="1738">
        <v>5.495992890271973E-2</v>
      </c>
      <c r="S60" s="1738">
        <v>5.8033145624836274E-2</v>
      </c>
      <c r="T60" s="1739">
        <v>6.190425937196755E-2</v>
      </c>
      <c r="U60" s="622" t="s">
        <v>827</v>
      </c>
      <c r="V60" s="853"/>
      <c r="W60" s="853"/>
      <c r="X60" s="853"/>
      <c r="Y60" s="853"/>
      <c r="Z60" s="853"/>
      <c r="AA60" s="853"/>
      <c r="AB60" s="853"/>
      <c r="AC60" s="853"/>
      <c r="AD60" s="853"/>
      <c r="AE60" s="853"/>
      <c r="AF60" s="853"/>
      <c r="AG60" s="853"/>
      <c r="AH60" s="853"/>
    </row>
    <row r="61" spans="2:34" s="365" customFormat="1" ht="26.1" customHeight="1" x14ac:dyDescent="0.2">
      <c r="B61" s="454" t="s">
        <v>331</v>
      </c>
      <c r="C61" s="1098">
        <v>0.99999999999999989</v>
      </c>
      <c r="D61" s="1098">
        <v>1</v>
      </c>
      <c r="E61" s="1098">
        <v>1</v>
      </c>
      <c r="F61" s="1098">
        <v>1</v>
      </c>
      <c r="G61" s="1098">
        <v>1</v>
      </c>
      <c r="H61" s="1098">
        <v>0.99999999999999989</v>
      </c>
      <c r="I61" s="1734">
        <v>1</v>
      </c>
      <c r="J61" s="1735">
        <v>1</v>
      </c>
      <c r="K61" s="1735">
        <v>1</v>
      </c>
      <c r="L61" s="1735">
        <v>1</v>
      </c>
      <c r="M61" s="1735">
        <v>1</v>
      </c>
      <c r="N61" s="1735">
        <v>0.99999999999999978</v>
      </c>
      <c r="O61" s="1735">
        <v>1</v>
      </c>
      <c r="P61" s="1735">
        <v>1</v>
      </c>
      <c r="Q61" s="1735">
        <v>1</v>
      </c>
      <c r="R61" s="1735">
        <v>1</v>
      </c>
      <c r="S61" s="1735">
        <v>1</v>
      </c>
      <c r="T61" s="1736">
        <v>0.99999999999999989</v>
      </c>
      <c r="U61" s="620" t="s">
        <v>1005</v>
      </c>
      <c r="V61" s="853"/>
      <c r="W61" s="853"/>
      <c r="X61" s="853"/>
      <c r="Y61" s="853"/>
      <c r="Z61" s="853"/>
      <c r="AA61" s="853"/>
      <c r="AB61" s="853"/>
      <c r="AC61" s="853"/>
      <c r="AD61" s="853"/>
      <c r="AE61" s="853"/>
      <c r="AF61" s="853"/>
      <c r="AG61" s="853"/>
      <c r="AH61" s="853"/>
    </row>
    <row r="62" spans="2:34" s="365" customFormat="1" ht="12" customHeight="1" x14ac:dyDescent="0.2">
      <c r="B62" s="1117"/>
      <c r="C62" s="1100"/>
      <c r="D62" s="1100"/>
      <c r="E62" s="1100"/>
      <c r="F62" s="1100"/>
      <c r="G62" s="1100"/>
      <c r="H62" s="1100"/>
      <c r="I62" s="1103"/>
      <c r="J62" s="1101"/>
      <c r="K62" s="1101"/>
      <c r="L62" s="1101"/>
      <c r="M62" s="1101"/>
      <c r="N62" s="1101"/>
      <c r="O62" s="1101"/>
      <c r="P62" s="1101"/>
      <c r="Q62" s="1101"/>
      <c r="R62" s="1101"/>
      <c r="S62" s="1101"/>
      <c r="T62" s="1102"/>
      <c r="U62" s="1121"/>
      <c r="V62" s="853"/>
      <c r="W62" s="853"/>
      <c r="X62" s="853"/>
      <c r="Y62" s="853"/>
      <c r="Z62" s="853"/>
      <c r="AA62" s="853"/>
      <c r="AB62" s="853"/>
      <c r="AC62" s="853"/>
      <c r="AD62" s="853"/>
      <c r="AE62" s="853"/>
      <c r="AF62" s="853"/>
      <c r="AG62" s="853"/>
      <c r="AH62" s="853"/>
    </row>
    <row r="63" spans="2:34" s="365" customFormat="1" ht="26.1" customHeight="1" x14ac:dyDescent="0.2">
      <c r="B63" s="454" t="s">
        <v>977</v>
      </c>
      <c r="C63" s="1104" t="s">
        <v>851</v>
      </c>
      <c r="D63" s="1104">
        <v>0.29292604896705976</v>
      </c>
      <c r="E63" s="1104">
        <v>0.2909402493304194</v>
      </c>
      <c r="F63" s="1104">
        <v>-0.26517888324804728</v>
      </c>
      <c r="G63" s="1104">
        <v>-4.7555971681160214E-3</v>
      </c>
      <c r="H63" s="1104">
        <v>0.26972358877888225</v>
      </c>
      <c r="I63" s="1740">
        <v>-5.0570692161446829E-3</v>
      </c>
      <c r="J63" s="1741">
        <v>-8.4232650824966893E-3</v>
      </c>
      <c r="K63" s="1741">
        <v>1.9735160872537127E-2</v>
      </c>
      <c r="L63" s="1741">
        <v>0.14951749608777387</v>
      </c>
      <c r="M63" s="1741">
        <v>8.9556064988200568E-2</v>
      </c>
      <c r="N63" s="1741">
        <v>0.13672243993459543</v>
      </c>
      <c r="O63" s="1741">
        <v>-5.2987658240237656E-2</v>
      </c>
      <c r="P63" s="1741">
        <v>-3.2746496685377435E-3</v>
      </c>
      <c r="Q63" s="1741">
        <v>1.2048697396375818E-2</v>
      </c>
      <c r="R63" s="1741">
        <v>-3.2199392378610692E-2</v>
      </c>
      <c r="S63" s="1741">
        <v>-3.4661553910849574E-2</v>
      </c>
      <c r="T63" s="1742">
        <v>-6.7018051592885319E-3</v>
      </c>
      <c r="U63" s="620" t="s">
        <v>1010</v>
      </c>
      <c r="V63" s="853"/>
      <c r="W63" s="853"/>
      <c r="X63" s="853"/>
      <c r="Y63" s="853"/>
      <c r="Z63" s="853"/>
      <c r="AA63" s="853"/>
      <c r="AB63" s="853"/>
      <c r="AC63" s="853"/>
      <c r="AD63" s="853"/>
      <c r="AE63" s="853"/>
      <c r="AF63" s="853"/>
      <c r="AG63" s="853"/>
      <c r="AH63" s="853"/>
    </row>
    <row r="64" spans="2:34" s="360" customFormat="1" ht="24.95" customHeight="1" thickBot="1" x14ac:dyDescent="0.25">
      <c r="B64" s="594"/>
      <c r="C64" s="1105"/>
      <c r="D64" s="1105"/>
      <c r="E64" s="1105"/>
      <c r="F64" s="1109"/>
      <c r="G64" s="1109"/>
      <c r="H64" s="1109"/>
      <c r="I64" s="1106"/>
      <c r="J64" s="1107"/>
      <c r="K64" s="1107"/>
      <c r="L64" s="1107"/>
      <c r="M64" s="1107"/>
      <c r="N64" s="1107"/>
      <c r="O64" s="1107"/>
      <c r="P64" s="1107"/>
      <c r="Q64" s="1107"/>
      <c r="R64" s="1107"/>
      <c r="S64" s="1107"/>
      <c r="T64" s="1108"/>
      <c r="U64" s="940"/>
      <c r="V64" s="853"/>
      <c r="W64" s="853"/>
      <c r="X64" s="853"/>
      <c r="Y64" s="853"/>
      <c r="Z64" s="853"/>
      <c r="AA64" s="853"/>
      <c r="AB64" s="853"/>
      <c r="AC64" s="853"/>
      <c r="AD64" s="853"/>
      <c r="AE64" s="853"/>
      <c r="AF64" s="853"/>
      <c r="AG64" s="853"/>
      <c r="AH64" s="853"/>
    </row>
    <row r="65" spans="2:33" s="1110" customFormat="1" ht="24.95" customHeight="1" thickTop="1" x14ac:dyDescent="0.2">
      <c r="C65" s="1111"/>
      <c r="D65" s="1111"/>
      <c r="E65" s="1111"/>
      <c r="F65" s="1111"/>
      <c r="G65" s="1111"/>
      <c r="H65" s="1111"/>
      <c r="I65" s="1111"/>
      <c r="J65" s="1111"/>
      <c r="K65" s="1111"/>
      <c r="L65" s="1111"/>
      <c r="M65" s="1111"/>
      <c r="N65" s="1111"/>
      <c r="O65" s="1111"/>
      <c r="P65" s="1111"/>
      <c r="Q65" s="1111"/>
      <c r="R65" s="1111"/>
      <c r="S65" s="1111"/>
      <c r="T65" s="1111"/>
      <c r="V65" s="853"/>
      <c r="W65" s="853"/>
      <c r="X65" s="853"/>
      <c r="Y65" s="853"/>
      <c r="Z65" s="853"/>
      <c r="AA65" s="853"/>
      <c r="AB65" s="853"/>
      <c r="AC65" s="853"/>
      <c r="AD65" s="853"/>
      <c r="AE65" s="853"/>
      <c r="AF65" s="853"/>
      <c r="AG65" s="853"/>
    </row>
    <row r="66" spans="2:33" s="417" customFormat="1" ht="24.75" customHeight="1" x14ac:dyDescent="0.5">
      <c r="B66" s="334" t="s">
        <v>1757</v>
      </c>
      <c r="C66" s="465"/>
      <c r="D66" s="465"/>
      <c r="E66" s="465"/>
      <c r="F66" s="465"/>
      <c r="G66" s="465"/>
      <c r="H66" s="465"/>
      <c r="I66" s="465"/>
      <c r="J66" s="465"/>
      <c r="K66" s="465"/>
      <c r="L66" s="465"/>
      <c r="M66" s="465"/>
      <c r="N66" s="465"/>
      <c r="O66" s="465"/>
      <c r="P66" s="465"/>
      <c r="Q66" s="465"/>
      <c r="R66" s="465"/>
      <c r="S66" s="465"/>
      <c r="T66" s="465"/>
      <c r="U66" s="334" t="s">
        <v>1759</v>
      </c>
      <c r="V66" s="472"/>
    </row>
    <row r="67" spans="2:33" s="812" customFormat="1" ht="23.25" x14ac:dyDescent="0.5">
      <c r="B67" s="357" t="s">
        <v>1929</v>
      </c>
      <c r="C67" s="813"/>
      <c r="D67" s="813"/>
      <c r="E67" s="813"/>
      <c r="F67" s="813"/>
      <c r="G67" s="813"/>
      <c r="H67" s="813"/>
      <c r="I67" s="813"/>
      <c r="J67" s="813"/>
      <c r="K67" s="813"/>
      <c r="L67" s="813"/>
      <c r="M67" s="813"/>
      <c r="N67" s="813"/>
      <c r="O67" s="813"/>
      <c r="P67" s="813"/>
      <c r="Q67" s="813"/>
      <c r="R67" s="813"/>
      <c r="S67" s="813"/>
      <c r="T67" s="813"/>
      <c r="U67" s="356" t="s">
        <v>1930</v>
      </c>
    </row>
    <row r="68" spans="2:33" ht="24.95" customHeight="1" x14ac:dyDescent="0.5">
      <c r="C68" s="92"/>
      <c r="D68" s="92"/>
      <c r="E68" s="92"/>
      <c r="F68" s="92"/>
      <c r="G68" s="92"/>
      <c r="H68" s="92"/>
      <c r="I68" s="92"/>
      <c r="J68" s="92"/>
      <c r="K68" s="92"/>
      <c r="L68" s="92"/>
      <c r="M68" s="92"/>
      <c r="N68" s="92"/>
      <c r="O68" s="92"/>
      <c r="P68" s="92"/>
      <c r="Q68" s="92"/>
      <c r="R68" s="92"/>
      <c r="S68" s="92"/>
      <c r="T68" s="92"/>
      <c r="U68" s="92"/>
    </row>
    <row r="69" spans="2:33" ht="24.95" customHeight="1" x14ac:dyDescent="0.5">
      <c r="C69" s="1618"/>
      <c r="D69" s="1652"/>
      <c r="E69" s="1618"/>
      <c r="F69" s="1618"/>
      <c r="G69" s="1618"/>
      <c r="H69" s="1618"/>
      <c r="I69" s="1618"/>
      <c r="J69" s="1618"/>
      <c r="K69" s="1618"/>
      <c r="L69" s="1618"/>
      <c r="M69" s="1618"/>
      <c r="N69" s="1618"/>
      <c r="O69" s="1618"/>
      <c r="P69" s="1618"/>
      <c r="Q69" s="1618"/>
      <c r="R69" s="1618"/>
      <c r="S69" s="1618"/>
      <c r="T69" s="1618"/>
      <c r="U69" s="92"/>
    </row>
    <row r="70" spans="2:33" ht="24.75" customHeight="1" x14ac:dyDescent="0.5">
      <c r="C70" s="92"/>
      <c r="D70" s="92"/>
      <c r="E70" s="92"/>
      <c r="F70" s="92"/>
      <c r="G70" s="92"/>
      <c r="H70" s="92"/>
      <c r="I70" s="92"/>
      <c r="J70" s="92"/>
      <c r="K70" s="92"/>
      <c r="L70" s="92"/>
      <c r="M70" s="92"/>
      <c r="N70" s="92"/>
      <c r="O70" s="92"/>
      <c r="P70" s="92"/>
      <c r="Q70" s="92"/>
      <c r="R70" s="92"/>
      <c r="S70" s="92"/>
      <c r="T70" s="92"/>
      <c r="U70" s="92"/>
    </row>
    <row r="71" spans="2:33" ht="21.75" x14ac:dyDescent="0.5">
      <c r="C71" s="92"/>
      <c r="D71" s="92"/>
      <c r="E71" s="92"/>
      <c r="F71" s="92"/>
      <c r="G71" s="92"/>
      <c r="H71" s="92"/>
      <c r="I71" s="92"/>
      <c r="J71" s="92"/>
      <c r="K71" s="92"/>
      <c r="L71" s="92"/>
      <c r="M71" s="92"/>
      <c r="N71" s="92"/>
      <c r="O71" s="92"/>
      <c r="P71" s="92"/>
      <c r="Q71" s="92"/>
      <c r="R71" s="92"/>
      <c r="S71" s="92"/>
      <c r="T71" s="92"/>
      <c r="U71" s="92"/>
    </row>
    <row r="72" spans="2:33" ht="21.75" x14ac:dyDescent="0.5">
      <c r="C72" s="92"/>
      <c r="D72" s="92"/>
      <c r="E72" s="92"/>
      <c r="F72" s="92"/>
      <c r="G72" s="92"/>
      <c r="H72" s="92"/>
      <c r="I72" s="92"/>
      <c r="J72" s="92"/>
      <c r="K72" s="92"/>
      <c r="L72" s="92"/>
      <c r="M72" s="92"/>
      <c r="N72" s="92"/>
      <c r="O72" s="92"/>
      <c r="P72" s="92"/>
      <c r="Q72" s="92"/>
      <c r="R72" s="92"/>
      <c r="S72" s="92"/>
      <c r="T72" s="92"/>
      <c r="U72" s="92"/>
    </row>
    <row r="73" spans="2:33" ht="21.75" x14ac:dyDescent="0.5">
      <c r="C73" s="92"/>
      <c r="D73" s="92"/>
      <c r="E73" s="92"/>
      <c r="F73" s="92"/>
      <c r="G73" s="92"/>
      <c r="H73" s="92"/>
      <c r="I73" s="92"/>
      <c r="J73" s="92"/>
      <c r="K73" s="92"/>
      <c r="L73" s="92"/>
      <c r="M73" s="92"/>
      <c r="N73" s="92"/>
      <c r="O73" s="92"/>
      <c r="P73" s="92"/>
      <c r="Q73" s="92"/>
      <c r="R73" s="92"/>
      <c r="S73" s="92"/>
      <c r="T73" s="92"/>
      <c r="U73" s="92"/>
    </row>
    <row r="74" spans="2:33" ht="21.75" x14ac:dyDescent="0.5">
      <c r="C74" s="92"/>
      <c r="D74" s="92"/>
      <c r="E74" s="92"/>
      <c r="F74" s="92"/>
      <c r="G74" s="92"/>
      <c r="H74" s="92"/>
      <c r="I74" s="92"/>
      <c r="J74" s="92"/>
      <c r="K74" s="92"/>
      <c r="L74" s="92"/>
      <c r="M74" s="92"/>
      <c r="N74" s="92"/>
      <c r="O74" s="92"/>
      <c r="P74" s="92"/>
      <c r="Q74" s="92"/>
      <c r="R74" s="92"/>
      <c r="S74" s="92"/>
      <c r="T74" s="92"/>
      <c r="U74" s="92"/>
    </row>
    <row r="75" spans="2:33" ht="21.75" x14ac:dyDescent="0.5">
      <c r="C75" s="92"/>
      <c r="D75" s="92"/>
      <c r="E75" s="92"/>
      <c r="F75" s="92"/>
      <c r="G75" s="92"/>
      <c r="H75" s="92"/>
      <c r="I75" s="92"/>
      <c r="J75" s="92"/>
      <c r="K75" s="92"/>
      <c r="L75" s="92"/>
      <c r="M75" s="92"/>
      <c r="N75" s="92"/>
      <c r="O75" s="92"/>
      <c r="P75" s="92"/>
      <c r="Q75" s="92"/>
      <c r="R75" s="92"/>
      <c r="S75" s="92"/>
      <c r="T75" s="92"/>
      <c r="U75" s="92"/>
    </row>
    <row r="76" spans="2:33" ht="21.75" x14ac:dyDescent="0.5">
      <c r="C76" s="92"/>
      <c r="D76" s="92"/>
      <c r="E76" s="92"/>
      <c r="F76" s="92"/>
      <c r="G76" s="92"/>
      <c r="H76" s="92"/>
      <c r="I76" s="92"/>
      <c r="J76" s="92"/>
      <c r="K76" s="92"/>
      <c r="L76" s="92"/>
      <c r="M76" s="92"/>
      <c r="N76" s="92"/>
      <c r="O76" s="92"/>
      <c r="P76" s="92"/>
      <c r="Q76" s="92"/>
      <c r="R76" s="92"/>
      <c r="S76" s="92"/>
      <c r="T76" s="92"/>
      <c r="U76" s="92"/>
    </row>
    <row r="77" spans="2:33" ht="21.75" x14ac:dyDescent="0.5">
      <c r="C77" s="92"/>
      <c r="D77" s="92"/>
      <c r="E77" s="92"/>
      <c r="F77" s="92"/>
      <c r="G77" s="92"/>
      <c r="H77" s="92"/>
      <c r="I77" s="92"/>
      <c r="J77" s="92"/>
      <c r="K77" s="92"/>
      <c r="L77" s="92"/>
      <c r="M77" s="92"/>
      <c r="N77" s="92"/>
      <c r="O77" s="92"/>
      <c r="P77" s="92"/>
      <c r="Q77" s="92"/>
      <c r="R77" s="92"/>
      <c r="S77" s="92"/>
      <c r="T77" s="92"/>
      <c r="U77" s="92"/>
    </row>
    <row r="78" spans="2:33" ht="21.75" x14ac:dyDescent="0.5">
      <c r="C78" s="92"/>
      <c r="D78" s="92"/>
      <c r="E78" s="92"/>
      <c r="F78" s="92"/>
      <c r="G78" s="92"/>
      <c r="H78" s="92"/>
      <c r="I78" s="92"/>
      <c r="J78" s="92"/>
      <c r="K78" s="92"/>
      <c r="L78" s="92"/>
      <c r="M78" s="92"/>
      <c r="N78" s="92"/>
      <c r="O78" s="92"/>
      <c r="P78" s="92"/>
      <c r="Q78" s="92"/>
      <c r="R78" s="92"/>
      <c r="S78" s="92"/>
      <c r="T78" s="92"/>
      <c r="U78" s="92"/>
    </row>
    <row r="79" spans="2:33" ht="21.75" x14ac:dyDescent="0.5">
      <c r="C79" s="92"/>
      <c r="D79" s="92"/>
      <c r="E79" s="92"/>
      <c r="F79" s="92"/>
      <c r="G79" s="92"/>
      <c r="H79" s="92"/>
      <c r="I79" s="92"/>
      <c r="J79" s="92"/>
      <c r="K79" s="92"/>
      <c r="L79" s="92"/>
      <c r="M79" s="92"/>
      <c r="N79" s="92"/>
      <c r="O79" s="92"/>
      <c r="P79" s="92"/>
      <c r="Q79" s="92"/>
      <c r="R79" s="92"/>
      <c r="S79" s="92"/>
      <c r="T79" s="92"/>
      <c r="U79" s="92"/>
    </row>
    <row r="80" spans="2:33" ht="21.75" x14ac:dyDescent="0.5">
      <c r="C80" s="92"/>
      <c r="D80" s="92"/>
      <c r="E80" s="92"/>
      <c r="F80" s="92"/>
      <c r="G80" s="92"/>
      <c r="H80" s="92"/>
      <c r="I80" s="92"/>
      <c r="J80" s="92"/>
      <c r="K80" s="92"/>
      <c r="L80" s="92"/>
      <c r="M80" s="92"/>
      <c r="N80" s="92"/>
      <c r="O80" s="92"/>
      <c r="P80" s="92"/>
      <c r="Q80" s="92"/>
      <c r="R80" s="92"/>
      <c r="S80" s="92"/>
      <c r="T80" s="92"/>
      <c r="U80" s="92"/>
    </row>
    <row r="81" spans="3:21" ht="21.75" x14ac:dyDescent="0.5">
      <c r="C81" s="92"/>
      <c r="D81" s="92"/>
      <c r="E81" s="92"/>
      <c r="F81" s="92"/>
      <c r="G81" s="92"/>
      <c r="H81" s="92"/>
      <c r="I81" s="92"/>
      <c r="J81" s="92"/>
      <c r="K81" s="92"/>
      <c r="L81" s="92"/>
      <c r="M81" s="92"/>
      <c r="N81" s="92"/>
      <c r="O81" s="92"/>
      <c r="P81" s="92"/>
      <c r="Q81" s="92"/>
      <c r="R81" s="92"/>
      <c r="S81" s="92"/>
      <c r="T81" s="92"/>
      <c r="U81" s="92"/>
    </row>
    <row r="82" spans="3:21" ht="21.75" x14ac:dyDescent="0.5">
      <c r="C82" s="92"/>
      <c r="D82" s="92"/>
      <c r="E82" s="92"/>
      <c r="F82" s="92"/>
      <c r="G82" s="92"/>
      <c r="H82" s="92"/>
      <c r="I82" s="92"/>
      <c r="J82" s="92"/>
      <c r="K82" s="92"/>
      <c r="L82" s="92"/>
      <c r="M82" s="92"/>
      <c r="N82" s="92"/>
      <c r="O82" s="92"/>
      <c r="P82" s="92"/>
      <c r="Q82" s="92"/>
      <c r="R82" s="92"/>
      <c r="S82" s="92"/>
      <c r="T82" s="92"/>
      <c r="U82" s="92"/>
    </row>
    <row r="83" spans="3:21" ht="21.75" x14ac:dyDescent="0.5">
      <c r="C83" s="92"/>
      <c r="D83" s="92"/>
      <c r="E83" s="92"/>
      <c r="F83" s="92"/>
      <c r="G83" s="92"/>
      <c r="H83" s="92"/>
      <c r="I83" s="92"/>
      <c r="J83" s="92"/>
      <c r="K83" s="92"/>
      <c r="L83" s="92"/>
      <c r="M83" s="92"/>
      <c r="N83" s="92"/>
      <c r="O83" s="92"/>
      <c r="P83" s="92"/>
      <c r="Q83" s="92"/>
      <c r="R83" s="92"/>
      <c r="S83" s="92"/>
      <c r="T83" s="92"/>
      <c r="U83" s="92"/>
    </row>
    <row r="84" spans="3:21" ht="21.75" x14ac:dyDescent="0.5">
      <c r="C84" s="92"/>
      <c r="D84" s="92"/>
      <c r="E84" s="92"/>
      <c r="F84" s="92"/>
      <c r="G84" s="92"/>
      <c r="H84" s="92"/>
      <c r="I84" s="92"/>
      <c r="J84" s="92"/>
      <c r="K84" s="92"/>
      <c r="L84" s="92"/>
      <c r="M84" s="92"/>
      <c r="N84" s="92"/>
      <c r="O84" s="92"/>
      <c r="P84" s="92"/>
      <c r="Q84" s="92"/>
      <c r="R84" s="92"/>
      <c r="S84" s="92"/>
      <c r="T84" s="92"/>
      <c r="U84" s="92"/>
    </row>
    <row r="85" spans="3:21" ht="21.75" x14ac:dyDescent="0.5">
      <c r="C85" s="92"/>
      <c r="D85" s="92"/>
      <c r="E85" s="92"/>
      <c r="F85" s="92"/>
      <c r="G85" s="92"/>
      <c r="H85" s="92"/>
      <c r="I85" s="92"/>
      <c r="J85" s="92"/>
      <c r="K85" s="92"/>
      <c r="L85" s="92"/>
      <c r="M85" s="92"/>
      <c r="N85" s="92"/>
      <c r="O85" s="92"/>
      <c r="P85" s="92"/>
      <c r="Q85" s="92"/>
      <c r="R85" s="92"/>
      <c r="S85" s="92"/>
      <c r="T85" s="92"/>
      <c r="U85" s="92"/>
    </row>
    <row r="86" spans="3:21" ht="21.75" x14ac:dyDescent="0.5">
      <c r="C86" s="92"/>
      <c r="D86" s="92"/>
      <c r="E86" s="92"/>
      <c r="F86" s="92"/>
      <c r="G86" s="92"/>
      <c r="H86" s="92"/>
      <c r="I86" s="92"/>
      <c r="J86" s="92"/>
      <c r="K86" s="92"/>
      <c r="L86" s="92"/>
      <c r="M86" s="92"/>
      <c r="N86" s="92"/>
      <c r="O86" s="92"/>
      <c r="P86" s="92"/>
      <c r="Q86" s="92"/>
      <c r="R86" s="92"/>
      <c r="S86" s="92"/>
      <c r="T86" s="92"/>
      <c r="U86" s="92"/>
    </row>
    <row r="87" spans="3:21" ht="21.75" x14ac:dyDescent="0.5">
      <c r="C87" s="92"/>
      <c r="D87" s="92"/>
      <c r="E87" s="92"/>
      <c r="F87" s="92"/>
      <c r="G87" s="92"/>
      <c r="H87" s="92"/>
      <c r="I87" s="92"/>
      <c r="J87" s="92"/>
      <c r="K87" s="92"/>
      <c r="L87" s="92"/>
      <c r="M87" s="92"/>
      <c r="N87" s="92"/>
      <c r="O87" s="92"/>
      <c r="P87" s="92"/>
      <c r="Q87" s="92"/>
      <c r="R87" s="92"/>
      <c r="S87" s="92"/>
      <c r="T87" s="92"/>
      <c r="U87" s="92"/>
    </row>
    <row r="88" spans="3:21" ht="21.75" x14ac:dyDescent="0.5">
      <c r="C88" s="92"/>
      <c r="D88" s="92"/>
      <c r="E88" s="92"/>
      <c r="F88" s="92"/>
      <c r="G88" s="92"/>
      <c r="H88" s="92"/>
      <c r="I88" s="92"/>
      <c r="J88" s="92"/>
      <c r="K88" s="92"/>
      <c r="L88" s="92"/>
      <c r="M88" s="92"/>
      <c r="N88" s="92"/>
      <c r="O88" s="92"/>
      <c r="P88" s="92"/>
      <c r="Q88" s="92"/>
      <c r="R88" s="92"/>
      <c r="S88" s="92"/>
      <c r="T88" s="92"/>
    </row>
    <row r="89" spans="3:21" ht="21.75" x14ac:dyDescent="0.5">
      <c r="C89" s="92"/>
      <c r="D89" s="92"/>
      <c r="E89" s="92"/>
      <c r="F89" s="92"/>
      <c r="G89" s="92"/>
      <c r="H89" s="92"/>
      <c r="I89" s="92"/>
      <c r="J89" s="92"/>
      <c r="K89" s="92"/>
      <c r="L89" s="92"/>
      <c r="M89" s="92"/>
      <c r="N89" s="92"/>
      <c r="O89" s="92"/>
      <c r="P89" s="92"/>
      <c r="Q89" s="92"/>
      <c r="R89" s="92"/>
      <c r="S89" s="92"/>
      <c r="T89" s="92"/>
    </row>
    <row r="90" spans="3:21" ht="21.75" x14ac:dyDescent="0.5">
      <c r="C90" s="92"/>
      <c r="D90" s="92"/>
      <c r="E90" s="92"/>
      <c r="F90" s="92"/>
      <c r="G90" s="92"/>
      <c r="H90" s="92"/>
      <c r="I90" s="92"/>
      <c r="J90" s="92"/>
      <c r="K90" s="92"/>
      <c r="L90" s="92"/>
      <c r="M90" s="92"/>
      <c r="N90" s="92"/>
      <c r="O90" s="92"/>
      <c r="P90" s="92"/>
      <c r="Q90" s="92"/>
      <c r="R90" s="92"/>
      <c r="S90" s="92"/>
      <c r="T90" s="92"/>
    </row>
    <row r="91" spans="3:21" ht="21.75" x14ac:dyDescent="0.5">
      <c r="C91" s="92"/>
      <c r="D91" s="92"/>
      <c r="E91" s="92"/>
      <c r="F91" s="92"/>
      <c r="G91" s="92"/>
      <c r="H91" s="92"/>
      <c r="I91" s="92"/>
      <c r="J91" s="92"/>
      <c r="K91" s="92"/>
      <c r="L91" s="92"/>
      <c r="M91" s="92"/>
      <c r="N91" s="92"/>
      <c r="O91" s="92"/>
      <c r="P91" s="92"/>
      <c r="Q91" s="92"/>
      <c r="R91" s="92"/>
      <c r="S91" s="92"/>
      <c r="T91" s="92"/>
    </row>
    <row r="92" spans="3:21" ht="21.75" x14ac:dyDescent="0.5">
      <c r="C92" s="92"/>
      <c r="D92" s="92"/>
      <c r="E92" s="92"/>
      <c r="F92" s="92"/>
      <c r="G92" s="92"/>
      <c r="H92" s="92"/>
      <c r="I92" s="1618"/>
      <c r="J92" s="1618"/>
      <c r="K92" s="1618"/>
      <c r="L92" s="1618"/>
      <c r="M92" s="1618"/>
      <c r="N92" s="1618"/>
      <c r="O92" s="1618"/>
      <c r="P92" s="1618"/>
      <c r="Q92" s="1618"/>
      <c r="R92" s="1618"/>
      <c r="S92" s="1618"/>
      <c r="T92" s="1618"/>
    </row>
    <row r="93" spans="3:21" ht="21.75" x14ac:dyDescent="0.5">
      <c r="C93" s="92"/>
      <c r="D93" s="92"/>
      <c r="E93" s="92"/>
      <c r="F93" s="92"/>
      <c r="G93" s="92"/>
      <c r="H93" s="92"/>
      <c r="I93" s="1618"/>
      <c r="J93" s="1618"/>
      <c r="K93" s="1618"/>
      <c r="L93" s="1618"/>
      <c r="M93" s="1618"/>
      <c r="N93" s="1618"/>
      <c r="O93" s="1618"/>
      <c r="P93" s="1618"/>
      <c r="Q93" s="1618"/>
      <c r="R93" s="1618"/>
      <c r="S93" s="1618"/>
      <c r="T93" s="1618"/>
    </row>
    <row r="94" spans="3:21" ht="21.75" x14ac:dyDescent="0.5">
      <c r="C94" s="92"/>
      <c r="D94" s="92"/>
      <c r="E94" s="92"/>
      <c r="F94" s="92"/>
      <c r="G94" s="92"/>
      <c r="H94" s="92"/>
      <c r="I94" s="1618"/>
      <c r="J94" s="1618"/>
      <c r="K94" s="1618"/>
      <c r="L94" s="1618"/>
      <c r="M94" s="1618"/>
      <c r="N94" s="1618"/>
      <c r="O94" s="1618"/>
      <c r="P94" s="1618"/>
      <c r="Q94" s="1618"/>
      <c r="R94" s="1618"/>
      <c r="S94" s="1618"/>
      <c r="T94" s="1618"/>
    </row>
    <row r="95" spans="3:21" ht="21.75" x14ac:dyDescent="0.5">
      <c r="C95" s="92"/>
      <c r="D95" s="92"/>
      <c r="E95" s="92"/>
      <c r="F95" s="92"/>
      <c r="G95" s="92"/>
      <c r="H95" s="92"/>
      <c r="I95" s="1618"/>
      <c r="J95" s="1618"/>
      <c r="K95" s="1618"/>
      <c r="L95" s="1618"/>
      <c r="M95" s="1618"/>
      <c r="N95" s="1618"/>
      <c r="O95" s="1618"/>
      <c r="P95" s="1618"/>
      <c r="Q95" s="1618"/>
      <c r="R95" s="1618"/>
      <c r="S95" s="1618"/>
      <c r="T95" s="1618"/>
    </row>
    <row r="96" spans="3:21" ht="21.75" x14ac:dyDescent="0.5">
      <c r="C96" s="92"/>
      <c r="D96" s="92"/>
      <c r="E96" s="92"/>
      <c r="F96" s="92"/>
      <c r="G96" s="92"/>
      <c r="H96" s="92"/>
      <c r="I96" s="1618"/>
      <c r="J96" s="1618"/>
      <c r="K96" s="1618"/>
      <c r="L96" s="1618"/>
      <c r="M96" s="1618"/>
      <c r="N96" s="1618"/>
      <c r="O96" s="1618"/>
      <c r="P96" s="1618"/>
      <c r="Q96" s="1618"/>
      <c r="R96" s="1618"/>
      <c r="S96" s="1618"/>
      <c r="T96" s="1618"/>
    </row>
    <row r="97" spans="3:20" ht="21.75" x14ac:dyDescent="0.5">
      <c r="C97" s="92"/>
      <c r="D97" s="92"/>
      <c r="E97" s="92"/>
      <c r="F97" s="92"/>
      <c r="G97" s="92"/>
      <c r="H97" s="92"/>
      <c r="I97" s="1618"/>
      <c r="J97" s="1618"/>
      <c r="K97" s="1618"/>
      <c r="L97" s="1618"/>
      <c r="M97" s="1618"/>
      <c r="N97" s="1618"/>
      <c r="O97" s="1618"/>
      <c r="P97" s="1618"/>
      <c r="Q97" s="1618"/>
      <c r="R97" s="1618"/>
      <c r="S97" s="1618"/>
      <c r="T97" s="1618"/>
    </row>
    <row r="98" spans="3:20" ht="21.75" x14ac:dyDescent="0.5">
      <c r="C98" s="92"/>
      <c r="D98" s="92"/>
      <c r="E98" s="92"/>
      <c r="F98" s="92"/>
      <c r="G98" s="92"/>
      <c r="H98" s="92"/>
      <c r="I98" s="1618"/>
      <c r="J98" s="1618"/>
      <c r="K98" s="1618"/>
      <c r="L98" s="1618"/>
      <c r="M98" s="1618"/>
      <c r="N98" s="1618"/>
      <c r="O98" s="1618"/>
      <c r="P98" s="1618"/>
      <c r="Q98" s="1618"/>
      <c r="R98" s="1618"/>
      <c r="S98" s="1618"/>
      <c r="T98" s="1618"/>
    </row>
    <row r="99" spans="3:20" ht="21.75" x14ac:dyDescent="0.5">
      <c r="C99" s="92"/>
      <c r="D99" s="92"/>
      <c r="E99" s="92"/>
      <c r="F99" s="92"/>
      <c r="G99" s="92"/>
      <c r="H99" s="92"/>
      <c r="I99" s="1618"/>
      <c r="J99" s="1618"/>
      <c r="K99" s="1618"/>
      <c r="L99" s="1618"/>
      <c r="M99" s="1618"/>
      <c r="N99" s="1618"/>
      <c r="O99" s="1618"/>
      <c r="P99" s="1618"/>
      <c r="Q99" s="1618"/>
      <c r="R99" s="1618"/>
      <c r="S99" s="1618"/>
      <c r="T99" s="1618"/>
    </row>
    <row r="100" spans="3:20" ht="21.75" x14ac:dyDescent="0.5">
      <c r="C100" s="92"/>
      <c r="D100" s="92"/>
      <c r="E100" s="92"/>
      <c r="F100" s="92"/>
      <c r="G100" s="92"/>
      <c r="H100" s="92"/>
      <c r="I100" s="1618"/>
      <c r="J100" s="1618"/>
      <c r="K100" s="1618"/>
      <c r="L100" s="1618"/>
      <c r="M100" s="1618"/>
      <c r="N100" s="1618"/>
      <c r="O100" s="1618"/>
      <c r="P100" s="1618"/>
      <c r="Q100" s="1618"/>
      <c r="R100" s="1618"/>
      <c r="S100" s="1618"/>
      <c r="T100" s="1618"/>
    </row>
    <row r="101" spans="3:20" ht="21.75" x14ac:dyDescent="0.5">
      <c r="C101" s="92"/>
      <c r="D101" s="92"/>
      <c r="E101" s="92"/>
      <c r="F101" s="92"/>
      <c r="G101" s="92"/>
      <c r="H101" s="92"/>
      <c r="I101" s="1618"/>
      <c r="J101" s="1618"/>
      <c r="K101" s="1618"/>
      <c r="L101" s="1618"/>
      <c r="M101" s="1618"/>
      <c r="N101" s="1618"/>
      <c r="O101" s="1618"/>
      <c r="P101" s="1618"/>
      <c r="Q101" s="1618"/>
      <c r="R101" s="1618"/>
      <c r="S101" s="1618"/>
      <c r="T101" s="1618"/>
    </row>
    <row r="102" spans="3:20" ht="21.75" x14ac:dyDescent="0.5">
      <c r="C102" s="92"/>
      <c r="D102" s="92"/>
      <c r="E102" s="92"/>
      <c r="F102" s="92"/>
      <c r="G102" s="92"/>
      <c r="H102" s="92"/>
      <c r="I102" s="1618"/>
      <c r="J102" s="1618"/>
      <c r="K102" s="1618"/>
      <c r="L102" s="1618"/>
      <c r="M102" s="1618"/>
      <c r="N102" s="1618"/>
      <c r="O102" s="1618"/>
      <c r="P102" s="1618"/>
      <c r="Q102" s="1618"/>
      <c r="R102" s="1618"/>
      <c r="S102" s="1618"/>
      <c r="T102" s="1618"/>
    </row>
    <row r="103" spans="3:20" ht="21.75" x14ac:dyDescent="0.5">
      <c r="C103" s="92"/>
      <c r="D103" s="92"/>
      <c r="E103" s="92"/>
      <c r="F103" s="92"/>
      <c r="G103" s="92"/>
      <c r="H103" s="92"/>
      <c r="I103" s="1618"/>
      <c r="J103" s="1618"/>
      <c r="K103" s="1618"/>
      <c r="L103" s="1618"/>
      <c r="M103" s="1618"/>
      <c r="N103" s="1618"/>
      <c r="O103" s="1618"/>
      <c r="P103" s="1618"/>
      <c r="Q103" s="1618"/>
      <c r="R103" s="1618"/>
      <c r="S103" s="1618"/>
      <c r="T103" s="1618"/>
    </row>
    <row r="104" spans="3:20" ht="21.75" x14ac:dyDescent="0.5">
      <c r="C104" s="92"/>
      <c r="D104" s="92"/>
      <c r="E104" s="92"/>
      <c r="F104" s="92"/>
      <c r="G104" s="92"/>
      <c r="H104" s="92"/>
      <c r="I104" s="1618"/>
      <c r="J104" s="1618"/>
      <c r="K104" s="1618"/>
      <c r="L104" s="1618"/>
      <c r="M104" s="1618"/>
      <c r="N104" s="1618"/>
      <c r="O104" s="1618"/>
      <c r="P104" s="1618"/>
      <c r="Q104" s="1618"/>
      <c r="R104" s="1618"/>
      <c r="S104" s="1618"/>
      <c r="T104" s="1618"/>
    </row>
    <row r="105" spans="3:20" ht="21.75" x14ac:dyDescent="0.5">
      <c r="C105" s="92"/>
      <c r="D105" s="92"/>
      <c r="E105" s="92"/>
      <c r="F105" s="92"/>
      <c r="G105" s="92"/>
      <c r="H105" s="92"/>
      <c r="I105" s="1618"/>
      <c r="J105" s="1618"/>
      <c r="K105" s="1618"/>
      <c r="L105" s="1618"/>
      <c r="M105" s="1618"/>
      <c r="N105" s="1618"/>
      <c r="O105" s="1618"/>
      <c r="P105" s="1618"/>
      <c r="Q105" s="1618"/>
      <c r="R105" s="1618"/>
      <c r="S105" s="1618"/>
      <c r="T105" s="1618"/>
    </row>
    <row r="106" spans="3:20" ht="21.75" x14ac:dyDescent="0.5">
      <c r="C106" s="92"/>
      <c r="D106" s="92"/>
      <c r="E106" s="92"/>
      <c r="F106" s="92"/>
      <c r="G106" s="92"/>
      <c r="H106" s="92"/>
      <c r="I106" s="1618"/>
      <c r="J106" s="1618"/>
      <c r="K106" s="1618"/>
      <c r="L106" s="1618"/>
      <c r="M106" s="1618"/>
      <c r="N106" s="1618"/>
      <c r="O106" s="1618"/>
      <c r="P106" s="1618"/>
      <c r="Q106" s="1618"/>
      <c r="R106" s="1618"/>
      <c r="S106" s="1618"/>
      <c r="T106" s="1618"/>
    </row>
    <row r="107" spans="3:20" ht="21.75" x14ac:dyDescent="0.5">
      <c r="C107" s="92"/>
      <c r="D107" s="92"/>
      <c r="E107" s="92"/>
      <c r="F107" s="92"/>
      <c r="G107" s="92"/>
      <c r="H107" s="92"/>
      <c r="I107" s="1618"/>
      <c r="J107" s="1618"/>
      <c r="K107" s="1618"/>
      <c r="L107" s="1618"/>
      <c r="M107" s="1618"/>
      <c r="N107" s="1618"/>
      <c r="O107" s="1618"/>
      <c r="P107" s="1618"/>
      <c r="Q107" s="1618"/>
      <c r="R107" s="1618"/>
      <c r="S107" s="1618"/>
      <c r="T107" s="1618"/>
    </row>
    <row r="108" spans="3:20" ht="21.75" x14ac:dyDescent="0.5">
      <c r="C108" s="92"/>
      <c r="D108" s="92"/>
      <c r="E108" s="92"/>
      <c r="F108" s="92"/>
      <c r="G108" s="92"/>
      <c r="H108" s="92"/>
      <c r="I108" s="1618"/>
      <c r="J108" s="1618"/>
      <c r="K108" s="1618"/>
      <c r="L108" s="1618"/>
      <c r="M108" s="1618"/>
      <c r="N108" s="1618"/>
      <c r="O108" s="1618"/>
      <c r="P108" s="1618"/>
      <c r="Q108" s="1618"/>
      <c r="R108" s="1618"/>
      <c r="S108" s="1618"/>
      <c r="T108" s="1618"/>
    </row>
    <row r="109" spans="3:20" ht="21.75" x14ac:dyDescent="0.5">
      <c r="C109" s="92"/>
      <c r="D109" s="92"/>
      <c r="E109" s="92"/>
      <c r="F109" s="92"/>
      <c r="G109" s="92"/>
      <c r="H109" s="92"/>
      <c r="I109" s="1618"/>
      <c r="J109" s="1618"/>
      <c r="K109" s="1618"/>
      <c r="L109" s="1618"/>
      <c r="M109" s="1618"/>
      <c r="N109" s="1618"/>
      <c r="O109" s="1618"/>
      <c r="P109" s="1618"/>
      <c r="Q109" s="1618"/>
      <c r="R109" s="1618"/>
      <c r="S109" s="1618"/>
      <c r="T109" s="1618"/>
    </row>
    <row r="110" spans="3:20" ht="21.75" x14ac:dyDescent="0.5">
      <c r="C110" s="92"/>
      <c r="D110" s="92"/>
      <c r="E110" s="92"/>
      <c r="F110" s="92"/>
      <c r="G110" s="92"/>
      <c r="H110" s="92"/>
      <c r="I110" s="92"/>
      <c r="J110" s="92"/>
      <c r="K110" s="92"/>
      <c r="L110" s="92"/>
      <c r="M110" s="92"/>
      <c r="N110" s="92"/>
      <c r="O110" s="92"/>
      <c r="P110" s="92"/>
      <c r="Q110" s="92"/>
      <c r="R110" s="92"/>
      <c r="S110" s="92"/>
      <c r="T110" s="92"/>
    </row>
    <row r="111" spans="3:20" ht="21.75" x14ac:dyDescent="0.5">
      <c r="C111" s="92"/>
      <c r="D111" s="92"/>
      <c r="E111" s="92"/>
      <c r="F111" s="92"/>
      <c r="G111" s="92"/>
      <c r="H111" s="92"/>
      <c r="I111" s="92"/>
      <c r="J111" s="92"/>
      <c r="K111" s="92"/>
      <c r="L111" s="92"/>
      <c r="M111" s="92"/>
      <c r="N111" s="92"/>
      <c r="O111" s="92"/>
      <c r="P111" s="92"/>
      <c r="Q111" s="92"/>
      <c r="R111" s="92"/>
      <c r="S111" s="92"/>
      <c r="T111" s="92"/>
    </row>
    <row r="112" spans="3:20" ht="21.75" x14ac:dyDescent="0.5">
      <c r="C112" s="92"/>
      <c r="D112" s="92"/>
      <c r="E112" s="92"/>
      <c r="F112" s="92"/>
      <c r="G112" s="92"/>
      <c r="H112" s="92"/>
      <c r="I112" s="92"/>
      <c r="J112" s="92"/>
      <c r="K112" s="92"/>
      <c r="L112" s="92"/>
      <c r="M112" s="92"/>
      <c r="N112" s="92"/>
      <c r="O112" s="92"/>
      <c r="P112" s="92"/>
      <c r="Q112" s="92"/>
      <c r="R112" s="92"/>
      <c r="S112" s="92"/>
      <c r="T112" s="92"/>
    </row>
    <row r="113" spans="3:20" ht="21.75" x14ac:dyDescent="0.5">
      <c r="C113" s="92"/>
      <c r="D113" s="92"/>
      <c r="E113" s="92"/>
      <c r="F113" s="92"/>
      <c r="G113" s="92"/>
      <c r="H113" s="92"/>
      <c r="I113" s="92"/>
      <c r="J113" s="92"/>
      <c r="K113" s="92"/>
      <c r="L113" s="92"/>
      <c r="M113" s="92"/>
      <c r="N113" s="92"/>
      <c r="O113" s="92"/>
      <c r="P113" s="92"/>
      <c r="Q113" s="92"/>
      <c r="R113" s="92"/>
      <c r="S113" s="92"/>
      <c r="T113" s="92"/>
    </row>
    <row r="114" spans="3:20" ht="21.75" x14ac:dyDescent="0.5">
      <c r="C114" s="92"/>
      <c r="D114" s="92"/>
      <c r="E114" s="92"/>
      <c r="F114" s="92"/>
      <c r="G114" s="92"/>
      <c r="H114" s="92"/>
      <c r="I114" s="92"/>
      <c r="J114" s="92"/>
      <c r="K114" s="92"/>
      <c r="L114" s="92"/>
      <c r="M114" s="92"/>
      <c r="N114" s="92"/>
      <c r="O114" s="92"/>
      <c r="P114" s="92"/>
      <c r="Q114" s="92"/>
      <c r="R114" s="92"/>
      <c r="S114" s="92"/>
      <c r="T114" s="92"/>
    </row>
    <row r="115" spans="3:20" ht="21.75" x14ac:dyDescent="0.5">
      <c r="C115" s="92"/>
      <c r="D115" s="92"/>
      <c r="E115" s="92"/>
      <c r="F115" s="92"/>
      <c r="G115" s="92"/>
      <c r="H115" s="92"/>
      <c r="I115" s="92"/>
      <c r="J115" s="92"/>
      <c r="K115" s="92"/>
      <c r="L115" s="92"/>
      <c r="M115" s="92"/>
      <c r="N115" s="92"/>
      <c r="O115" s="92"/>
      <c r="P115" s="92"/>
      <c r="Q115" s="92"/>
      <c r="R115" s="92"/>
      <c r="S115" s="92"/>
      <c r="T115" s="92"/>
    </row>
    <row r="116" spans="3:20" ht="21.75" x14ac:dyDescent="0.5">
      <c r="C116" s="92"/>
      <c r="D116" s="92"/>
      <c r="E116" s="92"/>
      <c r="F116" s="92"/>
      <c r="G116" s="92"/>
      <c r="H116" s="92"/>
      <c r="I116" s="92"/>
      <c r="J116" s="92"/>
      <c r="K116" s="92"/>
      <c r="L116" s="92"/>
      <c r="M116" s="92"/>
      <c r="N116" s="92"/>
      <c r="O116" s="92"/>
      <c r="P116" s="92"/>
      <c r="Q116" s="92"/>
      <c r="R116" s="92"/>
      <c r="S116" s="92"/>
      <c r="T116" s="92"/>
    </row>
    <row r="117" spans="3:20" ht="21.75" x14ac:dyDescent="0.5">
      <c r="C117" s="92"/>
      <c r="D117" s="92"/>
      <c r="E117" s="92"/>
      <c r="F117" s="92"/>
      <c r="G117" s="92"/>
      <c r="H117" s="92"/>
      <c r="I117" s="92"/>
      <c r="J117" s="92"/>
      <c r="K117" s="92"/>
      <c r="L117" s="92"/>
      <c r="M117" s="92"/>
      <c r="N117" s="92"/>
      <c r="O117" s="92"/>
      <c r="P117" s="92"/>
      <c r="Q117" s="92"/>
      <c r="R117" s="92"/>
      <c r="S117" s="92"/>
      <c r="T117" s="92"/>
    </row>
    <row r="118" spans="3:20" ht="21.75" x14ac:dyDescent="0.5">
      <c r="C118" s="92"/>
      <c r="D118" s="92"/>
      <c r="E118" s="92"/>
      <c r="F118" s="92"/>
      <c r="G118" s="92"/>
      <c r="H118" s="92"/>
      <c r="I118" s="92"/>
      <c r="J118" s="92"/>
      <c r="K118" s="92"/>
      <c r="L118" s="92"/>
      <c r="M118" s="92"/>
      <c r="N118" s="92"/>
      <c r="O118" s="92"/>
      <c r="P118" s="92"/>
      <c r="Q118" s="92"/>
      <c r="R118" s="92"/>
      <c r="S118" s="92"/>
      <c r="T118" s="92"/>
    </row>
    <row r="119" spans="3:20" ht="21.75" x14ac:dyDescent="0.5">
      <c r="C119" s="92"/>
      <c r="D119" s="92"/>
      <c r="E119" s="92"/>
      <c r="F119" s="92"/>
      <c r="G119" s="92"/>
      <c r="H119" s="92"/>
      <c r="I119" s="92"/>
      <c r="J119" s="92"/>
      <c r="K119" s="92"/>
      <c r="L119" s="92"/>
      <c r="M119" s="92"/>
      <c r="N119" s="92"/>
      <c r="O119" s="92"/>
      <c r="P119" s="92"/>
      <c r="Q119" s="92"/>
      <c r="R119" s="92"/>
      <c r="S119" s="92"/>
      <c r="T119" s="92"/>
    </row>
    <row r="120" spans="3:20" ht="21.75" x14ac:dyDescent="0.5">
      <c r="C120" s="92"/>
      <c r="D120" s="92"/>
      <c r="E120" s="92"/>
      <c r="F120" s="92"/>
      <c r="G120" s="92"/>
      <c r="H120" s="92"/>
      <c r="I120" s="92"/>
      <c r="J120" s="92"/>
      <c r="K120" s="92"/>
      <c r="L120" s="92"/>
      <c r="M120" s="92"/>
      <c r="N120" s="92"/>
      <c r="O120" s="92"/>
      <c r="P120" s="92"/>
      <c r="Q120" s="92"/>
      <c r="R120" s="92"/>
      <c r="S120" s="92"/>
      <c r="T120" s="92"/>
    </row>
    <row r="121" spans="3:20" ht="21.75" x14ac:dyDescent="0.5">
      <c r="C121" s="92"/>
      <c r="D121" s="92"/>
      <c r="E121" s="92"/>
      <c r="F121" s="92"/>
      <c r="G121" s="92"/>
      <c r="H121" s="92"/>
      <c r="I121" s="92"/>
      <c r="J121" s="92"/>
      <c r="K121" s="92"/>
      <c r="L121" s="92"/>
      <c r="M121" s="92"/>
      <c r="N121" s="92"/>
      <c r="O121" s="92"/>
      <c r="P121" s="92"/>
      <c r="Q121" s="92"/>
      <c r="R121" s="92"/>
      <c r="S121" s="92"/>
      <c r="T121" s="92"/>
    </row>
    <row r="122" spans="3:20" ht="21.75" x14ac:dyDescent="0.5">
      <c r="C122" s="92"/>
      <c r="D122" s="92"/>
      <c r="E122" s="92"/>
      <c r="F122" s="92"/>
      <c r="G122" s="92"/>
      <c r="H122" s="92"/>
      <c r="I122" s="92"/>
      <c r="J122" s="92"/>
      <c r="K122" s="92"/>
      <c r="L122" s="92"/>
      <c r="M122" s="92"/>
      <c r="N122" s="92"/>
      <c r="O122" s="92"/>
      <c r="P122" s="92"/>
      <c r="Q122" s="92"/>
      <c r="R122" s="92"/>
      <c r="S122" s="92"/>
      <c r="T122" s="92"/>
    </row>
    <row r="123" spans="3:20" ht="21.75" x14ac:dyDescent="0.5">
      <c r="C123" s="92"/>
      <c r="D123" s="92"/>
      <c r="E123" s="92"/>
      <c r="F123" s="92"/>
      <c r="G123" s="92"/>
      <c r="H123" s="92"/>
      <c r="I123" s="92"/>
      <c r="J123" s="92"/>
      <c r="K123" s="92"/>
      <c r="L123" s="92"/>
      <c r="M123" s="92"/>
      <c r="N123" s="92"/>
      <c r="O123" s="92"/>
      <c r="P123" s="92"/>
      <c r="Q123" s="92"/>
      <c r="R123" s="92"/>
      <c r="S123" s="92"/>
      <c r="T123" s="92"/>
    </row>
    <row r="124" spans="3:20" ht="21.75" x14ac:dyDescent="0.5">
      <c r="C124" s="92"/>
      <c r="D124" s="92"/>
      <c r="E124" s="92"/>
      <c r="F124" s="92"/>
      <c r="G124" s="92"/>
      <c r="H124" s="92"/>
      <c r="I124" s="92"/>
      <c r="J124" s="92"/>
      <c r="K124" s="92"/>
      <c r="L124" s="92"/>
      <c r="M124" s="92"/>
      <c r="N124" s="92"/>
      <c r="O124" s="92"/>
      <c r="P124" s="92"/>
      <c r="Q124" s="92"/>
      <c r="R124" s="92"/>
      <c r="S124" s="92"/>
      <c r="T124" s="92"/>
    </row>
    <row r="125" spans="3:20" ht="21.75" x14ac:dyDescent="0.5">
      <c r="C125" s="92"/>
      <c r="D125" s="92"/>
      <c r="E125" s="92"/>
      <c r="F125" s="92"/>
      <c r="G125" s="92"/>
      <c r="H125" s="92"/>
      <c r="I125" s="92"/>
      <c r="J125" s="92"/>
      <c r="K125" s="92"/>
      <c r="L125" s="92"/>
      <c r="M125" s="92"/>
      <c r="N125" s="92"/>
      <c r="O125" s="92"/>
      <c r="P125" s="92"/>
      <c r="Q125" s="92"/>
      <c r="R125" s="92"/>
      <c r="S125" s="92"/>
      <c r="T125" s="92"/>
    </row>
  </sheetData>
  <mergeCells count="12">
    <mergeCell ref="L4:U4"/>
    <mergeCell ref="B4:K4"/>
    <mergeCell ref="L9:T9"/>
    <mergeCell ref="I9:K9"/>
    <mergeCell ref="H9:H11"/>
    <mergeCell ref="U9:U11"/>
    <mergeCell ref="F9:F11"/>
    <mergeCell ref="B9:B11"/>
    <mergeCell ref="D9:D11"/>
    <mergeCell ref="G9:G11"/>
    <mergeCell ref="E9:E11"/>
    <mergeCell ref="C9:C11"/>
  </mergeCells>
  <phoneticPr fontId="0" type="noConversion"/>
  <printOptions horizontalCentered="1"/>
  <pageMargins left="0.196850393700787" right="0.196850393700787" top="0.39370078740157499" bottom="0" header="0.511811023622047" footer="0.511811023622047"/>
  <pageSetup paperSize="9" scale="46" orientation="portrait" r:id="rId1"/>
  <headerFooter alignWithMargins="0">
    <oddFooter>&amp;C&amp;"Times New Roman,Regular"&amp;20
- &amp;P+13 -</oddFooter>
  </headerFooter>
  <colBreaks count="1" manualBreakCount="1">
    <brk id="11" max="66"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2"/>
  <dimension ref="A1:AI110"/>
  <sheetViews>
    <sheetView rightToLeft="1" view="pageBreakPreview" topLeftCell="B1" zoomScale="50" zoomScaleNormal="50" zoomScaleSheetLayoutView="50" workbookViewId="0"/>
  </sheetViews>
  <sheetFormatPr defaultRowHeight="15" x14ac:dyDescent="0.35"/>
  <cols>
    <col min="1" max="1" width="2.85546875" style="248" customWidth="1"/>
    <col min="2" max="2" width="66.5703125" style="248" customWidth="1"/>
    <col min="3" max="3" width="16.28515625" style="248" customWidth="1"/>
    <col min="4" max="11" width="16.85546875" style="248" customWidth="1"/>
    <col min="12" max="20" width="16.28515625" style="248" customWidth="1"/>
    <col min="21" max="21" width="67.28515625" style="248" customWidth="1"/>
    <col min="22" max="23" width="9.140625" style="248"/>
    <col min="24" max="24" width="14.42578125" style="248" customWidth="1"/>
    <col min="25" max="25" width="17.42578125" style="248" customWidth="1"/>
    <col min="26" max="26" width="14.5703125" style="248" customWidth="1"/>
    <col min="27" max="32" width="9.140625" style="248"/>
    <col min="33" max="34" width="12.28515625" style="248" bestFit="1" customWidth="1"/>
    <col min="35" max="35" width="15.28515625" style="248" customWidth="1"/>
    <col min="36" max="16384" width="9.140625" style="248"/>
  </cols>
  <sheetData>
    <row r="1" spans="1:35" s="5" customFormat="1" ht="13.5" customHeight="1" x14ac:dyDescent="0.65">
      <c r="B1" s="2"/>
      <c r="C1" s="2"/>
      <c r="D1" s="2"/>
      <c r="E1" s="2"/>
      <c r="F1" s="2"/>
      <c r="G1" s="2"/>
      <c r="H1" s="2"/>
      <c r="I1" s="2"/>
      <c r="J1" s="2"/>
      <c r="K1" s="2"/>
      <c r="L1" s="2"/>
      <c r="M1" s="2"/>
      <c r="N1" s="2"/>
      <c r="O1" s="2"/>
      <c r="P1" s="2"/>
      <c r="Q1" s="2"/>
      <c r="R1" s="2"/>
      <c r="S1" s="2"/>
      <c r="T1" s="2"/>
    </row>
    <row r="2" spans="1:35" s="5" customFormat="1" ht="13.5" customHeight="1" x14ac:dyDescent="0.65">
      <c r="B2" s="2"/>
      <c r="C2" s="2"/>
      <c r="D2" s="2"/>
      <c r="E2" s="2"/>
      <c r="F2" s="2"/>
      <c r="G2" s="2"/>
      <c r="H2" s="2"/>
      <c r="I2" s="2"/>
      <c r="J2" s="2"/>
      <c r="K2" s="2"/>
      <c r="L2" s="2"/>
      <c r="M2" s="2"/>
      <c r="N2" s="2"/>
      <c r="O2" s="2"/>
      <c r="P2" s="2"/>
      <c r="Q2" s="2"/>
      <c r="R2" s="2"/>
      <c r="S2" s="2"/>
      <c r="T2" s="2"/>
    </row>
    <row r="3" spans="1:35" s="5" customFormat="1" ht="13.5" customHeight="1" x14ac:dyDescent="0.65">
      <c r="B3" s="2"/>
      <c r="C3" s="2"/>
      <c r="D3" s="2"/>
      <c r="E3" s="2"/>
      <c r="F3" s="2"/>
      <c r="G3" s="2"/>
      <c r="H3" s="2"/>
      <c r="I3" s="2"/>
      <c r="J3" s="2"/>
      <c r="K3" s="2"/>
      <c r="L3" s="2"/>
      <c r="M3" s="2"/>
      <c r="N3" s="2"/>
      <c r="O3" s="2"/>
      <c r="P3" s="2"/>
      <c r="Q3" s="2"/>
      <c r="R3" s="2"/>
      <c r="S3" s="2"/>
      <c r="T3" s="2"/>
    </row>
    <row r="4" spans="1:35" s="470" customFormat="1" ht="36.75" x14ac:dyDescent="0.85">
      <c r="B4" s="1818" t="s">
        <v>1858</v>
      </c>
      <c r="C4" s="1818"/>
      <c r="D4" s="1818"/>
      <c r="E4" s="1818"/>
      <c r="F4" s="1818"/>
      <c r="G4" s="1818"/>
      <c r="H4" s="1818"/>
      <c r="I4" s="1818"/>
      <c r="J4" s="1818"/>
      <c r="K4" s="1818"/>
      <c r="L4" s="1818" t="s">
        <v>1859</v>
      </c>
      <c r="M4" s="1818"/>
      <c r="N4" s="1818"/>
      <c r="O4" s="1818"/>
      <c r="P4" s="1818"/>
      <c r="Q4" s="1818"/>
      <c r="R4" s="1818"/>
      <c r="S4" s="1818"/>
      <c r="T4" s="1818"/>
      <c r="U4" s="1818"/>
      <c r="V4" s="471"/>
      <c r="W4" s="471"/>
      <c r="X4" s="471"/>
      <c r="Y4" s="471"/>
      <c r="Z4" s="471"/>
      <c r="AA4" s="471"/>
      <c r="AB4" s="471"/>
      <c r="AC4" s="471"/>
      <c r="AD4" s="471"/>
      <c r="AE4" s="471"/>
      <c r="AF4" s="471"/>
      <c r="AG4" s="471"/>
    </row>
    <row r="5" spans="1:35" s="244" customFormat="1" ht="13.5" customHeight="1" x14ac:dyDescent="0.65">
      <c r="C5" s="245"/>
      <c r="D5" s="245"/>
      <c r="E5" s="245"/>
      <c r="F5" s="245"/>
      <c r="G5" s="245"/>
      <c r="H5" s="245"/>
      <c r="I5" s="245"/>
      <c r="J5" s="245"/>
      <c r="K5" s="245"/>
      <c r="L5" s="245"/>
      <c r="M5" s="245"/>
      <c r="N5" s="245"/>
      <c r="O5" s="245"/>
      <c r="P5" s="245"/>
      <c r="Q5" s="245"/>
      <c r="R5" s="245"/>
      <c r="S5" s="245"/>
      <c r="T5" s="245"/>
      <c r="U5" s="245"/>
    </row>
    <row r="6" spans="1:35" s="244" customFormat="1" ht="13.5" customHeight="1" x14ac:dyDescent="0.65">
      <c r="C6" s="246"/>
      <c r="D6" s="246"/>
      <c r="E6" s="246"/>
      <c r="F6" s="246"/>
      <c r="G6" s="246"/>
      <c r="H6" s="246"/>
      <c r="I6" s="246"/>
      <c r="J6" s="246"/>
      <c r="K6" s="246"/>
      <c r="L6" s="246"/>
      <c r="M6" s="246"/>
      <c r="N6" s="246"/>
      <c r="O6" s="246"/>
      <c r="P6" s="246"/>
      <c r="Q6" s="246"/>
      <c r="R6" s="246"/>
      <c r="S6" s="246"/>
      <c r="T6" s="246"/>
      <c r="U6" s="245"/>
    </row>
    <row r="7" spans="1:35" s="473" customFormat="1" ht="22.5" x14ac:dyDescent="0.5">
      <c r="B7" s="474" t="s">
        <v>1756</v>
      </c>
      <c r="U7" s="475" t="s">
        <v>1760</v>
      </c>
    </row>
    <row r="8" spans="1:35" s="244" customFormat="1" ht="12" customHeight="1" thickBot="1" x14ac:dyDescent="0.7">
      <c r="C8" s="245"/>
      <c r="D8" s="245"/>
      <c r="E8" s="245"/>
      <c r="F8" s="245"/>
      <c r="G8" s="245"/>
      <c r="H8" s="245"/>
      <c r="I8" s="245"/>
      <c r="J8" s="245"/>
      <c r="K8" s="245"/>
      <c r="L8" s="245"/>
      <c r="M8" s="245"/>
      <c r="N8" s="245"/>
      <c r="O8" s="245"/>
      <c r="P8" s="245"/>
      <c r="Q8" s="245"/>
      <c r="R8" s="245"/>
      <c r="S8" s="245"/>
      <c r="T8" s="245"/>
      <c r="U8" s="245"/>
    </row>
    <row r="9" spans="1:35" s="440" customFormat="1" ht="25.5" customHeight="1" thickTop="1" x14ac:dyDescent="0.7">
      <c r="A9" s="439"/>
      <c r="B9" s="1819" t="s">
        <v>887</v>
      </c>
      <c r="C9" s="1779">
        <v>2008</v>
      </c>
      <c r="D9" s="1779">
        <v>2009</v>
      </c>
      <c r="E9" s="1779">
        <v>2010</v>
      </c>
      <c r="F9" s="1779">
        <v>2011</v>
      </c>
      <c r="G9" s="1779">
        <v>2012</v>
      </c>
      <c r="H9" s="1779">
        <v>2013</v>
      </c>
      <c r="I9" s="1800">
        <v>2013</v>
      </c>
      <c r="J9" s="1801"/>
      <c r="K9" s="1801"/>
      <c r="L9" s="1798">
        <v>2013</v>
      </c>
      <c r="M9" s="1798"/>
      <c r="N9" s="1798"/>
      <c r="O9" s="1798"/>
      <c r="P9" s="1798"/>
      <c r="Q9" s="1798"/>
      <c r="R9" s="1798"/>
      <c r="S9" s="1798"/>
      <c r="T9" s="1799"/>
      <c r="U9" s="1822" t="s">
        <v>886</v>
      </c>
    </row>
    <row r="10" spans="1:35" s="1122" customFormat="1" ht="23.25" customHeight="1" x14ac:dyDescent="0.2">
      <c r="B10" s="1820"/>
      <c r="C10" s="1780"/>
      <c r="D10" s="1780"/>
      <c r="E10" s="1780"/>
      <c r="F10" s="1780"/>
      <c r="G10" s="1780"/>
      <c r="H10" s="1780"/>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823"/>
    </row>
    <row r="11" spans="1:35" s="1153" customFormat="1" ht="23.25" customHeight="1" x14ac:dyDescent="0.2">
      <c r="A11" s="1122"/>
      <c r="B11" s="1821"/>
      <c r="C11" s="1781"/>
      <c r="D11" s="1781"/>
      <c r="E11" s="1781"/>
      <c r="F11" s="1781"/>
      <c r="G11" s="1781"/>
      <c r="H11" s="1781"/>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824"/>
    </row>
    <row r="12" spans="1:35" s="439" customFormat="1" ht="29.25" customHeight="1" x14ac:dyDescent="0.7">
      <c r="B12" s="441"/>
      <c r="C12" s="443"/>
      <c r="D12" s="443"/>
      <c r="E12" s="443"/>
      <c r="F12" s="443"/>
      <c r="G12" s="443"/>
      <c r="H12" s="443"/>
      <c r="I12" s="444"/>
      <c r="J12" s="445"/>
      <c r="K12" s="445"/>
      <c r="L12" s="445"/>
      <c r="M12" s="445"/>
      <c r="N12" s="445"/>
      <c r="O12" s="445"/>
      <c r="P12" s="445"/>
      <c r="Q12" s="445"/>
      <c r="R12" s="445"/>
      <c r="S12" s="446"/>
      <c r="T12" s="442"/>
      <c r="U12" s="1145"/>
    </row>
    <row r="13" spans="1:35" s="1122" customFormat="1" ht="26.1" customHeight="1" x14ac:dyDescent="0.2">
      <c r="B13" s="1138" t="s">
        <v>1667</v>
      </c>
      <c r="C13" s="1124"/>
      <c r="D13" s="1124"/>
      <c r="E13" s="1124"/>
      <c r="F13" s="1124"/>
      <c r="G13" s="1124"/>
      <c r="H13" s="1124"/>
      <c r="I13" s="1125"/>
      <c r="J13" s="1126"/>
      <c r="K13" s="1126"/>
      <c r="L13" s="1126"/>
      <c r="M13" s="1126"/>
      <c r="N13" s="1126"/>
      <c r="O13" s="1126"/>
      <c r="P13" s="1126"/>
      <c r="Q13" s="1126"/>
      <c r="R13" s="1126"/>
      <c r="S13" s="1127"/>
      <c r="T13" s="1123"/>
      <c r="U13" s="1146" t="s">
        <v>1668</v>
      </c>
    </row>
    <row r="14" spans="1:35" s="1122" customFormat="1" ht="12" customHeight="1" x14ac:dyDescent="0.2">
      <c r="B14" s="1138"/>
      <c r="C14" s="1124"/>
      <c r="D14" s="1124"/>
      <c r="E14" s="1124"/>
      <c r="F14" s="1124"/>
      <c r="G14" s="1124"/>
      <c r="H14" s="1124"/>
      <c r="I14" s="1125"/>
      <c r="J14" s="1126"/>
      <c r="K14" s="1126"/>
      <c r="L14" s="1126"/>
      <c r="M14" s="1126"/>
      <c r="N14" s="1126"/>
      <c r="O14" s="1126"/>
      <c r="P14" s="1126"/>
      <c r="Q14" s="1126"/>
      <c r="R14" s="1126"/>
      <c r="S14" s="1127"/>
      <c r="T14" s="1123"/>
      <c r="U14" s="1147"/>
    </row>
    <row r="15" spans="1:35" s="1122" customFormat="1" ht="26.1" customHeight="1" x14ac:dyDescent="0.2">
      <c r="B15" s="1139" t="s">
        <v>853</v>
      </c>
      <c r="C15" s="875">
        <v>414.10637021957757</v>
      </c>
      <c r="D15" s="875">
        <v>743.3570037701304</v>
      </c>
      <c r="E15" s="875">
        <v>1211.8590318188501</v>
      </c>
      <c r="F15" s="875">
        <v>1378.2913669423001</v>
      </c>
      <c r="G15" s="875">
        <v>1248.300922261956</v>
      </c>
      <c r="H15" s="875">
        <v>1253.5097412311688</v>
      </c>
      <c r="I15" s="791">
        <v>1199.3188282265537</v>
      </c>
      <c r="J15" s="789">
        <v>1245.7988874118137</v>
      </c>
      <c r="K15" s="789">
        <v>1245.9172504770695</v>
      </c>
      <c r="L15" s="789">
        <v>1248.0862883050524</v>
      </c>
      <c r="M15" s="789">
        <v>1253.670754114642</v>
      </c>
      <c r="N15" s="789">
        <v>1258.6279197377748</v>
      </c>
      <c r="O15" s="789">
        <v>1241.457875818714</v>
      </c>
      <c r="P15" s="789">
        <v>1243.9695904264161</v>
      </c>
      <c r="Q15" s="789">
        <v>1227.0896462606113</v>
      </c>
      <c r="R15" s="789">
        <v>1212.2290765802893</v>
      </c>
      <c r="S15" s="889">
        <v>1236.7487216807651</v>
      </c>
      <c r="T15" s="983">
        <v>1253.5097412311688</v>
      </c>
      <c r="U15" s="1148" t="s">
        <v>855</v>
      </c>
      <c r="V15" s="1130"/>
      <c r="W15" s="1130"/>
      <c r="X15" s="1130"/>
      <c r="Y15" s="1130"/>
      <c r="Z15" s="1130"/>
      <c r="AA15" s="1130"/>
      <c r="AB15" s="1130"/>
      <c r="AC15" s="1130"/>
      <c r="AD15" s="1130"/>
      <c r="AE15" s="1130"/>
      <c r="AF15" s="1130"/>
      <c r="AG15" s="1130"/>
      <c r="AH15" s="1130"/>
      <c r="AI15" s="1130"/>
    </row>
    <row r="16" spans="1:35" s="1122" customFormat="1" ht="26.1" customHeight="1" x14ac:dyDescent="0.2">
      <c r="B16" s="1139" t="s">
        <v>177</v>
      </c>
      <c r="C16" s="875">
        <v>23411.515823049165</v>
      </c>
      <c r="D16" s="875">
        <v>42922.394342995845</v>
      </c>
      <c r="E16" s="875">
        <v>59991.712216911532</v>
      </c>
      <c r="F16" s="875">
        <v>76443.961033575353</v>
      </c>
      <c r="G16" s="875">
        <v>74048.902082397617</v>
      </c>
      <c r="H16" s="875">
        <v>85661.765159740578</v>
      </c>
      <c r="I16" s="791">
        <v>72322.676884488086</v>
      </c>
      <c r="J16" s="789">
        <v>73460.306327128288</v>
      </c>
      <c r="K16" s="789">
        <v>74040.728325474862</v>
      </c>
      <c r="L16" s="789">
        <v>80961.802573884124</v>
      </c>
      <c r="M16" s="789">
        <v>84509.64548955996</v>
      </c>
      <c r="N16" s="789">
        <v>91531.611525766217</v>
      </c>
      <c r="O16" s="789">
        <v>91492.377013254081</v>
      </c>
      <c r="P16" s="789">
        <v>92520.447827552227</v>
      </c>
      <c r="Q16" s="789">
        <v>91684.699718929187</v>
      </c>
      <c r="R16" s="789">
        <v>86764.648349060299</v>
      </c>
      <c r="S16" s="889">
        <v>85146.633007155542</v>
      </c>
      <c r="T16" s="983">
        <v>85661.765159740578</v>
      </c>
      <c r="U16" s="1148" t="s">
        <v>699</v>
      </c>
      <c r="V16" s="1130"/>
      <c r="W16" s="1130"/>
      <c r="X16" s="1130"/>
      <c r="Y16" s="1130"/>
      <c r="Z16" s="1130"/>
      <c r="AA16" s="1130"/>
      <c r="AB16" s="1130"/>
      <c r="AC16" s="1130"/>
      <c r="AD16" s="1130"/>
      <c r="AE16" s="1130"/>
      <c r="AF16" s="1130"/>
      <c r="AG16" s="1130"/>
      <c r="AH16" s="1130"/>
      <c r="AI16" s="1130"/>
    </row>
    <row r="17" spans="2:35" s="1122" customFormat="1" ht="26.1" customHeight="1" x14ac:dyDescent="0.2">
      <c r="B17" s="1139" t="s">
        <v>100</v>
      </c>
      <c r="C17" s="875">
        <v>3959.5007637522676</v>
      </c>
      <c r="D17" s="875">
        <v>4823.3258889642229</v>
      </c>
      <c r="E17" s="875">
        <v>6316.4769744434489</v>
      </c>
      <c r="F17" s="875">
        <v>9874.3554906416502</v>
      </c>
      <c r="G17" s="875">
        <v>10738.655664073176</v>
      </c>
      <c r="H17" s="875">
        <v>10778.511536729595</v>
      </c>
      <c r="I17" s="791">
        <v>10446.986187368013</v>
      </c>
      <c r="J17" s="789">
        <v>10501.070222340584</v>
      </c>
      <c r="K17" s="789">
        <v>9690.558119048801</v>
      </c>
      <c r="L17" s="789">
        <v>9837.6665513464141</v>
      </c>
      <c r="M17" s="789">
        <v>9929.7337535807837</v>
      </c>
      <c r="N17" s="789">
        <v>11104.035663081602</v>
      </c>
      <c r="O17" s="789">
        <v>10789.715948524725</v>
      </c>
      <c r="P17" s="789">
        <v>10809.998158882656</v>
      </c>
      <c r="Q17" s="789">
        <v>11084.041766600421</v>
      </c>
      <c r="R17" s="789">
        <v>10381.781530591288</v>
      </c>
      <c r="S17" s="889">
        <v>10790.366567304412</v>
      </c>
      <c r="T17" s="983">
        <v>10778.511536729595</v>
      </c>
      <c r="U17" s="1148" t="s">
        <v>697</v>
      </c>
      <c r="V17" s="1130"/>
      <c r="W17" s="1130"/>
      <c r="X17" s="1130"/>
      <c r="Y17" s="1130"/>
      <c r="Z17" s="1130"/>
      <c r="AA17" s="1130"/>
      <c r="AB17" s="1130"/>
      <c r="AC17" s="1130"/>
      <c r="AD17" s="1130"/>
      <c r="AE17" s="1130"/>
      <c r="AF17" s="1130"/>
      <c r="AG17" s="1130"/>
      <c r="AH17" s="1130"/>
      <c r="AI17" s="1130"/>
    </row>
    <row r="18" spans="2:35" s="1122" customFormat="1" ht="26.1" customHeight="1" x14ac:dyDescent="0.2">
      <c r="B18" s="1139" t="s">
        <v>176</v>
      </c>
      <c r="C18" s="875">
        <v>47782.358508594552</v>
      </c>
      <c r="D18" s="875">
        <v>56511.044477645017</v>
      </c>
      <c r="E18" s="875">
        <v>103459.88865848903</v>
      </c>
      <c r="F18" s="875">
        <v>88350.718190293541</v>
      </c>
      <c r="G18" s="875">
        <v>79846.590208661466</v>
      </c>
      <c r="H18" s="875">
        <v>85714.145331858948</v>
      </c>
      <c r="I18" s="791">
        <v>82715.217443841568</v>
      </c>
      <c r="J18" s="789">
        <v>77877.442341378701</v>
      </c>
      <c r="K18" s="789">
        <v>81732.380174882725</v>
      </c>
      <c r="L18" s="789">
        <v>86934.198551698297</v>
      </c>
      <c r="M18" s="789">
        <v>86385.600764879462</v>
      </c>
      <c r="N18" s="789">
        <v>93508.911380835241</v>
      </c>
      <c r="O18" s="789">
        <v>92244.351346653275</v>
      </c>
      <c r="P18" s="789">
        <v>91066.94638027568</v>
      </c>
      <c r="Q18" s="789">
        <v>89572.851901268194</v>
      </c>
      <c r="R18" s="789">
        <v>88637.875957500146</v>
      </c>
      <c r="S18" s="889">
        <v>87415.164157859326</v>
      </c>
      <c r="T18" s="983">
        <v>85714.145331858948</v>
      </c>
      <c r="U18" s="1148" t="s">
        <v>698</v>
      </c>
      <c r="V18" s="1130"/>
      <c r="W18" s="1130"/>
      <c r="X18" s="1130"/>
      <c r="Y18" s="1130"/>
      <c r="Z18" s="1130"/>
      <c r="AA18" s="1130"/>
      <c r="AB18" s="1130"/>
      <c r="AC18" s="1130"/>
      <c r="AD18" s="1130"/>
      <c r="AE18" s="1130"/>
      <c r="AF18" s="1130"/>
      <c r="AG18" s="1130"/>
      <c r="AH18" s="1130"/>
      <c r="AI18" s="1130"/>
    </row>
    <row r="19" spans="2:35" s="1122" customFormat="1" ht="26.1" customHeight="1" x14ac:dyDescent="0.2">
      <c r="B19" s="1139" t="s">
        <v>258</v>
      </c>
      <c r="C19" s="875">
        <v>49503.802947604738</v>
      </c>
      <c r="D19" s="875">
        <v>65616.120698313985</v>
      </c>
      <c r="E19" s="875">
        <v>96535.972653861754</v>
      </c>
      <c r="F19" s="875">
        <v>76095.374666503863</v>
      </c>
      <c r="G19" s="875">
        <v>58700.696474856304</v>
      </c>
      <c r="H19" s="875">
        <v>49468.115555783384</v>
      </c>
      <c r="I19" s="791">
        <v>56713.117002324121</v>
      </c>
      <c r="J19" s="789">
        <v>57897.572172245018</v>
      </c>
      <c r="K19" s="789">
        <v>56542.845636300983</v>
      </c>
      <c r="L19" s="789">
        <v>60628.654062591122</v>
      </c>
      <c r="M19" s="789">
        <v>61706.178329121511</v>
      </c>
      <c r="N19" s="789">
        <v>54874.169051818528</v>
      </c>
      <c r="O19" s="789">
        <v>54794.342758686798</v>
      </c>
      <c r="P19" s="789">
        <v>54495.294905594033</v>
      </c>
      <c r="Q19" s="789">
        <v>51950.146760104319</v>
      </c>
      <c r="R19" s="789">
        <v>53409.886502966532</v>
      </c>
      <c r="S19" s="889">
        <v>49893.899475111881</v>
      </c>
      <c r="T19" s="983">
        <v>49468.115555783384</v>
      </c>
      <c r="U19" s="1148" t="s">
        <v>605</v>
      </c>
      <c r="V19" s="1130"/>
      <c r="W19" s="1130"/>
      <c r="X19" s="1130"/>
      <c r="Y19" s="1130"/>
      <c r="Z19" s="1130"/>
      <c r="AA19" s="1130"/>
      <c r="AB19" s="1130"/>
      <c r="AC19" s="1130"/>
      <c r="AD19" s="1130"/>
      <c r="AE19" s="1130"/>
      <c r="AF19" s="1130"/>
      <c r="AG19" s="1130"/>
      <c r="AH19" s="1130"/>
      <c r="AI19" s="1130"/>
    </row>
    <row r="20" spans="2:35" s="1131" customFormat="1" ht="26.1" customHeight="1" x14ac:dyDescent="0.2">
      <c r="B20" s="1140" t="s">
        <v>1503</v>
      </c>
      <c r="C20" s="874">
        <v>125071.2844132203</v>
      </c>
      <c r="D20" s="874">
        <v>170616.24241168919</v>
      </c>
      <c r="E20" s="874">
        <v>267515.90953552461</v>
      </c>
      <c r="F20" s="874">
        <v>252142.7007479567</v>
      </c>
      <c r="G20" s="874">
        <v>224583.14535225049</v>
      </c>
      <c r="H20" s="874">
        <v>232876.04732534368</v>
      </c>
      <c r="I20" s="794">
        <v>223397.31634624832</v>
      </c>
      <c r="J20" s="792">
        <v>220982.1899505044</v>
      </c>
      <c r="K20" s="792">
        <v>223252.42950618442</v>
      </c>
      <c r="L20" s="792">
        <v>239610.408027825</v>
      </c>
      <c r="M20" s="792">
        <v>243784.82909125637</v>
      </c>
      <c r="N20" s="792">
        <v>252277.35554123935</v>
      </c>
      <c r="O20" s="792">
        <v>250562.2449429376</v>
      </c>
      <c r="P20" s="792">
        <v>250136.656862731</v>
      </c>
      <c r="Q20" s="792">
        <v>245518.82979316273</v>
      </c>
      <c r="R20" s="792">
        <v>240406.42141669855</v>
      </c>
      <c r="S20" s="885">
        <v>234482.81192911192</v>
      </c>
      <c r="T20" s="984">
        <v>232876.04732534368</v>
      </c>
      <c r="U20" s="1149" t="s">
        <v>1015</v>
      </c>
      <c r="V20" s="1130"/>
      <c r="W20" s="1130"/>
      <c r="X20" s="1130"/>
      <c r="Y20" s="1130"/>
      <c r="Z20" s="1130"/>
      <c r="AA20" s="1130"/>
      <c r="AB20" s="1130"/>
      <c r="AC20" s="1130"/>
      <c r="AD20" s="1130"/>
      <c r="AE20" s="1130"/>
      <c r="AF20" s="1130"/>
      <c r="AG20" s="1130"/>
      <c r="AH20" s="1130"/>
      <c r="AI20" s="1130"/>
    </row>
    <row r="21" spans="2:35" s="1131" customFormat="1" ht="24.75" customHeight="1" thickBot="1" x14ac:dyDescent="0.25">
      <c r="B21" s="1140"/>
      <c r="C21" s="874"/>
      <c r="D21" s="874"/>
      <c r="E21" s="874"/>
      <c r="F21" s="874"/>
      <c r="G21" s="874"/>
      <c r="H21" s="874"/>
      <c r="I21" s="794"/>
      <c r="J21" s="792"/>
      <c r="K21" s="792"/>
      <c r="L21" s="792"/>
      <c r="M21" s="792"/>
      <c r="N21" s="792"/>
      <c r="O21" s="792"/>
      <c r="P21" s="792"/>
      <c r="Q21" s="792"/>
      <c r="R21" s="792"/>
      <c r="S21" s="885"/>
      <c r="T21" s="984"/>
      <c r="U21" s="1150"/>
      <c r="V21" s="1130"/>
      <c r="W21" s="1130"/>
      <c r="X21" s="1130"/>
      <c r="Y21" s="1130"/>
      <c r="Z21" s="1130"/>
      <c r="AA21" s="1130"/>
      <c r="AB21" s="1130"/>
      <c r="AC21" s="1130"/>
      <c r="AD21" s="1130"/>
      <c r="AE21" s="1130"/>
      <c r="AF21" s="1130"/>
      <c r="AG21" s="1130"/>
      <c r="AH21" s="1130"/>
      <c r="AI21" s="1130"/>
    </row>
    <row r="22" spans="2:35" s="1122" customFormat="1" ht="24.75" customHeight="1" thickTop="1" x14ac:dyDescent="0.2">
      <c r="B22" s="1141"/>
      <c r="C22" s="1132"/>
      <c r="D22" s="1132"/>
      <c r="E22" s="1132"/>
      <c r="F22" s="1132"/>
      <c r="G22" s="1132"/>
      <c r="H22" s="1132"/>
      <c r="I22" s="1078"/>
      <c r="J22" s="1079"/>
      <c r="K22" s="1079"/>
      <c r="L22" s="1079"/>
      <c r="M22" s="1079"/>
      <c r="N22" s="1079"/>
      <c r="O22" s="1079"/>
      <c r="P22" s="1079"/>
      <c r="Q22" s="1079"/>
      <c r="R22" s="1079"/>
      <c r="S22" s="1080"/>
      <c r="T22" s="1562"/>
      <c r="U22" s="1151"/>
      <c r="V22" s="1130"/>
      <c r="W22" s="1130"/>
      <c r="X22" s="1130"/>
      <c r="Y22" s="1130"/>
      <c r="Z22" s="1130"/>
      <c r="AA22" s="1130"/>
      <c r="AB22" s="1130"/>
      <c r="AC22" s="1130"/>
      <c r="AD22" s="1130"/>
      <c r="AE22" s="1130"/>
      <c r="AF22" s="1130"/>
      <c r="AG22" s="1130"/>
      <c r="AH22" s="1130"/>
      <c r="AI22" s="1130"/>
    </row>
    <row r="23" spans="2:35" s="1122" customFormat="1" ht="24.75" customHeight="1" x14ac:dyDescent="0.2">
      <c r="B23" s="1142" t="s">
        <v>1672</v>
      </c>
      <c r="C23" s="874"/>
      <c r="D23" s="874"/>
      <c r="E23" s="874"/>
      <c r="F23" s="874"/>
      <c r="G23" s="874"/>
      <c r="H23" s="874"/>
      <c r="I23" s="794"/>
      <c r="J23" s="792"/>
      <c r="K23" s="792"/>
      <c r="L23" s="792"/>
      <c r="M23" s="792"/>
      <c r="N23" s="792"/>
      <c r="O23" s="792"/>
      <c r="P23" s="792"/>
      <c r="Q23" s="792"/>
      <c r="R23" s="792"/>
      <c r="S23" s="885"/>
      <c r="T23" s="984"/>
      <c r="U23" s="1146" t="s">
        <v>1671</v>
      </c>
      <c r="V23" s="1130"/>
      <c r="W23" s="1130"/>
      <c r="X23" s="1130"/>
      <c r="Y23" s="1130"/>
      <c r="Z23" s="1130"/>
      <c r="AA23" s="1130"/>
      <c r="AB23" s="1130"/>
      <c r="AC23" s="1130"/>
      <c r="AD23" s="1130"/>
      <c r="AE23" s="1130"/>
      <c r="AF23" s="1130"/>
      <c r="AG23" s="1130"/>
      <c r="AH23" s="1130"/>
      <c r="AI23" s="1130"/>
    </row>
    <row r="24" spans="2:35" s="1122" customFormat="1" ht="24.75" customHeight="1" x14ac:dyDescent="0.2">
      <c r="B24" s="1138"/>
      <c r="C24" s="875"/>
      <c r="D24" s="875"/>
      <c r="E24" s="875"/>
      <c r="F24" s="875"/>
      <c r="G24" s="875"/>
      <c r="H24" s="875"/>
      <c r="I24" s="791"/>
      <c r="J24" s="789"/>
      <c r="K24" s="789"/>
      <c r="L24" s="789"/>
      <c r="M24" s="789"/>
      <c r="N24" s="789"/>
      <c r="O24" s="789"/>
      <c r="P24" s="789"/>
      <c r="Q24" s="789"/>
      <c r="R24" s="789"/>
      <c r="S24" s="889"/>
      <c r="T24" s="983"/>
      <c r="U24" s="1147"/>
      <c r="V24" s="1130"/>
      <c r="W24" s="1130"/>
      <c r="X24" s="1130"/>
      <c r="Y24" s="1130"/>
      <c r="Z24" s="1130"/>
      <c r="AA24" s="1130"/>
      <c r="AB24" s="1130"/>
      <c r="AC24" s="1130"/>
      <c r="AD24" s="1130"/>
      <c r="AE24" s="1130"/>
      <c r="AF24" s="1130"/>
      <c r="AG24" s="1130"/>
      <c r="AH24" s="1130"/>
      <c r="AI24" s="1130"/>
    </row>
    <row r="25" spans="2:35" s="1131" customFormat="1" ht="26.1" customHeight="1" x14ac:dyDescent="0.2">
      <c r="B25" s="1142" t="s">
        <v>989</v>
      </c>
      <c r="C25" s="874">
        <v>110894.91063591048</v>
      </c>
      <c r="D25" s="874">
        <v>149285.34959954827</v>
      </c>
      <c r="E25" s="874">
        <v>224306.20894987285</v>
      </c>
      <c r="F25" s="874">
        <v>212734.66613206849</v>
      </c>
      <c r="G25" s="874">
        <v>186538.21034034184</v>
      </c>
      <c r="H25" s="874">
        <v>194252.81502367777</v>
      </c>
      <c r="I25" s="794">
        <v>185434.54092764627</v>
      </c>
      <c r="J25" s="792">
        <v>182795.5719120992</v>
      </c>
      <c r="K25" s="792">
        <v>184205.5771169725</v>
      </c>
      <c r="L25" s="792">
        <v>199133.0286463433</v>
      </c>
      <c r="M25" s="792">
        <v>202010.73986213931</v>
      </c>
      <c r="N25" s="792">
        <v>208991.54109142543</v>
      </c>
      <c r="O25" s="792">
        <v>208024.50183790637</v>
      </c>
      <c r="P25" s="792">
        <v>208246.49535359634</v>
      </c>
      <c r="Q25" s="792">
        <v>204095.31870089931</v>
      </c>
      <c r="R25" s="792">
        <v>199291.97384873926</v>
      </c>
      <c r="S25" s="885">
        <v>195036.70277822058</v>
      </c>
      <c r="T25" s="984">
        <v>194252.81502367777</v>
      </c>
      <c r="U25" s="1146" t="s">
        <v>1056</v>
      </c>
      <c r="V25" s="1130"/>
      <c r="W25" s="1130"/>
      <c r="X25" s="1130"/>
      <c r="Y25" s="1130"/>
      <c r="Z25" s="1130"/>
      <c r="AA25" s="1130"/>
      <c r="AB25" s="1130"/>
      <c r="AC25" s="1130"/>
      <c r="AD25" s="1130"/>
      <c r="AE25" s="1130"/>
      <c r="AF25" s="1130"/>
      <c r="AG25" s="1130"/>
      <c r="AH25" s="1130"/>
      <c r="AI25" s="1130"/>
    </row>
    <row r="26" spans="2:35" s="1131" customFormat="1" ht="26.1" customHeight="1" x14ac:dyDescent="0.2">
      <c r="B26" s="1139" t="s">
        <v>848</v>
      </c>
      <c r="C26" s="875">
        <v>24581.655340019999</v>
      </c>
      <c r="D26" s="875">
        <v>27150.424701</v>
      </c>
      <c r="E26" s="875">
        <v>25683.262742628605</v>
      </c>
      <c r="F26" s="875">
        <v>21648.514787539996</v>
      </c>
      <c r="G26" s="875">
        <v>10155.202964788999</v>
      </c>
      <c r="H26" s="875">
        <v>3019.1568050599999</v>
      </c>
      <c r="I26" s="791">
        <v>9321.1244261099982</v>
      </c>
      <c r="J26" s="789">
        <v>8791.9947001261753</v>
      </c>
      <c r="K26" s="789">
        <v>7814.090957559999</v>
      </c>
      <c r="L26" s="789">
        <v>7071.0702202200018</v>
      </c>
      <c r="M26" s="789">
        <v>6146.6415071199999</v>
      </c>
      <c r="N26" s="789">
        <v>5684.7663351799993</v>
      </c>
      <c r="O26" s="789">
        <v>4763.7814997899995</v>
      </c>
      <c r="P26" s="789">
        <v>4088.4298072599991</v>
      </c>
      <c r="Q26" s="789">
        <v>3737.0572702099998</v>
      </c>
      <c r="R26" s="789">
        <v>3426.09915929</v>
      </c>
      <c r="S26" s="889">
        <v>3017.6352994099993</v>
      </c>
      <c r="T26" s="983">
        <v>3019.1568050599999</v>
      </c>
      <c r="U26" s="1148" t="s">
        <v>292</v>
      </c>
      <c r="V26" s="1130"/>
      <c r="W26" s="1130"/>
      <c r="X26" s="1130"/>
      <c r="Y26" s="1130"/>
      <c r="Z26" s="1130"/>
      <c r="AA26" s="1130"/>
      <c r="AB26" s="1130"/>
      <c r="AC26" s="1130"/>
      <c r="AD26" s="1130"/>
      <c r="AE26" s="1130"/>
      <c r="AF26" s="1130"/>
      <c r="AG26" s="1130"/>
      <c r="AH26" s="1130"/>
      <c r="AI26" s="1130"/>
    </row>
    <row r="27" spans="2:35" s="1131" customFormat="1" ht="26.1" customHeight="1" x14ac:dyDescent="0.2">
      <c r="B27" s="1143" t="s">
        <v>1041</v>
      </c>
      <c r="C27" s="875">
        <v>50307.631704283136</v>
      </c>
      <c r="D27" s="875">
        <v>74320.09278988291</v>
      </c>
      <c r="E27" s="875">
        <v>146075.45388484784</v>
      </c>
      <c r="F27" s="875">
        <v>130608.5611639174</v>
      </c>
      <c r="G27" s="875">
        <v>103211.22464621066</v>
      </c>
      <c r="H27" s="875">
        <v>93814.803278987994</v>
      </c>
      <c r="I27" s="791">
        <v>95765.317486536049</v>
      </c>
      <c r="J27" s="789">
        <v>93515.772607431281</v>
      </c>
      <c r="K27" s="789">
        <v>88728.318025682907</v>
      </c>
      <c r="L27" s="789">
        <v>94735.469293233502</v>
      </c>
      <c r="M27" s="789">
        <v>94838.471963829375</v>
      </c>
      <c r="N27" s="789">
        <v>101217.164016783</v>
      </c>
      <c r="O27" s="789">
        <v>100027.31400889941</v>
      </c>
      <c r="P27" s="789">
        <v>101160.2871408972</v>
      </c>
      <c r="Q27" s="789">
        <v>97388.291506838708</v>
      </c>
      <c r="R27" s="789">
        <v>94237.800156722486</v>
      </c>
      <c r="S27" s="889">
        <v>93517.811055188402</v>
      </c>
      <c r="T27" s="983">
        <v>93814.803278987994</v>
      </c>
      <c r="U27" s="1148" t="s">
        <v>36</v>
      </c>
      <c r="V27" s="1130"/>
      <c r="W27" s="1130"/>
      <c r="X27" s="1130"/>
      <c r="Y27" s="1130"/>
      <c r="Z27" s="1130"/>
      <c r="AA27" s="1130"/>
      <c r="AB27" s="1130"/>
      <c r="AC27" s="1130"/>
      <c r="AD27" s="1130"/>
      <c r="AE27" s="1130"/>
      <c r="AF27" s="1130"/>
      <c r="AG27" s="1130"/>
      <c r="AH27" s="1130"/>
      <c r="AI27" s="1130"/>
    </row>
    <row r="28" spans="2:35" s="1131" customFormat="1" ht="26.1" customHeight="1" x14ac:dyDescent="0.2">
      <c r="B28" s="1143" t="s">
        <v>472</v>
      </c>
      <c r="C28" s="875">
        <v>35115.282668194726</v>
      </c>
      <c r="D28" s="875">
        <v>45139.978147048554</v>
      </c>
      <c r="E28" s="875">
        <v>45632.353643754053</v>
      </c>
      <c r="F28" s="875">
        <v>45198.6824413664</v>
      </c>
      <c r="G28" s="875">
        <v>31818.000809700578</v>
      </c>
      <c r="H28" s="875">
        <v>23613.690187075197</v>
      </c>
      <c r="I28" s="791">
        <v>31187.143658584901</v>
      </c>
      <c r="J28" s="789">
        <v>28927.8675792125</v>
      </c>
      <c r="K28" s="789">
        <v>27649.154599399197</v>
      </c>
      <c r="L28" s="789">
        <v>29735.12737405279</v>
      </c>
      <c r="M28" s="789">
        <v>28221.871200182395</v>
      </c>
      <c r="N28" s="789">
        <v>27722.813975354504</v>
      </c>
      <c r="O28" s="789">
        <v>27232.684623966496</v>
      </c>
      <c r="P28" s="789">
        <v>26393.482698162301</v>
      </c>
      <c r="Q28" s="789">
        <v>25108.794323481397</v>
      </c>
      <c r="R28" s="789">
        <v>24579.718633990058</v>
      </c>
      <c r="S28" s="889">
        <v>23700.590607228904</v>
      </c>
      <c r="T28" s="983">
        <v>23613.690187075197</v>
      </c>
      <c r="U28" s="1148" t="s">
        <v>417</v>
      </c>
      <c r="V28" s="1130"/>
      <c r="W28" s="1130"/>
      <c r="X28" s="1130"/>
      <c r="Y28" s="1130"/>
      <c r="Z28" s="1130"/>
      <c r="AA28" s="1130"/>
      <c r="AB28" s="1130"/>
      <c r="AC28" s="1130"/>
      <c r="AD28" s="1130"/>
      <c r="AE28" s="1130"/>
      <c r="AF28" s="1130"/>
      <c r="AG28" s="1130"/>
      <c r="AH28" s="1130"/>
      <c r="AI28" s="1130"/>
    </row>
    <row r="29" spans="2:35" s="1131" customFormat="1" ht="26.1" customHeight="1" x14ac:dyDescent="0.2">
      <c r="B29" s="1139" t="s">
        <v>847</v>
      </c>
      <c r="C29" s="875">
        <v>890.34092341259998</v>
      </c>
      <c r="D29" s="875">
        <v>2674.8539616168</v>
      </c>
      <c r="E29" s="875">
        <v>6915.1386786423318</v>
      </c>
      <c r="F29" s="875">
        <v>15278.907739244702</v>
      </c>
      <c r="G29" s="875">
        <v>41353.781919641595</v>
      </c>
      <c r="H29" s="875">
        <v>73805.164752554585</v>
      </c>
      <c r="I29" s="791">
        <v>49160.955356415339</v>
      </c>
      <c r="J29" s="789">
        <v>51559.937025329258</v>
      </c>
      <c r="K29" s="789">
        <v>60014.013534330406</v>
      </c>
      <c r="L29" s="789">
        <v>67591.361758837011</v>
      </c>
      <c r="M29" s="789">
        <v>72803.755191007542</v>
      </c>
      <c r="N29" s="789">
        <v>74366.796764107916</v>
      </c>
      <c r="O29" s="789">
        <v>76000.721705250486</v>
      </c>
      <c r="P29" s="789">
        <v>76604.295707276833</v>
      </c>
      <c r="Q29" s="789">
        <v>77861.175600369184</v>
      </c>
      <c r="R29" s="789">
        <v>77048.355898736714</v>
      </c>
      <c r="S29" s="889">
        <v>74800.665816393273</v>
      </c>
      <c r="T29" s="983">
        <v>73805.164752554585</v>
      </c>
      <c r="U29" s="1148" t="s">
        <v>293</v>
      </c>
      <c r="V29" s="1130"/>
      <c r="W29" s="1130"/>
      <c r="X29" s="1130"/>
      <c r="Y29" s="1130"/>
      <c r="Z29" s="1130"/>
      <c r="AA29" s="1130"/>
      <c r="AB29" s="1130"/>
      <c r="AC29" s="1130"/>
      <c r="AD29" s="1130"/>
      <c r="AE29" s="1130"/>
      <c r="AF29" s="1130"/>
      <c r="AG29" s="1130"/>
      <c r="AH29" s="1130"/>
      <c r="AI29" s="1130"/>
    </row>
    <row r="30" spans="2:35" s="1131" customFormat="1" ht="12" customHeight="1" x14ac:dyDescent="0.2">
      <c r="B30" s="1140"/>
      <c r="C30" s="874"/>
      <c r="D30" s="874"/>
      <c r="E30" s="874"/>
      <c r="F30" s="874"/>
      <c r="G30" s="874"/>
      <c r="H30" s="874"/>
      <c r="I30" s="794"/>
      <c r="J30" s="792"/>
      <c r="K30" s="792"/>
      <c r="L30" s="792"/>
      <c r="M30" s="792"/>
      <c r="N30" s="792"/>
      <c r="O30" s="792"/>
      <c r="P30" s="792"/>
      <c r="Q30" s="792"/>
      <c r="R30" s="792"/>
      <c r="S30" s="885"/>
      <c r="T30" s="984"/>
      <c r="U30" s="1149"/>
      <c r="V30" s="1130"/>
      <c r="W30" s="1130"/>
      <c r="X30" s="1130"/>
      <c r="Y30" s="1130"/>
      <c r="Z30" s="1130"/>
      <c r="AA30" s="1130"/>
      <c r="AB30" s="1130"/>
      <c r="AC30" s="1130"/>
      <c r="AD30" s="1130"/>
      <c r="AE30" s="1130"/>
      <c r="AF30" s="1130"/>
      <c r="AG30" s="1130"/>
      <c r="AH30" s="1130"/>
      <c r="AI30" s="1130"/>
    </row>
    <row r="31" spans="2:35" s="1131" customFormat="1" ht="26.1" customHeight="1" x14ac:dyDescent="0.2">
      <c r="B31" s="1142" t="s">
        <v>1280</v>
      </c>
      <c r="C31" s="874">
        <v>14176.37057245</v>
      </c>
      <c r="D31" s="874">
        <v>21330.89268465</v>
      </c>
      <c r="E31" s="874">
        <v>43209.701441487254</v>
      </c>
      <c r="F31" s="874">
        <v>39408.034199442351</v>
      </c>
      <c r="G31" s="874">
        <v>37051.856317320002</v>
      </c>
      <c r="H31" s="874">
        <v>37456.279823939367</v>
      </c>
      <c r="I31" s="794">
        <v>37009.897622179298</v>
      </c>
      <c r="J31" s="792">
        <v>37245.875981667697</v>
      </c>
      <c r="K31" s="792">
        <v>38127.868093334997</v>
      </c>
      <c r="L31" s="792">
        <v>39565.081376764894</v>
      </c>
      <c r="M31" s="792">
        <v>40862.696268234606</v>
      </c>
      <c r="N31" s="792">
        <v>42347.972075075108</v>
      </c>
      <c r="O31" s="792">
        <v>41568.164707996126</v>
      </c>
      <c r="P31" s="792">
        <v>40905.673625228388</v>
      </c>
      <c r="Q31" s="792">
        <v>40409.426040132304</v>
      </c>
      <c r="R31" s="792">
        <v>40075.772163207905</v>
      </c>
      <c r="S31" s="885">
        <v>38350.147996076659</v>
      </c>
      <c r="T31" s="984">
        <v>37456.279823939367</v>
      </c>
      <c r="U31" s="1146" t="s">
        <v>1351</v>
      </c>
      <c r="V31" s="1130"/>
      <c r="W31" s="1130"/>
      <c r="X31" s="1130"/>
      <c r="Y31" s="1130"/>
      <c r="Z31" s="1130"/>
      <c r="AA31" s="1130"/>
      <c r="AB31" s="1130"/>
      <c r="AC31" s="1130"/>
      <c r="AD31" s="1130"/>
      <c r="AE31" s="1130"/>
      <c r="AF31" s="1130"/>
      <c r="AG31" s="1130"/>
      <c r="AH31" s="1130"/>
      <c r="AI31" s="1130"/>
    </row>
    <row r="32" spans="2:35" s="1131" customFormat="1" ht="26.1" customHeight="1" x14ac:dyDescent="0.2">
      <c r="B32" s="1139" t="s">
        <v>982</v>
      </c>
      <c r="C32" s="875">
        <v>13868.465034450001</v>
      </c>
      <c r="D32" s="875">
        <v>20741.176203480001</v>
      </c>
      <c r="E32" s="875">
        <v>41142.746010137249</v>
      </c>
      <c r="F32" s="875">
        <v>35627.618602486349</v>
      </c>
      <c r="G32" s="875">
        <v>29751.795578270005</v>
      </c>
      <c r="H32" s="875">
        <v>18991.938732628536</v>
      </c>
      <c r="I32" s="1062">
        <v>29296.8137791193</v>
      </c>
      <c r="J32" s="1063">
        <v>26527.466917510097</v>
      </c>
      <c r="K32" s="1063">
        <v>25387.220903213598</v>
      </c>
      <c r="L32" s="1063">
        <v>27438.407077518001</v>
      </c>
      <c r="M32" s="1063">
        <v>27703.822696594605</v>
      </c>
      <c r="N32" s="1063">
        <v>27985.235254775107</v>
      </c>
      <c r="O32" s="1063">
        <v>25390.749981892499</v>
      </c>
      <c r="P32" s="1063">
        <v>21734.369363244201</v>
      </c>
      <c r="Q32" s="1063">
        <v>21037.908037621499</v>
      </c>
      <c r="R32" s="1063">
        <v>20244.568313302301</v>
      </c>
      <c r="S32" s="1128">
        <v>19595.269406196941</v>
      </c>
      <c r="T32" s="1342">
        <v>18991.938732628536</v>
      </c>
      <c r="U32" s="1148" t="s">
        <v>1014</v>
      </c>
      <c r="V32" s="1130"/>
      <c r="W32" s="1130"/>
      <c r="X32" s="1130"/>
      <c r="Y32" s="1130"/>
      <c r="Z32" s="1130"/>
      <c r="AA32" s="1130"/>
      <c r="AB32" s="1130"/>
      <c r="AC32" s="1130"/>
      <c r="AD32" s="1130"/>
      <c r="AE32" s="1130"/>
      <c r="AF32" s="1130"/>
      <c r="AG32" s="1130"/>
      <c r="AH32" s="1130"/>
      <c r="AI32" s="1130"/>
    </row>
    <row r="33" spans="2:35" s="1131" customFormat="1" ht="26.1" customHeight="1" x14ac:dyDescent="0.2">
      <c r="B33" s="1139" t="s">
        <v>983</v>
      </c>
      <c r="C33" s="875">
        <v>0</v>
      </c>
      <c r="D33" s="875">
        <v>0</v>
      </c>
      <c r="E33" s="875">
        <v>0</v>
      </c>
      <c r="F33" s="875">
        <v>0</v>
      </c>
      <c r="G33" s="875">
        <v>0</v>
      </c>
      <c r="H33" s="875">
        <v>0</v>
      </c>
      <c r="I33" s="1062">
        <v>0</v>
      </c>
      <c r="J33" s="1063">
        <v>0</v>
      </c>
      <c r="K33" s="1063">
        <v>0</v>
      </c>
      <c r="L33" s="1063">
        <v>0</v>
      </c>
      <c r="M33" s="1063">
        <v>0</v>
      </c>
      <c r="N33" s="1063">
        <v>0</v>
      </c>
      <c r="O33" s="1063">
        <v>0</v>
      </c>
      <c r="P33" s="1063">
        <v>0</v>
      </c>
      <c r="Q33" s="1063">
        <v>0</v>
      </c>
      <c r="R33" s="1063">
        <v>0</v>
      </c>
      <c r="S33" s="1128">
        <v>0</v>
      </c>
      <c r="T33" s="1342">
        <v>0</v>
      </c>
      <c r="U33" s="1148" t="s">
        <v>1016</v>
      </c>
      <c r="V33" s="1130"/>
      <c r="W33" s="1130"/>
      <c r="X33" s="1130"/>
      <c r="Y33" s="1130"/>
      <c r="Z33" s="1130"/>
      <c r="AA33" s="1130"/>
      <c r="AB33" s="1130"/>
      <c r="AC33" s="1130"/>
      <c r="AD33" s="1130"/>
      <c r="AE33" s="1130"/>
      <c r="AF33" s="1130"/>
      <c r="AG33" s="1130"/>
      <c r="AH33" s="1130"/>
      <c r="AI33" s="1130"/>
    </row>
    <row r="34" spans="2:35" s="1131" customFormat="1" ht="26.1" customHeight="1" x14ac:dyDescent="0.2">
      <c r="B34" s="1139" t="s">
        <v>984</v>
      </c>
      <c r="C34" s="875">
        <v>0</v>
      </c>
      <c r="D34" s="875">
        <v>0</v>
      </c>
      <c r="E34" s="875">
        <v>0</v>
      </c>
      <c r="F34" s="875">
        <v>0</v>
      </c>
      <c r="G34" s="875">
        <v>0</v>
      </c>
      <c r="H34" s="875">
        <v>0</v>
      </c>
      <c r="I34" s="1062">
        <v>0</v>
      </c>
      <c r="J34" s="1063">
        <v>0</v>
      </c>
      <c r="K34" s="1063">
        <v>0</v>
      </c>
      <c r="L34" s="1063">
        <v>0</v>
      </c>
      <c r="M34" s="1063">
        <v>0</v>
      </c>
      <c r="N34" s="1063">
        <v>0</v>
      </c>
      <c r="O34" s="1063">
        <v>0</v>
      </c>
      <c r="P34" s="1063">
        <v>0</v>
      </c>
      <c r="Q34" s="1063">
        <v>0</v>
      </c>
      <c r="R34" s="1063">
        <v>0</v>
      </c>
      <c r="S34" s="1128">
        <v>0</v>
      </c>
      <c r="T34" s="1342">
        <v>0</v>
      </c>
      <c r="U34" s="1148" t="s">
        <v>1012</v>
      </c>
      <c r="V34" s="1130"/>
      <c r="W34" s="1130"/>
      <c r="X34" s="1130"/>
      <c r="Y34" s="1130"/>
      <c r="Z34" s="1130"/>
      <c r="AA34" s="1130"/>
      <c r="AB34" s="1130"/>
      <c r="AC34" s="1130"/>
      <c r="AD34" s="1130"/>
      <c r="AE34" s="1130"/>
      <c r="AF34" s="1130"/>
      <c r="AG34" s="1130"/>
      <c r="AH34" s="1130"/>
      <c r="AI34" s="1130"/>
    </row>
    <row r="35" spans="2:35" s="1131" customFormat="1" ht="26.1" customHeight="1" x14ac:dyDescent="0.2">
      <c r="B35" s="1139" t="s">
        <v>985</v>
      </c>
      <c r="C35" s="875">
        <v>84.380604000000005</v>
      </c>
      <c r="D35" s="875">
        <v>61.957602000000001</v>
      </c>
      <c r="E35" s="875">
        <v>119.26376751999999</v>
      </c>
      <c r="F35" s="875">
        <v>113.18065919</v>
      </c>
      <c r="G35" s="875">
        <v>0</v>
      </c>
      <c r="H35" s="875">
        <v>35.552511989999992</v>
      </c>
      <c r="I35" s="1062">
        <v>110.72999777999999</v>
      </c>
      <c r="J35" s="1063">
        <v>110.72999777999999</v>
      </c>
      <c r="K35" s="1063">
        <v>0</v>
      </c>
      <c r="L35" s="1063">
        <v>0</v>
      </c>
      <c r="M35" s="1063">
        <v>0</v>
      </c>
      <c r="N35" s="1063">
        <v>0</v>
      </c>
      <c r="O35" s="1063">
        <v>0</v>
      </c>
      <c r="P35" s="1063">
        <v>0</v>
      </c>
      <c r="Q35" s="1063">
        <v>0</v>
      </c>
      <c r="R35" s="1063">
        <v>0</v>
      </c>
      <c r="S35" s="1128">
        <v>0</v>
      </c>
      <c r="T35" s="1342">
        <v>35.552511989999992</v>
      </c>
      <c r="U35" s="1148" t="s">
        <v>1021</v>
      </c>
      <c r="V35" s="1130"/>
      <c r="W35" s="1130"/>
      <c r="X35" s="1130"/>
      <c r="Y35" s="1130"/>
      <c r="Z35" s="1130"/>
      <c r="AA35" s="1130"/>
      <c r="AB35" s="1130"/>
      <c r="AC35" s="1130"/>
      <c r="AD35" s="1130"/>
      <c r="AE35" s="1130"/>
      <c r="AF35" s="1130"/>
      <c r="AG35" s="1130"/>
      <c r="AH35" s="1130"/>
      <c r="AI35" s="1130"/>
    </row>
    <row r="36" spans="2:35" s="1131" customFormat="1" ht="26.1" customHeight="1" x14ac:dyDescent="0.2">
      <c r="B36" s="1139" t="s">
        <v>986</v>
      </c>
      <c r="C36" s="875">
        <v>0</v>
      </c>
      <c r="D36" s="875">
        <v>0</v>
      </c>
      <c r="E36" s="875">
        <v>0</v>
      </c>
      <c r="F36" s="875">
        <v>0</v>
      </c>
      <c r="G36" s="875">
        <v>0</v>
      </c>
      <c r="H36" s="875">
        <v>0</v>
      </c>
      <c r="I36" s="1062">
        <v>0</v>
      </c>
      <c r="J36" s="1063">
        <v>0</v>
      </c>
      <c r="K36" s="1063">
        <v>0</v>
      </c>
      <c r="L36" s="1063">
        <v>0</v>
      </c>
      <c r="M36" s="1063">
        <v>0</v>
      </c>
      <c r="N36" s="1063">
        <v>0</v>
      </c>
      <c r="O36" s="1063">
        <v>0</v>
      </c>
      <c r="P36" s="1063">
        <v>0</v>
      </c>
      <c r="Q36" s="1063">
        <v>0</v>
      </c>
      <c r="R36" s="1063">
        <v>0</v>
      </c>
      <c r="S36" s="1128">
        <v>0</v>
      </c>
      <c r="T36" s="1342">
        <v>0</v>
      </c>
      <c r="U36" s="1148" t="s">
        <v>1278</v>
      </c>
      <c r="V36" s="1130"/>
      <c r="W36" s="1130"/>
      <c r="X36" s="1130"/>
      <c r="Y36" s="1130"/>
      <c r="Z36" s="1130"/>
      <c r="AA36" s="1130"/>
      <c r="AB36" s="1130"/>
      <c r="AC36" s="1130"/>
      <c r="AD36" s="1130"/>
      <c r="AE36" s="1130"/>
      <c r="AF36" s="1130"/>
      <c r="AG36" s="1130"/>
      <c r="AH36" s="1130"/>
      <c r="AI36" s="1130"/>
    </row>
    <row r="37" spans="2:35" s="1131" customFormat="1" ht="26.1" customHeight="1" x14ac:dyDescent="0.2">
      <c r="B37" s="1139" t="s">
        <v>987</v>
      </c>
      <c r="C37" s="875">
        <v>0</v>
      </c>
      <c r="D37" s="875">
        <v>0</v>
      </c>
      <c r="E37" s="875">
        <v>0</v>
      </c>
      <c r="F37" s="875">
        <v>139.74561300000002</v>
      </c>
      <c r="G37" s="875">
        <v>764.23801500000002</v>
      </c>
      <c r="H37" s="875">
        <v>547.90278949999993</v>
      </c>
      <c r="I37" s="1062">
        <v>766.74471100000005</v>
      </c>
      <c r="J37" s="1063">
        <v>1102.2985980000001</v>
      </c>
      <c r="K37" s="1063">
        <v>838.99643249999997</v>
      </c>
      <c r="L37" s="1063">
        <v>926.60251549999998</v>
      </c>
      <c r="M37" s="1063">
        <v>926.52816150000001</v>
      </c>
      <c r="N37" s="1063">
        <v>550.06763549999994</v>
      </c>
      <c r="O37" s="1063">
        <v>543.35710949999998</v>
      </c>
      <c r="P37" s="1063">
        <v>537.52377650000005</v>
      </c>
      <c r="Q37" s="1063">
        <v>572.64589350000006</v>
      </c>
      <c r="R37" s="1063">
        <v>1065.0064155000002</v>
      </c>
      <c r="S37" s="1128">
        <v>556.44288849999998</v>
      </c>
      <c r="T37" s="1342">
        <v>547.90278949999993</v>
      </c>
      <c r="U37" s="1148" t="s">
        <v>1042</v>
      </c>
      <c r="V37" s="1130"/>
      <c r="W37" s="1130"/>
      <c r="X37" s="1130"/>
      <c r="Y37" s="1130"/>
      <c r="Z37" s="1130"/>
      <c r="AA37" s="1130"/>
      <c r="AB37" s="1130"/>
      <c r="AC37" s="1130"/>
      <c r="AD37" s="1130"/>
      <c r="AE37" s="1130"/>
      <c r="AF37" s="1130"/>
      <c r="AG37" s="1130"/>
      <c r="AH37" s="1130"/>
      <c r="AI37" s="1130"/>
    </row>
    <row r="38" spans="2:35" s="1131" customFormat="1" ht="26.1" customHeight="1" x14ac:dyDescent="0.2">
      <c r="B38" s="1139" t="s">
        <v>995</v>
      </c>
      <c r="C38" s="875">
        <v>0</v>
      </c>
      <c r="D38" s="875">
        <v>0</v>
      </c>
      <c r="E38" s="875">
        <v>7.9637161000000001</v>
      </c>
      <c r="F38" s="875">
        <v>3.0590000000000002</v>
      </c>
      <c r="G38" s="875">
        <v>16.743281249999999</v>
      </c>
      <c r="H38" s="875">
        <v>0</v>
      </c>
      <c r="I38" s="1062">
        <v>0</v>
      </c>
      <c r="J38" s="1063">
        <v>0</v>
      </c>
      <c r="K38" s="1063">
        <v>0</v>
      </c>
      <c r="L38" s="1063">
        <v>0</v>
      </c>
      <c r="M38" s="1063">
        <v>0</v>
      </c>
      <c r="N38" s="1063">
        <v>0</v>
      </c>
      <c r="O38" s="1063">
        <v>0</v>
      </c>
      <c r="P38" s="1063">
        <v>0</v>
      </c>
      <c r="Q38" s="1063">
        <v>0</v>
      </c>
      <c r="R38" s="1063">
        <v>0</v>
      </c>
      <c r="S38" s="1128">
        <v>0</v>
      </c>
      <c r="T38" s="1342">
        <v>0</v>
      </c>
      <c r="U38" s="1148" t="s">
        <v>1013</v>
      </c>
      <c r="V38" s="1130"/>
      <c r="W38" s="1130"/>
      <c r="X38" s="1130"/>
      <c r="Y38" s="1130"/>
      <c r="Z38" s="1130"/>
      <c r="AA38" s="1130"/>
      <c r="AB38" s="1130"/>
      <c r="AC38" s="1130"/>
      <c r="AD38" s="1130"/>
      <c r="AE38" s="1130"/>
      <c r="AF38" s="1130"/>
      <c r="AG38" s="1130"/>
      <c r="AH38" s="1130"/>
      <c r="AI38" s="1130"/>
    </row>
    <row r="39" spans="2:35" s="1131" customFormat="1" ht="26.1" customHeight="1" x14ac:dyDescent="0.2">
      <c r="B39" s="1139" t="s">
        <v>988</v>
      </c>
      <c r="C39" s="875">
        <v>223.524934</v>
      </c>
      <c r="D39" s="875">
        <v>527.75887917</v>
      </c>
      <c r="E39" s="875">
        <v>1939.7279477300001</v>
      </c>
      <c r="F39" s="875">
        <v>3524.4303247660005</v>
      </c>
      <c r="G39" s="875">
        <v>6519.0794427999981</v>
      </c>
      <c r="H39" s="875">
        <v>17880.88578982083</v>
      </c>
      <c r="I39" s="1062">
        <v>6835.6091342799982</v>
      </c>
      <c r="J39" s="1063">
        <v>9505.3804683775979</v>
      </c>
      <c r="K39" s="1063">
        <v>11901.650757621399</v>
      </c>
      <c r="L39" s="1063">
        <v>11200.071783746898</v>
      </c>
      <c r="M39" s="1063">
        <v>12232.345410139998</v>
      </c>
      <c r="N39" s="1063">
        <v>13812.669184800003</v>
      </c>
      <c r="O39" s="1063">
        <v>15634.057616603628</v>
      </c>
      <c r="P39" s="1063">
        <v>18633.780485484192</v>
      </c>
      <c r="Q39" s="1063">
        <v>18798.872109010805</v>
      </c>
      <c r="R39" s="1063">
        <v>18766.1974344056</v>
      </c>
      <c r="S39" s="1128">
        <v>18198.43570137972</v>
      </c>
      <c r="T39" s="1342">
        <v>17880.88578982083</v>
      </c>
      <c r="U39" s="1148" t="s">
        <v>1017</v>
      </c>
      <c r="V39" s="1130"/>
      <c r="W39" s="1130"/>
      <c r="X39" s="1130"/>
      <c r="Y39" s="1130"/>
      <c r="Z39" s="1130"/>
      <c r="AA39" s="1130"/>
      <c r="AB39" s="1130"/>
      <c r="AC39" s="1130"/>
      <c r="AD39" s="1130"/>
      <c r="AE39" s="1130"/>
      <c r="AF39" s="1130"/>
      <c r="AG39" s="1130"/>
      <c r="AH39" s="1130"/>
      <c r="AI39" s="1130"/>
    </row>
    <row r="40" spans="2:35" s="1131" customFormat="1" ht="12" customHeight="1" x14ac:dyDescent="0.2">
      <c r="B40" s="1139"/>
      <c r="C40" s="875"/>
      <c r="D40" s="875"/>
      <c r="E40" s="875"/>
      <c r="F40" s="875"/>
      <c r="G40" s="875"/>
      <c r="H40" s="875"/>
      <c r="I40" s="1062"/>
      <c r="J40" s="1063"/>
      <c r="K40" s="1063"/>
      <c r="L40" s="1063"/>
      <c r="M40" s="1063"/>
      <c r="N40" s="1063"/>
      <c r="O40" s="1063"/>
      <c r="P40" s="1063"/>
      <c r="Q40" s="1063"/>
      <c r="R40" s="1063"/>
      <c r="S40" s="1128"/>
      <c r="T40" s="1342"/>
      <c r="U40" s="1148"/>
      <c r="V40" s="1130"/>
      <c r="W40" s="1130"/>
      <c r="X40" s="1130"/>
      <c r="Y40" s="1130"/>
      <c r="Z40" s="1130"/>
      <c r="AA40" s="1130"/>
      <c r="AB40" s="1130"/>
      <c r="AC40" s="1130"/>
      <c r="AD40" s="1130"/>
      <c r="AE40" s="1130"/>
      <c r="AF40" s="1130"/>
      <c r="AG40" s="1130"/>
      <c r="AH40" s="1130"/>
      <c r="AI40" s="1130"/>
    </row>
    <row r="41" spans="2:35" s="1131" customFormat="1" ht="26.1" customHeight="1" x14ac:dyDescent="0.2">
      <c r="B41" s="1142" t="s">
        <v>1632</v>
      </c>
      <c r="C41" s="875">
        <v>0</v>
      </c>
      <c r="D41" s="875">
        <v>0</v>
      </c>
      <c r="E41" s="875">
        <v>0</v>
      </c>
      <c r="F41" s="875">
        <v>0</v>
      </c>
      <c r="G41" s="875">
        <v>993.07881343331712</v>
      </c>
      <c r="H41" s="875">
        <v>1166.9518490554747</v>
      </c>
      <c r="I41" s="985">
        <v>952.87721307623656</v>
      </c>
      <c r="J41" s="986">
        <v>940.74263594918818</v>
      </c>
      <c r="K41" s="986">
        <v>918.98395339524211</v>
      </c>
      <c r="L41" s="986">
        <v>912.29762995082694</v>
      </c>
      <c r="M41" s="986">
        <v>911.39376914257764</v>
      </c>
      <c r="N41" s="986">
        <v>937.84452696882397</v>
      </c>
      <c r="O41" s="986">
        <v>969.57842738528018</v>
      </c>
      <c r="P41" s="986">
        <v>984.48812952766662</v>
      </c>
      <c r="Q41" s="986">
        <v>1014.0861461929586</v>
      </c>
      <c r="R41" s="986">
        <v>1038.6750695475225</v>
      </c>
      <c r="S41" s="987">
        <v>1095.9615482244049</v>
      </c>
      <c r="T41" s="1343">
        <v>1166.9518490554747</v>
      </c>
      <c r="U41" s="1146" t="s">
        <v>1633</v>
      </c>
      <c r="V41" s="1130"/>
      <c r="W41" s="1130"/>
      <c r="X41" s="1130"/>
      <c r="Y41" s="1130"/>
      <c r="Z41" s="1130"/>
      <c r="AA41" s="1130"/>
      <c r="AB41" s="1130"/>
      <c r="AC41" s="1130"/>
      <c r="AD41" s="1130"/>
      <c r="AE41" s="1130"/>
      <c r="AF41" s="1130"/>
      <c r="AG41" s="1130"/>
      <c r="AH41" s="1130"/>
      <c r="AI41" s="1130"/>
    </row>
    <row r="42" spans="2:35" s="1131" customFormat="1" ht="26.1" customHeight="1" x14ac:dyDescent="0.2">
      <c r="B42" s="1139" t="s">
        <v>848</v>
      </c>
      <c r="C42" s="875">
        <v>0</v>
      </c>
      <c r="D42" s="875">
        <v>0</v>
      </c>
      <c r="E42" s="875">
        <v>0</v>
      </c>
      <c r="F42" s="875">
        <v>0</v>
      </c>
      <c r="G42" s="875">
        <v>0</v>
      </c>
      <c r="H42" s="875">
        <v>0</v>
      </c>
      <c r="I42" s="1062">
        <v>0</v>
      </c>
      <c r="J42" s="1063">
        <v>0</v>
      </c>
      <c r="K42" s="1063">
        <v>0</v>
      </c>
      <c r="L42" s="1063">
        <v>0</v>
      </c>
      <c r="M42" s="1063">
        <v>0</v>
      </c>
      <c r="N42" s="1063">
        <v>0</v>
      </c>
      <c r="O42" s="1063">
        <v>0</v>
      </c>
      <c r="P42" s="1063">
        <v>0</v>
      </c>
      <c r="Q42" s="1063">
        <v>0</v>
      </c>
      <c r="R42" s="1063">
        <v>0</v>
      </c>
      <c r="S42" s="1128">
        <v>0</v>
      </c>
      <c r="T42" s="1342">
        <v>0</v>
      </c>
      <c r="U42" s="1148" t="s">
        <v>292</v>
      </c>
      <c r="V42" s="1130"/>
      <c r="W42" s="1130"/>
      <c r="X42" s="1130"/>
      <c r="Y42" s="1130"/>
      <c r="Z42" s="1130"/>
      <c r="AA42" s="1130"/>
      <c r="AB42" s="1130"/>
      <c r="AC42" s="1130"/>
      <c r="AD42" s="1130"/>
      <c r="AE42" s="1130"/>
      <c r="AF42" s="1130"/>
      <c r="AG42" s="1130"/>
      <c r="AH42" s="1130"/>
      <c r="AI42" s="1130"/>
    </row>
    <row r="43" spans="2:35" s="1131" customFormat="1" ht="26.1" customHeight="1" x14ac:dyDescent="0.2">
      <c r="B43" s="1139" t="s">
        <v>1041</v>
      </c>
      <c r="C43" s="875">
        <v>0</v>
      </c>
      <c r="D43" s="875">
        <v>0</v>
      </c>
      <c r="E43" s="875">
        <v>0</v>
      </c>
      <c r="F43" s="875">
        <v>0</v>
      </c>
      <c r="G43" s="875">
        <v>952.72295356131713</v>
      </c>
      <c r="H43" s="875">
        <v>1164.5990087140001</v>
      </c>
      <c r="I43" s="1062">
        <v>910.07003412935126</v>
      </c>
      <c r="J43" s="1063">
        <v>898.06734139216314</v>
      </c>
      <c r="K43" s="1063">
        <v>898.8971058407185</v>
      </c>
      <c r="L43" s="1063">
        <v>898.47663026911584</v>
      </c>
      <c r="M43" s="1063">
        <v>900.16978108720127</v>
      </c>
      <c r="N43" s="1063">
        <v>929.14123722920431</v>
      </c>
      <c r="O43" s="1063">
        <v>963.47556138699986</v>
      </c>
      <c r="P43" s="1063">
        <v>980.012316532</v>
      </c>
      <c r="Q43" s="1063">
        <v>1010.6164914008001</v>
      </c>
      <c r="R43" s="1063">
        <v>1035.249101424329</v>
      </c>
      <c r="S43" s="1128">
        <v>1093.211742336</v>
      </c>
      <c r="T43" s="1342">
        <v>1164.5990087140001</v>
      </c>
      <c r="U43" s="1148" t="s">
        <v>36</v>
      </c>
      <c r="V43" s="1130"/>
      <c r="W43" s="1130"/>
      <c r="X43" s="1130"/>
      <c r="Y43" s="1130"/>
      <c r="Z43" s="1130"/>
      <c r="AA43" s="1130"/>
      <c r="AB43" s="1130"/>
      <c r="AC43" s="1130"/>
      <c r="AD43" s="1130"/>
      <c r="AE43" s="1130"/>
      <c r="AF43" s="1130"/>
      <c r="AG43" s="1130"/>
      <c r="AH43" s="1130"/>
      <c r="AI43" s="1130"/>
    </row>
    <row r="44" spans="2:35" s="1131" customFormat="1" ht="26.1" customHeight="1" x14ac:dyDescent="0.2">
      <c r="B44" s="1139" t="s">
        <v>472</v>
      </c>
      <c r="C44" s="875">
        <v>0</v>
      </c>
      <c r="D44" s="875">
        <v>0</v>
      </c>
      <c r="E44" s="875">
        <v>0</v>
      </c>
      <c r="F44" s="875">
        <v>0</v>
      </c>
      <c r="G44" s="875">
        <v>0</v>
      </c>
      <c r="H44" s="875">
        <v>0</v>
      </c>
      <c r="I44" s="1062">
        <v>0</v>
      </c>
      <c r="J44" s="1063">
        <v>0</v>
      </c>
      <c r="K44" s="1063">
        <v>0</v>
      </c>
      <c r="L44" s="1063">
        <v>0</v>
      </c>
      <c r="M44" s="1063">
        <v>0</v>
      </c>
      <c r="N44" s="1063">
        <v>0</v>
      </c>
      <c r="O44" s="1063">
        <v>0</v>
      </c>
      <c r="P44" s="1063">
        <v>0</v>
      </c>
      <c r="Q44" s="1063">
        <v>0</v>
      </c>
      <c r="R44" s="1063">
        <v>0</v>
      </c>
      <c r="S44" s="1128">
        <v>0</v>
      </c>
      <c r="T44" s="1342">
        <v>0</v>
      </c>
      <c r="U44" s="1148" t="s">
        <v>417</v>
      </c>
      <c r="V44" s="1130"/>
      <c r="W44" s="1130"/>
      <c r="X44" s="1130"/>
      <c r="Y44" s="1130"/>
      <c r="Z44" s="1130"/>
      <c r="AA44" s="1130"/>
      <c r="AB44" s="1130"/>
      <c r="AC44" s="1130"/>
      <c r="AD44" s="1130"/>
      <c r="AE44" s="1130"/>
      <c r="AF44" s="1130"/>
      <c r="AG44" s="1130"/>
      <c r="AH44" s="1130"/>
      <c r="AI44" s="1130"/>
    </row>
    <row r="45" spans="2:35" s="1131" customFormat="1" ht="26.1" customHeight="1" x14ac:dyDescent="0.2">
      <c r="B45" s="1139" t="s">
        <v>847</v>
      </c>
      <c r="C45" s="875">
        <v>0</v>
      </c>
      <c r="D45" s="875">
        <v>0</v>
      </c>
      <c r="E45" s="875">
        <v>0</v>
      </c>
      <c r="F45" s="875">
        <v>0</v>
      </c>
      <c r="G45" s="875">
        <v>40.355859872000003</v>
      </c>
      <c r="H45" s="875">
        <v>2.3528403414746544</v>
      </c>
      <c r="I45" s="1062">
        <v>42.807178946885308</v>
      </c>
      <c r="J45" s="1063">
        <v>42.67529455702509</v>
      </c>
      <c r="K45" s="1063">
        <v>20.086847554523622</v>
      </c>
      <c r="L45" s="1063">
        <v>13.820999681711045</v>
      </c>
      <c r="M45" s="1063">
        <v>11.223988055376346</v>
      </c>
      <c r="N45" s="1063">
        <v>8.7032897396196613</v>
      </c>
      <c r="O45" s="1063">
        <v>6.1028659982802687</v>
      </c>
      <c r="P45" s="1063">
        <v>4.4758129956666668</v>
      </c>
      <c r="Q45" s="1063">
        <v>3.4696547921585243</v>
      </c>
      <c r="R45" s="1063">
        <v>3.4259681231935484</v>
      </c>
      <c r="S45" s="1128">
        <v>2.749805888404762</v>
      </c>
      <c r="T45" s="1342">
        <v>2.3528403414746544</v>
      </c>
      <c r="U45" s="1148" t="s">
        <v>293</v>
      </c>
      <c r="V45" s="1130"/>
      <c r="W45" s="1130"/>
      <c r="X45" s="1130"/>
      <c r="Y45" s="1130"/>
      <c r="Z45" s="1130"/>
      <c r="AA45" s="1130"/>
      <c r="AB45" s="1130"/>
      <c r="AC45" s="1130"/>
      <c r="AD45" s="1130"/>
      <c r="AE45" s="1130"/>
      <c r="AF45" s="1130"/>
      <c r="AG45" s="1130"/>
      <c r="AH45" s="1130"/>
      <c r="AI45" s="1130"/>
    </row>
    <row r="46" spans="2:35" s="1131" customFormat="1" ht="12" customHeight="1" x14ac:dyDescent="0.2">
      <c r="B46" s="1140"/>
      <c r="C46" s="874"/>
      <c r="D46" s="874"/>
      <c r="E46" s="874"/>
      <c r="F46" s="874"/>
      <c r="G46" s="874"/>
      <c r="H46" s="874"/>
      <c r="I46" s="794"/>
      <c r="J46" s="792"/>
      <c r="K46" s="792"/>
      <c r="L46" s="792"/>
      <c r="M46" s="792"/>
      <c r="N46" s="792"/>
      <c r="O46" s="792"/>
      <c r="P46" s="792"/>
      <c r="Q46" s="792"/>
      <c r="R46" s="792"/>
      <c r="S46" s="885"/>
      <c r="T46" s="984"/>
      <c r="U46" s="1149"/>
      <c r="V46" s="1130"/>
      <c r="W46" s="1130"/>
      <c r="X46" s="1130"/>
      <c r="Y46" s="1130"/>
      <c r="Z46" s="1130"/>
      <c r="AA46" s="1130"/>
      <c r="AB46" s="1130"/>
      <c r="AC46" s="1130"/>
      <c r="AD46" s="1130"/>
      <c r="AE46" s="1130"/>
      <c r="AF46" s="1130"/>
      <c r="AG46" s="1130"/>
      <c r="AH46" s="1130"/>
      <c r="AI46" s="1130"/>
    </row>
    <row r="47" spans="2:35" s="1131" customFormat="1" ht="26.1" customHeight="1" x14ac:dyDescent="0.2">
      <c r="B47" s="1140" t="s">
        <v>1503</v>
      </c>
      <c r="C47" s="874">
        <v>125071.28120836048</v>
      </c>
      <c r="D47" s="874">
        <v>170616.24228419826</v>
      </c>
      <c r="E47" s="874">
        <v>267515.91039136011</v>
      </c>
      <c r="F47" s="874">
        <v>252142.70033151086</v>
      </c>
      <c r="G47" s="874">
        <v>224583.14547109517</v>
      </c>
      <c r="H47" s="874">
        <v>232876.04669667262</v>
      </c>
      <c r="I47" s="794">
        <v>223397.3157629018</v>
      </c>
      <c r="J47" s="792">
        <v>220982.19052971608</v>
      </c>
      <c r="K47" s="792">
        <v>223252.42916370273</v>
      </c>
      <c r="L47" s="792">
        <v>239610.40765305902</v>
      </c>
      <c r="M47" s="792">
        <v>243784.82989951648</v>
      </c>
      <c r="N47" s="792">
        <v>252277.35769346936</v>
      </c>
      <c r="O47" s="792">
        <v>250562.24497328777</v>
      </c>
      <c r="P47" s="792">
        <v>250136.6571083524</v>
      </c>
      <c r="Q47" s="792">
        <v>245518.83088722458</v>
      </c>
      <c r="R47" s="792">
        <v>240406.42108149469</v>
      </c>
      <c r="S47" s="792">
        <v>234482.81232252164</v>
      </c>
      <c r="T47" s="792">
        <v>232876.04669667262</v>
      </c>
      <c r="U47" s="1149" t="s">
        <v>1015</v>
      </c>
      <c r="V47" s="1130"/>
      <c r="W47" s="1130"/>
      <c r="X47" s="1130"/>
      <c r="Y47" s="1130"/>
      <c r="Z47" s="1130"/>
      <c r="AA47" s="1130"/>
      <c r="AB47" s="1130"/>
      <c r="AC47" s="1130"/>
      <c r="AD47" s="1130"/>
      <c r="AE47" s="1130"/>
      <c r="AF47" s="1130"/>
      <c r="AG47" s="1130"/>
      <c r="AH47" s="1130"/>
      <c r="AI47" s="1130"/>
    </row>
    <row r="48" spans="2:35" s="1131" customFormat="1" ht="24.75" customHeight="1" thickBot="1" x14ac:dyDescent="0.25">
      <c r="B48" s="1144"/>
      <c r="C48" s="1134"/>
      <c r="D48" s="1134"/>
      <c r="E48" s="1134"/>
      <c r="F48" s="1135"/>
      <c r="G48" s="1135"/>
      <c r="H48" s="1135"/>
      <c r="I48" s="992"/>
      <c r="J48" s="993"/>
      <c r="K48" s="993"/>
      <c r="L48" s="993"/>
      <c r="M48" s="993"/>
      <c r="N48" s="993"/>
      <c r="O48" s="993"/>
      <c r="P48" s="993"/>
      <c r="Q48" s="993"/>
      <c r="R48" s="993"/>
      <c r="S48" s="995"/>
      <c r="T48" s="1156"/>
      <c r="U48" s="1152"/>
      <c r="V48" s="1130"/>
      <c r="W48" s="1130"/>
      <c r="X48" s="1130"/>
      <c r="Y48" s="1130"/>
      <c r="Z48" s="1130"/>
      <c r="AA48" s="1130"/>
      <c r="AB48" s="1130"/>
      <c r="AC48" s="1130"/>
      <c r="AD48" s="1130"/>
      <c r="AE48" s="1130"/>
      <c r="AF48" s="1130"/>
      <c r="AG48" s="1130"/>
      <c r="AH48" s="1130"/>
      <c r="AI48" s="1130"/>
    </row>
    <row r="49" spans="2:35" s="1122" customFormat="1" ht="24.75" customHeight="1" thickTop="1" x14ac:dyDescent="0.2">
      <c r="B49" s="1138"/>
      <c r="C49" s="592"/>
      <c r="D49" s="592"/>
      <c r="E49" s="592"/>
      <c r="F49" s="592"/>
      <c r="G49" s="592"/>
      <c r="H49" s="592"/>
      <c r="I49" s="919"/>
      <c r="J49" s="887"/>
      <c r="K49" s="887"/>
      <c r="L49" s="887"/>
      <c r="M49" s="887"/>
      <c r="N49" s="887"/>
      <c r="O49" s="887"/>
      <c r="P49" s="887"/>
      <c r="Q49" s="887"/>
      <c r="R49" s="887"/>
      <c r="S49" s="974"/>
      <c r="T49" s="364"/>
      <c r="U49" s="1147"/>
      <c r="V49" s="1130"/>
      <c r="W49" s="1130"/>
      <c r="X49" s="1130"/>
      <c r="Y49" s="1130"/>
      <c r="Z49" s="1130"/>
      <c r="AA49" s="1130"/>
      <c r="AB49" s="1130"/>
      <c r="AC49" s="1130"/>
      <c r="AD49" s="1130"/>
      <c r="AE49" s="1130"/>
      <c r="AF49" s="1130"/>
      <c r="AG49" s="1130"/>
      <c r="AH49" s="1130"/>
      <c r="AI49" s="1130"/>
    </row>
    <row r="50" spans="2:35" s="1131" customFormat="1" ht="26.1" customHeight="1" x14ac:dyDescent="0.2">
      <c r="B50" s="1142" t="s">
        <v>1504</v>
      </c>
      <c r="C50" s="645"/>
      <c r="D50" s="645"/>
      <c r="E50" s="645"/>
      <c r="F50" s="645"/>
      <c r="G50" s="645"/>
      <c r="H50" s="645"/>
      <c r="I50" s="917"/>
      <c r="J50" s="883"/>
      <c r="K50" s="883"/>
      <c r="L50" s="883"/>
      <c r="M50" s="883"/>
      <c r="N50" s="883"/>
      <c r="O50" s="883"/>
      <c r="P50" s="883"/>
      <c r="Q50" s="883"/>
      <c r="R50" s="883"/>
      <c r="S50" s="973"/>
      <c r="T50" s="882"/>
      <c r="U50" s="1146" t="s">
        <v>1057</v>
      </c>
      <c r="V50" s="1130"/>
      <c r="W50" s="1130"/>
      <c r="X50" s="1130"/>
      <c r="Y50" s="1130"/>
      <c r="Z50" s="1130"/>
      <c r="AA50" s="1130"/>
      <c r="AB50" s="1130"/>
      <c r="AC50" s="1130"/>
      <c r="AD50" s="1130"/>
      <c r="AE50" s="1130"/>
      <c r="AF50" s="1130"/>
      <c r="AG50" s="1130"/>
      <c r="AH50" s="1130"/>
      <c r="AI50" s="1130"/>
    </row>
    <row r="51" spans="2:35" s="1131" customFormat="1" ht="12" customHeight="1" x14ac:dyDescent="0.2">
      <c r="B51" s="1140"/>
      <c r="C51" s="645"/>
      <c r="D51" s="645"/>
      <c r="E51" s="645"/>
      <c r="F51" s="645"/>
      <c r="G51" s="645"/>
      <c r="H51" s="645"/>
      <c r="I51" s="917"/>
      <c r="J51" s="883"/>
      <c r="K51" s="883"/>
      <c r="L51" s="883"/>
      <c r="M51" s="883"/>
      <c r="N51" s="883"/>
      <c r="O51" s="883"/>
      <c r="P51" s="883"/>
      <c r="Q51" s="883"/>
      <c r="R51" s="883"/>
      <c r="S51" s="973"/>
      <c r="T51" s="882"/>
      <c r="U51" s="1149"/>
      <c r="V51" s="1130"/>
      <c r="W51" s="1130"/>
      <c r="X51" s="1130"/>
      <c r="Y51" s="1130"/>
      <c r="Z51" s="1130"/>
      <c r="AA51" s="1130"/>
      <c r="AB51" s="1130"/>
      <c r="AC51" s="1130"/>
      <c r="AD51" s="1130"/>
      <c r="AE51" s="1130"/>
      <c r="AF51" s="1130"/>
      <c r="AG51" s="1130"/>
      <c r="AH51" s="1130"/>
      <c r="AI51" s="1130"/>
    </row>
    <row r="52" spans="2:35" s="1131" customFormat="1" ht="26.1" customHeight="1" x14ac:dyDescent="0.2">
      <c r="B52" s="1138" t="s">
        <v>1673</v>
      </c>
      <c r="C52" s="645"/>
      <c r="D52" s="645"/>
      <c r="E52" s="645"/>
      <c r="F52" s="645"/>
      <c r="G52" s="645"/>
      <c r="H52" s="645"/>
      <c r="I52" s="917"/>
      <c r="J52" s="883"/>
      <c r="K52" s="883"/>
      <c r="L52" s="883"/>
      <c r="M52" s="883"/>
      <c r="N52" s="883"/>
      <c r="O52" s="883"/>
      <c r="P52" s="883"/>
      <c r="Q52" s="883"/>
      <c r="R52" s="883"/>
      <c r="S52" s="973"/>
      <c r="T52" s="882"/>
      <c r="U52" s="1146" t="s">
        <v>1668</v>
      </c>
      <c r="V52" s="1130"/>
      <c r="W52" s="1130"/>
      <c r="X52" s="1130"/>
      <c r="Y52" s="1130"/>
      <c r="Z52" s="1130"/>
      <c r="AA52" s="1130"/>
      <c r="AB52" s="1130"/>
      <c r="AC52" s="1130"/>
      <c r="AD52" s="1130"/>
      <c r="AE52" s="1130"/>
      <c r="AF52" s="1130"/>
      <c r="AG52" s="1130"/>
      <c r="AH52" s="1130"/>
      <c r="AI52" s="1130"/>
    </row>
    <row r="53" spans="2:35" s="1131" customFormat="1" ht="12" customHeight="1" x14ac:dyDescent="0.2">
      <c r="B53" s="1138"/>
      <c r="C53" s="645"/>
      <c r="D53" s="645"/>
      <c r="E53" s="645"/>
      <c r="F53" s="645"/>
      <c r="G53" s="645"/>
      <c r="H53" s="645"/>
      <c r="I53" s="917"/>
      <c r="J53" s="883"/>
      <c r="K53" s="883"/>
      <c r="L53" s="883"/>
      <c r="M53" s="883"/>
      <c r="N53" s="883"/>
      <c r="O53" s="883"/>
      <c r="P53" s="883"/>
      <c r="Q53" s="883"/>
      <c r="R53" s="883"/>
      <c r="S53" s="973"/>
      <c r="T53" s="882"/>
      <c r="U53" s="1149"/>
      <c r="V53" s="1130"/>
      <c r="W53" s="1130"/>
      <c r="X53" s="1130"/>
      <c r="Y53" s="1130"/>
      <c r="Z53" s="1130"/>
      <c r="AA53" s="1130"/>
      <c r="AB53" s="1130"/>
      <c r="AC53" s="1130"/>
      <c r="AD53" s="1130"/>
      <c r="AE53" s="1130"/>
      <c r="AF53" s="1130"/>
      <c r="AG53" s="1130"/>
      <c r="AH53" s="1130"/>
      <c r="AI53" s="1130"/>
    </row>
    <row r="54" spans="2:35" s="1122" customFormat="1" ht="26.1" customHeight="1" x14ac:dyDescent="0.2">
      <c r="B54" s="1139" t="s">
        <v>853</v>
      </c>
      <c r="C54" s="1136">
        <v>3.3109628014326657E-3</v>
      </c>
      <c r="D54" s="1136">
        <v>4.3568947086318078E-3</v>
      </c>
      <c r="E54" s="1136">
        <v>4.5300447136880362E-3</v>
      </c>
      <c r="F54" s="1136">
        <v>5.4663147608625326E-3</v>
      </c>
      <c r="G54" s="1136">
        <v>5.5583018944010305E-3</v>
      </c>
      <c r="H54" s="1136">
        <v>5.3827336715309773E-3</v>
      </c>
      <c r="I54" s="1743">
        <v>5.3685462647532593E-3</v>
      </c>
      <c r="J54" s="1744">
        <v>5.6375533598017457E-3</v>
      </c>
      <c r="K54" s="1744">
        <v>5.5807556192464898E-3</v>
      </c>
      <c r="L54" s="1744">
        <v>5.2088150033955003E-3</v>
      </c>
      <c r="M54" s="1744">
        <v>5.1425298234836153E-3</v>
      </c>
      <c r="N54" s="1744">
        <v>4.9890641870630721E-3</v>
      </c>
      <c r="O54" s="1744">
        <v>4.9546885090426948E-3</v>
      </c>
      <c r="P54" s="1744">
        <v>4.9731598959886821E-3</v>
      </c>
      <c r="Q54" s="1744">
        <v>4.9979451567701448E-3</v>
      </c>
      <c r="R54" s="1744">
        <v>5.0424155454613338E-3</v>
      </c>
      <c r="S54" s="1745">
        <v>5.274368349244528E-3</v>
      </c>
      <c r="T54" s="1746">
        <v>5.3827336715309773E-3</v>
      </c>
      <c r="U54" s="1148" t="s">
        <v>855</v>
      </c>
      <c r="V54" s="1130"/>
      <c r="W54" s="1130"/>
      <c r="X54" s="1130"/>
      <c r="Y54" s="1130"/>
      <c r="Z54" s="1130"/>
      <c r="AA54" s="1130"/>
      <c r="AB54" s="1130"/>
      <c r="AC54" s="1130"/>
      <c r="AD54" s="1130"/>
      <c r="AE54" s="1130"/>
      <c r="AF54" s="1130"/>
      <c r="AG54" s="1130"/>
      <c r="AH54" s="1130"/>
      <c r="AI54" s="1130"/>
    </row>
    <row r="55" spans="2:35" s="1122" customFormat="1" ht="26.1" customHeight="1" x14ac:dyDescent="0.2">
      <c r="B55" s="1139" t="s">
        <v>177</v>
      </c>
      <c r="C55" s="1136">
        <v>0.18718537938493032</v>
      </c>
      <c r="D55" s="1136">
        <v>0.25157273267937802</v>
      </c>
      <c r="E55" s="1136">
        <v>0.22425474552549918</v>
      </c>
      <c r="F55" s="1136">
        <v>0.30317737061914468</v>
      </c>
      <c r="G55" s="1136">
        <v>0.32971709415795475</v>
      </c>
      <c r="H55" s="1136">
        <v>0.36784274786348148</v>
      </c>
      <c r="I55" s="1743">
        <v>0.32374013290470155</v>
      </c>
      <c r="J55" s="1744">
        <v>0.33242636586949353</v>
      </c>
      <c r="K55" s="1744">
        <v>0.33164578987671811</v>
      </c>
      <c r="L55" s="1744">
        <v>0.33788933978394775</v>
      </c>
      <c r="M55" s="1744">
        <v>0.34665670462178483</v>
      </c>
      <c r="N55" s="1744">
        <v>0.36282135322606751</v>
      </c>
      <c r="O55" s="1744">
        <v>0.36514829691955514</v>
      </c>
      <c r="P55" s="1744">
        <v>0.36987960496459832</v>
      </c>
      <c r="Q55" s="1744">
        <v>0.37343245646848733</v>
      </c>
      <c r="R55" s="1744">
        <v>0.36090819803299007</v>
      </c>
      <c r="S55" s="1745">
        <v>0.36312526409354384</v>
      </c>
      <c r="T55" s="1746">
        <v>0.36784274786348148</v>
      </c>
      <c r="U55" s="1148" t="s">
        <v>699</v>
      </c>
      <c r="V55" s="1130"/>
      <c r="W55" s="1130"/>
      <c r="X55" s="1130"/>
      <c r="Y55" s="1130"/>
      <c r="Z55" s="1130"/>
      <c r="AA55" s="1130"/>
      <c r="AB55" s="1130"/>
      <c r="AC55" s="1130"/>
      <c r="AD55" s="1130"/>
      <c r="AE55" s="1130"/>
      <c r="AF55" s="1130"/>
      <c r="AG55" s="1130"/>
      <c r="AH55" s="1130"/>
      <c r="AI55" s="1130"/>
    </row>
    <row r="56" spans="2:35" s="1122" customFormat="1" ht="26.1" customHeight="1" x14ac:dyDescent="0.2">
      <c r="B56" s="1139" t="s">
        <v>100</v>
      </c>
      <c r="C56" s="1136">
        <v>3.1657952361555344E-2</v>
      </c>
      <c r="D56" s="1136">
        <v>2.8270027640895749E-2</v>
      </c>
      <c r="E56" s="1136">
        <v>2.361159373814609E-2</v>
      </c>
      <c r="F56" s="1136">
        <v>3.9161774111843566E-2</v>
      </c>
      <c r="G56" s="1136">
        <v>4.7815946504934669E-2</v>
      </c>
      <c r="H56" s="1136">
        <v>4.6284328768562789E-2</v>
      </c>
      <c r="I56" s="1743">
        <v>4.676415257905786E-2</v>
      </c>
      <c r="J56" s="1744">
        <v>4.7519984414547682E-2</v>
      </c>
      <c r="K56" s="1744">
        <v>4.3406282925939482E-2</v>
      </c>
      <c r="L56" s="1744">
        <v>4.1056924998867352E-2</v>
      </c>
      <c r="M56" s="1744">
        <v>4.0731549172257027E-2</v>
      </c>
      <c r="N56" s="1744">
        <v>4.4015189707609113E-2</v>
      </c>
      <c r="O56" s="1744">
        <v>4.3062018186267238E-2</v>
      </c>
      <c r="P56" s="1744">
        <v>4.3216369381697317E-2</v>
      </c>
      <c r="Q56" s="1744">
        <v>4.5145383659323274E-2</v>
      </c>
      <c r="R56" s="1744">
        <v>4.318429378638125E-2</v>
      </c>
      <c r="S56" s="1745">
        <v>4.6017729310438842E-2</v>
      </c>
      <c r="T56" s="1746">
        <v>4.6284328768562789E-2</v>
      </c>
      <c r="U56" s="1148" t="s">
        <v>697</v>
      </c>
      <c r="V56" s="1130"/>
      <c r="W56" s="1130"/>
      <c r="X56" s="1130"/>
      <c r="Y56" s="1130"/>
      <c r="Z56" s="1130"/>
      <c r="AA56" s="1130"/>
      <c r="AB56" s="1130"/>
      <c r="AC56" s="1130"/>
      <c r="AD56" s="1130"/>
      <c r="AE56" s="1130"/>
      <c r="AF56" s="1130"/>
      <c r="AG56" s="1130"/>
      <c r="AH56" s="1130"/>
      <c r="AI56" s="1130"/>
    </row>
    <row r="57" spans="2:35" s="1122" customFormat="1" ht="26.1" customHeight="1" x14ac:dyDescent="0.2">
      <c r="B57" s="1139" t="s">
        <v>176</v>
      </c>
      <c r="C57" s="1136">
        <v>0.38204099952094084</v>
      </c>
      <c r="D57" s="1136">
        <v>0.33121726090583131</v>
      </c>
      <c r="E57" s="1136">
        <v>0.38674293741303689</v>
      </c>
      <c r="F57" s="1136">
        <v>0.35039966625331515</v>
      </c>
      <c r="G57" s="1136">
        <v>0.35553242467694979</v>
      </c>
      <c r="H57" s="1136">
        <v>0.36806767512723393</v>
      </c>
      <c r="I57" s="1743">
        <v>0.37026056891229375</v>
      </c>
      <c r="J57" s="1744">
        <v>0.35241501751259546</v>
      </c>
      <c r="K57" s="1744">
        <v>0.36609850273821376</v>
      </c>
      <c r="L57" s="1744">
        <v>0.36281478449635196</v>
      </c>
      <c r="M57" s="1744">
        <v>0.35435183184652808</v>
      </c>
      <c r="N57" s="1744">
        <v>0.37065915480293476</v>
      </c>
      <c r="O57" s="1744">
        <v>0.36814944473242872</v>
      </c>
      <c r="P57" s="1744">
        <v>0.36406877553437134</v>
      </c>
      <c r="Q57" s="1744">
        <v>0.36483088477054415</v>
      </c>
      <c r="R57" s="1744">
        <v>0.36870011805493058</v>
      </c>
      <c r="S57" s="1745">
        <v>0.37279988003677811</v>
      </c>
      <c r="T57" s="1746">
        <v>0.36806767512723393</v>
      </c>
      <c r="U57" s="1148" t="s">
        <v>698</v>
      </c>
      <c r="V57" s="1130"/>
      <c r="W57" s="1130"/>
      <c r="X57" s="1130"/>
      <c r="Y57" s="1130"/>
      <c r="Z57" s="1130"/>
      <c r="AA57" s="1130"/>
      <c r="AB57" s="1130"/>
      <c r="AC57" s="1130"/>
      <c r="AD57" s="1130"/>
      <c r="AE57" s="1130"/>
      <c r="AF57" s="1130"/>
      <c r="AG57" s="1130"/>
      <c r="AH57" s="1130"/>
      <c r="AI57" s="1130"/>
    </row>
    <row r="58" spans="2:35" s="1122" customFormat="1" ht="26.1" customHeight="1" x14ac:dyDescent="0.2">
      <c r="B58" s="1139" t="s">
        <v>258</v>
      </c>
      <c r="C58" s="1136">
        <v>0.39580470593114081</v>
      </c>
      <c r="D58" s="1136">
        <v>0.3845830840652632</v>
      </c>
      <c r="E58" s="1136">
        <v>0.36086067860962984</v>
      </c>
      <c r="F58" s="1136">
        <v>0.30179487425483414</v>
      </c>
      <c r="G58" s="1136">
        <v>0.26137623276575989</v>
      </c>
      <c r="H58" s="1136">
        <v>0.21242251456919081</v>
      </c>
      <c r="I58" s="1743">
        <v>0.25386659933919364</v>
      </c>
      <c r="J58" s="1744">
        <v>0.26200107884356166</v>
      </c>
      <c r="K58" s="1744">
        <v>0.25326866883988225</v>
      </c>
      <c r="L58" s="1744">
        <v>0.25303013571743743</v>
      </c>
      <c r="M58" s="1744">
        <v>0.2531173845359464</v>
      </c>
      <c r="N58" s="1744">
        <v>0.21751523807632564</v>
      </c>
      <c r="O58" s="1744">
        <v>0.21868555165270617</v>
      </c>
      <c r="P58" s="1744">
        <v>0.21786209022334438</v>
      </c>
      <c r="Q58" s="1744">
        <v>0.21159332994487512</v>
      </c>
      <c r="R58" s="1744">
        <v>0.22216497458023682</v>
      </c>
      <c r="S58" s="1745">
        <v>0.21278275820999468</v>
      </c>
      <c r="T58" s="1746">
        <v>0.21242251456919081</v>
      </c>
      <c r="U58" s="1148" t="s">
        <v>605</v>
      </c>
      <c r="V58" s="1130"/>
      <c r="W58" s="1130"/>
      <c r="X58" s="1130"/>
      <c r="Y58" s="1130"/>
      <c r="Z58" s="1130"/>
      <c r="AA58" s="1130"/>
      <c r="AB58" s="1130"/>
      <c r="AC58" s="1130"/>
      <c r="AD58" s="1130"/>
      <c r="AE58" s="1130"/>
      <c r="AF58" s="1130"/>
      <c r="AG58" s="1130"/>
      <c r="AH58" s="1130"/>
      <c r="AI58" s="1130"/>
    </row>
    <row r="59" spans="2:35" s="1131" customFormat="1" ht="26.1" customHeight="1" x14ac:dyDescent="0.2">
      <c r="B59" s="1140" t="s">
        <v>1503</v>
      </c>
      <c r="C59" s="1137">
        <v>1</v>
      </c>
      <c r="D59" s="1137">
        <v>1</v>
      </c>
      <c r="E59" s="1137">
        <v>1</v>
      </c>
      <c r="F59" s="1137">
        <v>1</v>
      </c>
      <c r="G59" s="1137">
        <v>1</v>
      </c>
      <c r="H59" s="1137">
        <v>1</v>
      </c>
      <c r="I59" s="1747">
        <v>1</v>
      </c>
      <c r="J59" s="1748">
        <v>1</v>
      </c>
      <c r="K59" s="1748">
        <v>1</v>
      </c>
      <c r="L59" s="1748">
        <v>1</v>
      </c>
      <c r="M59" s="1748">
        <v>1</v>
      </c>
      <c r="N59" s="1748">
        <v>1</v>
      </c>
      <c r="O59" s="1748">
        <v>1</v>
      </c>
      <c r="P59" s="1748">
        <v>1</v>
      </c>
      <c r="Q59" s="1748">
        <v>1</v>
      </c>
      <c r="R59" s="1748">
        <v>1</v>
      </c>
      <c r="S59" s="1749">
        <v>1</v>
      </c>
      <c r="T59" s="1750">
        <v>1</v>
      </c>
      <c r="U59" s="1150" t="s">
        <v>1015</v>
      </c>
      <c r="V59" s="1130"/>
      <c r="W59" s="1130"/>
      <c r="X59" s="1130"/>
      <c r="Y59" s="1130"/>
      <c r="Z59" s="1130"/>
      <c r="AA59" s="1130"/>
      <c r="AB59" s="1130"/>
      <c r="AC59" s="1130"/>
      <c r="AD59" s="1130"/>
      <c r="AE59" s="1130"/>
      <c r="AF59" s="1130"/>
      <c r="AG59" s="1130"/>
      <c r="AH59" s="1130"/>
      <c r="AI59" s="1130"/>
    </row>
    <row r="60" spans="2:35" s="1131" customFormat="1" ht="26.1" customHeight="1" x14ac:dyDescent="0.2">
      <c r="B60" s="1140"/>
      <c r="C60" s="1137"/>
      <c r="D60" s="1137"/>
      <c r="E60" s="1137"/>
      <c r="F60" s="1137"/>
      <c r="G60" s="1137"/>
      <c r="H60" s="1137"/>
      <c r="I60" s="1747"/>
      <c r="J60" s="1748"/>
      <c r="K60" s="1748"/>
      <c r="L60" s="1748"/>
      <c r="M60" s="1748"/>
      <c r="N60" s="1748"/>
      <c r="O60" s="1748"/>
      <c r="P60" s="1748"/>
      <c r="Q60" s="1748"/>
      <c r="R60" s="1748"/>
      <c r="S60" s="1749"/>
      <c r="T60" s="1750"/>
      <c r="U60" s="1149"/>
      <c r="V60" s="1130"/>
      <c r="W60" s="1130"/>
      <c r="X60" s="1130"/>
      <c r="Y60" s="1130"/>
      <c r="Z60" s="1130"/>
      <c r="AA60" s="1130"/>
      <c r="AB60" s="1130"/>
      <c r="AC60" s="1130"/>
      <c r="AD60" s="1130"/>
      <c r="AE60" s="1130"/>
      <c r="AF60" s="1130"/>
      <c r="AG60" s="1130"/>
      <c r="AH60" s="1130"/>
      <c r="AI60" s="1130"/>
    </row>
    <row r="61" spans="2:35" s="1131" customFormat="1" ht="26.1" customHeight="1" x14ac:dyDescent="0.2">
      <c r="B61" s="1142" t="s">
        <v>1928</v>
      </c>
      <c r="C61" s="1137"/>
      <c r="D61" s="1137"/>
      <c r="E61" s="1137"/>
      <c r="F61" s="1137"/>
      <c r="G61" s="1137"/>
      <c r="H61" s="1137"/>
      <c r="I61" s="1747"/>
      <c r="J61" s="1748"/>
      <c r="K61" s="1748"/>
      <c r="L61" s="1748"/>
      <c r="M61" s="1748"/>
      <c r="N61" s="1748"/>
      <c r="O61" s="1748"/>
      <c r="P61" s="1748"/>
      <c r="Q61" s="1748"/>
      <c r="R61" s="1748"/>
      <c r="S61" s="1749"/>
      <c r="T61" s="1750"/>
      <c r="U61" s="1146" t="s">
        <v>1927</v>
      </c>
      <c r="V61" s="1130"/>
      <c r="W61" s="1130"/>
      <c r="X61" s="1130"/>
      <c r="Y61" s="1130"/>
      <c r="Z61" s="1130"/>
      <c r="AA61" s="1130"/>
      <c r="AB61" s="1130"/>
      <c r="AC61" s="1130"/>
      <c r="AD61" s="1130"/>
      <c r="AE61" s="1130"/>
      <c r="AF61" s="1130"/>
      <c r="AG61" s="1130"/>
      <c r="AH61" s="1130"/>
      <c r="AI61" s="1130"/>
    </row>
    <row r="62" spans="2:35" s="1131" customFormat="1" ht="12" customHeight="1" x14ac:dyDescent="0.2">
      <c r="B62" s="1140"/>
      <c r="C62" s="1137"/>
      <c r="D62" s="1137"/>
      <c r="E62" s="1137"/>
      <c r="F62" s="1137"/>
      <c r="G62" s="1137"/>
      <c r="H62" s="1137"/>
      <c r="I62" s="1747"/>
      <c r="J62" s="1748"/>
      <c r="K62" s="1748"/>
      <c r="L62" s="1748"/>
      <c r="M62" s="1748"/>
      <c r="N62" s="1748"/>
      <c r="O62" s="1748"/>
      <c r="P62" s="1748"/>
      <c r="Q62" s="1748"/>
      <c r="R62" s="1748"/>
      <c r="S62" s="1749"/>
      <c r="T62" s="1750"/>
      <c r="U62" s="1149"/>
      <c r="V62" s="1130"/>
      <c r="W62" s="1130"/>
      <c r="X62" s="1130"/>
      <c r="Y62" s="1130"/>
      <c r="Z62" s="1130"/>
      <c r="AA62" s="1130"/>
      <c r="AB62" s="1130"/>
      <c r="AC62" s="1130"/>
      <c r="AD62" s="1130"/>
      <c r="AE62" s="1130"/>
      <c r="AF62" s="1130"/>
      <c r="AG62" s="1130"/>
      <c r="AH62" s="1130"/>
      <c r="AI62" s="1130"/>
    </row>
    <row r="63" spans="2:35" s="1131" customFormat="1" ht="26.1" customHeight="1" x14ac:dyDescent="0.2">
      <c r="B63" s="1139" t="s">
        <v>989</v>
      </c>
      <c r="C63" s="1136">
        <v>0.88665367112668247</v>
      </c>
      <c r="D63" s="1136">
        <v>0.8749773620666268</v>
      </c>
      <c r="E63" s="1136">
        <v>0.8384780128468845</v>
      </c>
      <c r="F63" s="1136">
        <v>0.84370741588937659</v>
      </c>
      <c r="G63" s="1136">
        <v>0.83059754973620725</v>
      </c>
      <c r="H63" s="1136">
        <v>0.83414682522800354</v>
      </c>
      <c r="I63" s="1743">
        <v>0.83006611021438348</v>
      </c>
      <c r="J63" s="1744">
        <v>0.82719594494886761</v>
      </c>
      <c r="K63" s="1744">
        <v>0.82509999020839941</v>
      </c>
      <c r="L63" s="1744">
        <v>0.83107002987397582</v>
      </c>
      <c r="M63" s="1744">
        <v>0.82864360323570718</v>
      </c>
      <c r="N63" s="1744">
        <v>0.82841973216384113</v>
      </c>
      <c r="O63" s="1744">
        <v>0.83023083489726746</v>
      </c>
      <c r="P63" s="1744">
        <v>0.83253089635474586</v>
      </c>
      <c r="Q63" s="1744">
        <v>0.83128173086913837</v>
      </c>
      <c r="R63" s="1744">
        <v>0.82897941307974399</v>
      </c>
      <c r="S63" s="1745">
        <v>0.83177398311802686</v>
      </c>
      <c r="T63" s="1746">
        <v>0.83414682522800354</v>
      </c>
      <c r="U63" s="1148" t="s">
        <v>1151</v>
      </c>
      <c r="V63" s="1130"/>
      <c r="W63" s="1130"/>
      <c r="X63" s="1130"/>
      <c r="Y63" s="1130"/>
      <c r="Z63" s="1130"/>
      <c r="AA63" s="1130"/>
      <c r="AB63" s="1130"/>
      <c r="AC63" s="1130"/>
      <c r="AD63" s="1130"/>
      <c r="AE63" s="1130"/>
      <c r="AF63" s="1130"/>
      <c r="AG63" s="1130"/>
      <c r="AH63" s="1130"/>
      <c r="AI63" s="1130"/>
    </row>
    <row r="64" spans="2:35" s="1131" customFormat="1" ht="26.1" customHeight="1" x14ac:dyDescent="0.2">
      <c r="B64" s="1139" t="s">
        <v>1247</v>
      </c>
      <c r="C64" s="1136">
        <v>0.11334632887331748</v>
      </c>
      <c r="D64" s="1136">
        <v>0.1250226379333732</v>
      </c>
      <c r="E64" s="1136">
        <v>0.16152198715311544</v>
      </c>
      <c r="F64" s="1136">
        <v>0.15629258411062333</v>
      </c>
      <c r="G64" s="1136">
        <v>0.16498057429732071</v>
      </c>
      <c r="H64" s="1136">
        <v>0.16084213192062294</v>
      </c>
      <c r="I64" s="1743">
        <v>0.16566849738453887</v>
      </c>
      <c r="J64" s="1744">
        <v>0.16854695798057601</v>
      </c>
      <c r="K64" s="1744">
        <v>0.17078366509229445</v>
      </c>
      <c r="L64" s="1744">
        <v>0.16512254940967619</v>
      </c>
      <c r="M64" s="1744">
        <v>0.16761787960751059</v>
      </c>
      <c r="N64" s="1744">
        <v>0.16786275416175156</v>
      </c>
      <c r="O64" s="1744">
        <v>0.16589955407059701</v>
      </c>
      <c r="P64" s="1744">
        <v>0.16353330254793147</v>
      </c>
      <c r="Q64" s="1744">
        <v>0.16458788881531361</v>
      </c>
      <c r="R64" s="1744">
        <v>0.16670009055050461</v>
      </c>
      <c r="S64" s="1745">
        <v>0.16355206429086827</v>
      </c>
      <c r="T64" s="1746">
        <v>0.16084213192062294</v>
      </c>
      <c r="U64" s="1148" t="s">
        <v>1152</v>
      </c>
      <c r="V64" s="1130"/>
      <c r="W64" s="1130"/>
      <c r="X64" s="1130"/>
      <c r="Y64" s="1130"/>
      <c r="Z64" s="1130"/>
      <c r="AA64" s="1130"/>
      <c r="AB64" s="1130"/>
      <c r="AC64" s="1130"/>
      <c r="AD64" s="1130"/>
      <c r="AE64" s="1130"/>
      <c r="AF64" s="1130"/>
      <c r="AG64" s="1130"/>
      <c r="AH64" s="1130"/>
      <c r="AI64" s="1130"/>
    </row>
    <row r="65" spans="2:35" s="1131" customFormat="1" ht="26.1" customHeight="1" x14ac:dyDescent="0.2">
      <c r="B65" s="1139" t="s">
        <v>1632</v>
      </c>
      <c r="C65" s="1327">
        <v>0</v>
      </c>
      <c r="D65" s="1327">
        <v>0</v>
      </c>
      <c r="E65" s="1327">
        <v>0</v>
      </c>
      <c r="F65" s="1327">
        <v>0</v>
      </c>
      <c r="G65" s="1327">
        <v>4.4218759664719836E-3</v>
      </c>
      <c r="H65" s="1327">
        <v>5.0110428513734651E-3</v>
      </c>
      <c r="I65" s="1743">
        <v>4.2653924010776986E-3</v>
      </c>
      <c r="J65" s="1751">
        <v>4.2570970705563893E-3</v>
      </c>
      <c r="K65" s="1751">
        <v>4.1163446993062068E-3</v>
      </c>
      <c r="L65" s="1751">
        <v>3.8074207163479191E-3</v>
      </c>
      <c r="M65" s="1744">
        <v>3.7385171567822207E-3</v>
      </c>
      <c r="N65" s="1744">
        <v>3.7175136744073394E-3</v>
      </c>
      <c r="O65" s="1744">
        <v>3.8696110321355323E-3</v>
      </c>
      <c r="P65" s="1744">
        <v>3.9358010973226248E-3</v>
      </c>
      <c r="Q65" s="1744">
        <v>4.1303803155480325E-3</v>
      </c>
      <c r="R65" s="1744">
        <v>4.3204963697513928E-3</v>
      </c>
      <c r="S65" s="1745">
        <v>4.6739525911048607E-3</v>
      </c>
      <c r="T65" s="1746">
        <v>5.0110428513734651E-3</v>
      </c>
      <c r="U65" s="1148" t="s">
        <v>1633</v>
      </c>
      <c r="V65" s="1130"/>
      <c r="W65" s="1130"/>
      <c r="X65" s="1130"/>
      <c r="Y65" s="1130"/>
      <c r="Z65" s="1130"/>
      <c r="AA65" s="1130"/>
      <c r="AB65" s="1130"/>
      <c r="AC65" s="1130"/>
      <c r="AD65" s="1130"/>
      <c r="AE65" s="1130"/>
      <c r="AF65" s="1130"/>
      <c r="AG65" s="1130"/>
      <c r="AH65" s="1130"/>
      <c r="AI65" s="1130"/>
    </row>
    <row r="66" spans="2:35" s="1131" customFormat="1" ht="26.1" customHeight="1" x14ac:dyDescent="0.2">
      <c r="B66" s="1140" t="s">
        <v>1503</v>
      </c>
      <c r="C66" s="1137">
        <v>1</v>
      </c>
      <c r="D66" s="1137">
        <v>1</v>
      </c>
      <c r="E66" s="1137">
        <v>1</v>
      </c>
      <c r="F66" s="1137">
        <v>0.99999999999999989</v>
      </c>
      <c r="G66" s="1137">
        <v>1</v>
      </c>
      <c r="H66" s="1137">
        <v>0.99999999999999989</v>
      </c>
      <c r="I66" s="1747">
        <v>1</v>
      </c>
      <c r="J66" s="1748">
        <v>1</v>
      </c>
      <c r="K66" s="1748">
        <v>1</v>
      </c>
      <c r="L66" s="1748">
        <v>0.99999999999999989</v>
      </c>
      <c r="M66" s="1748">
        <v>1</v>
      </c>
      <c r="N66" s="1748">
        <v>1</v>
      </c>
      <c r="O66" s="1748">
        <v>1</v>
      </c>
      <c r="P66" s="1748">
        <v>0.99999999999999989</v>
      </c>
      <c r="Q66" s="1748">
        <v>1</v>
      </c>
      <c r="R66" s="1748">
        <v>1</v>
      </c>
      <c r="S66" s="1749">
        <v>1</v>
      </c>
      <c r="T66" s="1750">
        <v>0.99999999999999989</v>
      </c>
      <c r="U66" s="1150" t="s">
        <v>1015</v>
      </c>
      <c r="V66" s="1130"/>
      <c r="W66" s="1130"/>
      <c r="X66" s="1130"/>
      <c r="Y66" s="1130"/>
      <c r="Z66" s="1130"/>
      <c r="AA66" s="1130"/>
      <c r="AB66" s="1130"/>
      <c r="AC66" s="1130"/>
      <c r="AD66" s="1130"/>
      <c r="AE66" s="1130"/>
      <c r="AF66" s="1130"/>
      <c r="AG66" s="1130"/>
      <c r="AH66" s="1130"/>
      <c r="AI66" s="1130"/>
    </row>
    <row r="67" spans="2:35" s="1131" customFormat="1" ht="26.1" customHeight="1" thickBot="1" x14ac:dyDescent="0.25">
      <c r="B67" s="1144"/>
      <c r="C67" s="991"/>
      <c r="D67" s="991"/>
      <c r="E67" s="991"/>
      <c r="F67" s="996"/>
      <c r="G67" s="996"/>
      <c r="H67" s="996"/>
      <c r="I67" s="992"/>
      <c r="J67" s="993"/>
      <c r="K67" s="993"/>
      <c r="L67" s="993"/>
      <c r="M67" s="993"/>
      <c r="N67" s="993"/>
      <c r="O67" s="993"/>
      <c r="P67" s="993"/>
      <c r="Q67" s="993"/>
      <c r="R67" s="993"/>
      <c r="S67" s="995"/>
      <c r="T67" s="1156"/>
      <c r="U67" s="1152"/>
      <c r="V67" s="1130"/>
      <c r="W67" s="1130"/>
      <c r="X67" s="1130"/>
      <c r="Y67" s="1130"/>
      <c r="Z67" s="1130"/>
      <c r="AA67" s="1130"/>
      <c r="AB67" s="1130"/>
      <c r="AC67" s="1130"/>
      <c r="AD67" s="1130"/>
      <c r="AE67" s="1130"/>
      <c r="AF67" s="1130"/>
      <c r="AG67" s="1130"/>
      <c r="AH67" s="1130"/>
      <c r="AI67" s="1130"/>
    </row>
    <row r="68" spans="2:35" s="439" customFormat="1" ht="12" customHeight="1" thickTop="1" x14ac:dyDescent="0.7">
      <c r="B68" s="448"/>
      <c r="C68" s="461"/>
      <c r="D68" s="461"/>
      <c r="E68" s="461"/>
      <c r="F68" s="461"/>
      <c r="G68" s="461"/>
      <c r="H68" s="461"/>
      <c r="I68" s="461"/>
      <c r="J68" s="461"/>
      <c r="K68" s="461"/>
      <c r="L68" s="461"/>
      <c r="M68" s="461"/>
      <c r="N68" s="461"/>
      <c r="O68" s="461"/>
      <c r="P68" s="461"/>
      <c r="Q68" s="461"/>
      <c r="R68" s="461"/>
      <c r="S68" s="461"/>
      <c r="T68" s="461"/>
      <c r="U68" s="448"/>
      <c r="V68" s="447"/>
      <c r="W68" s="447"/>
      <c r="X68" s="447"/>
    </row>
    <row r="69" spans="2:35" s="334" customFormat="1" ht="26.1" customHeight="1" x14ac:dyDescent="0.5">
      <c r="B69" s="334" t="s">
        <v>1537</v>
      </c>
      <c r="C69" s="418"/>
      <c r="D69" s="418"/>
      <c r="E69" s="418"/>
      <c r="F69" s="418"/>
      <c r="G69" s="418"/>
      <c r="H69" s="418"/>
      <c r="I69" s="418"/>
      <c r="J69" s="418"/>
      <c r="K69" s="418"/>
      <c r="L69" s="418"/>
      <c r="M69" s="418"/>
      <c r="N69" s="418"/>
      <c r="O69" s="418"/>
      <c r="P69" s="418"/>
      <c r="Q69" s="418"/>
      <c r="R69" s="418"/>
      <c r="S69" s="418"/>
      <c r="T69" s="418"/>
      <c r="U69" s="334" t="s">
        <v>1759</v>
      </c>
    </row>
    <row r="70" spans="2:35" s="812" customFormat="1" ht="23.25" x14ac:dyDescent="0.5">
      <c r="B70" s="357" t="s">
        <v>1929</v>
      </c>
      <c r="C70" s="813"/>
      <c r="D70" s="813"/>
      <c r="E70" s="813"/>
      <c r="F70" s="813"/>
      <c r="G70" s="813"/>
      <c r="H70" s="813"/>
      <c r="I70" s="813"/>
      <c r="J70" s="813"/>
      <c r="K70" s="813"/>
      <c r="L70" s="813"/>
      <c r="M70" s="813"/>
      <c r="N70" s="813"/>
      <c r="O70" s="813"/>
      <c r="P70" s="813"/>
      <c r="Q70" s="813"/>
      <c r="R70" s="813"/>
      <c r="S70" s="813"/>
      <c r="T70" s="813"/>
      <c r="U70" s="356" t="s">
        <v>1930</v>
      </c>
    </row>
    <row r="71" spans="2:35" s="473" customFormat="1" ht="26.1" customHeight="1" x14ac:dyDescent="0.5">
      <c r="B71" s="233" t="s">
        <v>1669</v>
      </c>
      <c r="C71" s="465"/>
      <c r="D71" s="465"/>
      <c r="E71" s="465"/>
      <c r="F71" s="465"/>
      <c r="G71" s="465"/>
      <c r="H71" s="465"/>
      <c r="I71" s="465"/>
      <c r="J71" s="465"/>
      <c r="K71" s="465"/>
      <c r="L71" s="465"/>
      <c r="M71" s="465"/>
      <c r="N71" s="465"/>
      <c r="O71" s="465"/>
      <c r="P71" s="465"/>
      <c r="Q71" s="465"/>
      <c r="R71" s="465"/>
      <c r="S71" s="465"/>
      <c r="T71" s="465"/>
      <c r="U71" s="483" t="s">
        <v>1670</v>
      </c>
    </row>
    <row r="72" spans="2:35" s="439" customFormat="1" ht="26.1" customHeight="1" x14ac:dyDescent="0.7">
      <c r="B72" s="448"/>
      <c r="C72" s="461"/>
      <c r="D72" s="461"/>
      <c r="E72" s="461"/>
      <c r="F72" s="461"/>
      <c r="G72" s="461"/>
      <c r="H72" s="461"/>
      <c r="I72" s="461"/>
      <c r="J72" s="461"/>
      <c r="K72" s="461"/>
      <c r="L72" s="461"/>
      <c r="M72" s="461"/>
      <c r="N72" s="461"/>
      <c r="O72" s="461"/>
      <c r="P72" s="461"/>
      <c r="Q72" s="461"/>
      <c r="R72" s="461"/>
      <c r="S72" s="461"/>
      <c r="T72" s="461"/>
      <c r="U72" s="448"/>
    </row>
    <row r="73" spans="2:35" ht="26.1" customHeight="1" x14ac:dyDescent="0.85">
      <c r="B73" s="250"/>
      <c r="C73" s="1681"/>
      <c r="D73" s="1681"/>
      <c r="E73" s="1681"/>
      <c r="F73" s="1681"/>
      <c r="G73" s="1681"/>
      <c r="H73" s="1681"/>
      <c r="I73" s="1681"/>
      <c r="J73" s="1681"/>
      <c r="K73" s="1681"/>
      <c r="L73" s="1681"/>
      <c r="M73" s="1681"/>
      <c r="N73" s="1681"/>
      <c r="O73" s="1681"/>
      <c r="P73" s="1681"/>
      <c r="Q73" s="1681"/>
      <c r="R73" s="1681"/>
      <c r="S73" s="1681"/>
      <c r="T73" s="1681"/>
      <c r="U73" s="252"/>
    </row>
    <row r="74" spans="2:35" ht="26.1" customHeight="1" x14ac:dyDescent="0.85">
      <c r="B74" s="253"/>
      <c r="C74" s="1659"/>
      <c r="D74" s="1659"/>
      <c r="E74" s="1659"/>
      <c r="F74" s="1659"/>
      <c r="G74" s="1659"/>
      <c r="H74" s="1659"/>
      <c r="I74" s="1659"/>
      <c r="J74" s="1659"/>
      <c r="K74" s="1659"/>
      <c r="L74" s="1659"/>
      <c r="M74" s="1659"/>
      <c r="N74" s="1659"/>
      <c r="O74" s="1659"/>
      <c r="P74" s="1659"/>
      <c r="Q74" s="1659"/>
      <c r="R74" s="1659"/>
      <c r="S74" s="1659"/>
      <c r="T74" s="1659"/>
      <c r="U74" s="254"/>
    </row>
    <row r="75" spans="2:35" ht="26.1" customHeight="1" x14ac:dyDescent="0.85">
      <c r="B75" s="253"/>
      <c r="C75" s="1659"/>
      <c r="D75" s="1659"/>
      <c r="E75" s="1659"/>
      <c r="F75" s="1659"/>
      <c r="G75" s="1659"/>
      <c r="H75" s="1659"/>
      <c r="I75" s="1659"/>
      <c r="J75" s="1659"/>
      <c r="K75" s="1659"/>
      <c r="L75" s="1659"/>
      <c r="M75" s="1659"/>
      <c r="N75" s="1659"/>
      <c r="O75" s="1659"/>
      <c r="P75" s="1659"/>
      <c r="Q75" s="1659"/>
      <c r="R75" s="1659"/>
      <c r="S75" s="1659"/>
      <c r="T75" s="1659"/>
      <c r="U75" s="254"/>
    </row>
    <row r="76" spans="2:35" ht="26.1" customHeight="1" x14ac:dyDescent="0.5">
      <c r="B76" s="253"/>
      <c r="C76" s="466"/>
      <c r="D76" s="466"/>
      <c r="E76" s="466"/>
      <c r="F76" s="466"/>
      <c r="G76" s="466"/>
      <c r="H76" s="466"/>
      <c r="I76" s="466"/>
      <c r="J76" s="466"/>
      <c r="K76" s="466"/>
      <c r="L76" s="466"/>
      <c r="M76" s="466"/>
      <c r="N76" s="466"/>
      <c r="O76" s="466"/>
      <c r="P76" s="466"/>
      <c r="Q76" s="466"/>
      <c r="R76" s="466"/>
      <c r="S76" s="466"/>
      <c r="T76" s="466"/>
      <c r="U76" s="254"/>
    </row>
    <row r="77" spans="2:35" ht="26.1" customHeight="1" x14ac:dyDescent="0.5">
      <c r="B77" s="250"/>
      <c r="C77" s="465"/>
      <c r="D77" s="465"/>
      <c r="E77" s="465"/>
      <c r="F77" s="465"/>
      <c r="G77" s="465"/>
      <c r="H77" s="465"/>
      <c r="I77" s="465"/>
      <c r="J77" s="465"/>
      <c r="K77" s="465"/>
      <c r="L77" s="465"/>
      <c r="M77" s="465"/>
      <c r="N77" s="465"/>
      <c r="O77" s="465"/>
      <c r="P77" s="465"/>
      <c r="Q77" s="465"/>
      <c r="R77" s="465"/>
      <c r="S77" s="465"/>
      <c r="T77" s="465"/>
      <c r="U77" s="252"/>
    </row>
    <row r="78" spans="2:35" ht="26.1" customHeight="1" x14ac:dyDescent="0.5">
      <c r="B78" s="253"/>
      <c r="C78" s="466"/>
      <c r="D78" s="466"/>
      <c r="E78" s="466"/>
      <c r="F78" s="466"/>
      <c r="G78" s="466"/>
      <c r="H78" s="466"/>
      <c r="I78" s="466"/>
      <c r="J78" s="466"/>
      <c r="K78" s="466"/>
      <c r="L78" s="466"/>
      <c r="M78" s="466"/>
      <c r="N78" s="466"/>
      <c r="O78" s="466"/>
      <c r="P78" s="466"/>
      <c r="Q78" s="466"/>
      <c r="R78" s="466"/>
      <c r="S78" s="466"/>
      <c r="T78" s="466"/>
      <c r="U78" s="254"/>
    </row>
    <row r="79" spans="2:35" ht="26.1" customHeight="1" x14ac:dyDescent="0.5">
      <c r="B79" s="253"/>
      <c r="C79" s="466"/>
      <c r="D79" s="466"/>
      <c r="E79" s="466"/>
      <c r="F79" s="466"/>
      <c r="G79" s="466"/>
      <c r="H79" s="466"/>
      <c r="I79" s="466"/>
      <c r="J79" s="466"/>
      <c r="K79" s="466"/>
      <c r="L79" s="466"/>
      <c r="M79" s="466"/>
      <c r="N79" s="466"/>
      <c r="O79" s="466"/>
      <c r="P79" s="466"/>
      <c r="Q79" s="466"/>
      <c r="R79" s="466"/>
      <c r="S79" s="466"/>
      <c r="T79" s="466"/>
      <c r="U79" s="254"/>
    </row>
    <row r="80" spans="2:35" ht="26.1" customHeight="1" x14ac:dyDescent="0.5">
      <c r="B80" s="253"/>
      <c r="C80" s="466"/>
      <c r="D80" s="466"/>
      <c r="E80" s="466"/>
      <c r="F80" s="466"/>
      <c r="G80" s="466"/>
      <c r="H80" s="466"/>
      <c r="I80" s="466"/>
      <c r="J80" s="466"/>
      <c r="K80" s="466"/>
      <c r="L80" s="466"/>
      <c r="M80" s="466"/>
      <c r="N80" s="466"/>
      <c r="O80" s="466"/>
      <c r="P80" s="466"/>
      <c r="Q80" s="466"/>
      <c r="R80" s="466"/>
      <c r="S80" s="466"/>
      <c r="T80" s="466"/>
      <c r="U80" s="254"/>
    </row>
    <row r="81" spans="2:21" ht="26.1" customHeight="1" x14ac:dyDescent="0.5">
      <c r="B81" s="250"/>
      <c r="C81" s="465"/>
      <c r="D81" s="465"/>
      <c r="E81" s="465"/>
      <c r="F81" s="465"/>
      <c r="G81" s="465"/>
      <c r="H81" s="465"/>
      <c r="I81" s="465"/>
      <c r="J81" s="465"/>
      <c r="K81" s="465"/>
      <c r="L81" s="465"/>
      <c r="M81" s="465"/>
      <c r="N81" s="465"/>
      <c r="O81" s="465"/>
      <c r="P81" s="465"/>
      <c r="Q81" s="465"/>
      <c r="R81" s="465"/>
      <c r="S81" s="465"/>
      <c r="T81" s="465"/>
      <c r="U81" s="252"/>
    </row>
    <row r="82" spans="2:21" ht="26.1" customHeight="1" x14ac:dyDescent="0.5">
      <c r="B82" s="253"/>
      <c r="C82" s="466"/>
      <c r="D82" s="466"/>
      <c r="E82" s="466"/>
      <c r="F82" s="466"/>
      <c r="G82" s="466"/>
      <c r="H82" s="466"/>
      <c r="I82" s="466"/>
      <c r="J82" s="466"/>
      <c r="K82" s="466"/>
      <c r="L82" s="466"/>
      <c r="M82" s="466"/>
      <c r="N82" s="466"/>
      <c r="O82" s="466"/>
      <c r="P82" s="466"/>
      <c r="Q82" s="466"/>
      <c r="R82" s="466"/>
      <c r="S82" s="466"/>
      <c r="T82" s="466"/>
      <c r="U82" s="254"/>
    </row>
    <row r="83" spans="2:21" ht="26.1" customHeight="1" x14ac:dyDescent="0.5">
      <c r="B83" s="253"/>
      <c r="C83" s="466"/>
      <c r="D83" s="466"/>
      <c r="E83" s="466"/>
      <c r="F83" s="466"/>
      <c r="G83" s="466"/>
      <c r="H83" s="466"/>
      <c r="I83" s="466"/>
      <c r="J83" s="466"/>
      <c r="K83" s="466"/>
      <c r="L83" s="466"/>
      <c r="M83" s="466"/>
      <c r="N83" s="466"/>
      <c r="O83" s="466"/>
      <c r="P83" s="466"/>
      <c r="Q83" s="466"/>
      <c r="R83" s="466"/>
      <c r="S83" s="466"/>
      <c r="T83" s="466"/>
      <c r="U83" s="254"/>
    </row>
    <row r="84" spans="2:21" ht="26.1" customHeight="1" x14ac:dyDescent="0.5">
      <c r="B84" s="253"/>
      <c r="C84" s="466"/>
      <c r="D84" s="466"/>
      <c r="E84" s="466"/>
      <c r="F84" s="466"/>
      <c r="G84" s="466"/>
      <c r="H84" s="466"/>
      <c r="I84" s="466"/>
      <c r="J84" s="466"/>
      <c r="K84" s="466"/>
      <c r="L84" s="466"/>
      <c r="M84" s="466"/>
      <c r="N84" s="466"/>
      <c r="O84" s="466"/>
      <c r="P84" s="466"/>
      <c r="Q84" s="466"/>
      <c r="R84" s="466"/>
      <c r="S84" s="466"/>
      <c r="T84" s="466"/>
      <c r="U84" s="254"/>
    </row>
    <row r="85" spans="2:21" ht="26.1" customHeight="1" x14ac:dyDescent="0.5">
      <c r="B85" s="250"/>
      <c r="C85" s="465"/>
      <c r="D85" s="465"/>
      <c r="E85" s="465"/>
      <c r="F85" s="465"/>
      <c r="G85" s="465"/>
      <c r="H85" s="465"/>
      <c r="I85" s="465"/>
      <c r="J85" s="465"/>
      <c r="K85" s="465"/>
      <c r="L85" s="465"/>
      <c r="M85" s="465"/>
      <c r="N85" s="465"/>
      <c r="O85" s="465"/>
      <c r="P85" s="465"/>
      <c r="Q85" s="465"/>
      <c r="R85" s="465"/>
      <c r="S85" s="465"/>
      <c r="T85" s="465"/>
      <c r="U85" s="252"/>
    </row>
    <row r="86" spans="2:21" ht="26.1" customHeight="1" x14ac:dyDescent="0.5">
      <c r="B86" s="253"/>
      <c r="C86" s="466"/>
      <c r="D86" s="466"/>
      <c r="E86" s="466"/>
      <c r="F86" s="466"/>
      <c r="G86" s="466"/>
      <c r="H86" s="466"/>
      <c r="I86" s="466"/>
      <c r="J86" s="466"/>
      <c r="K86" s="466"/>
      <c r="L86" s="466"/>
      <c r="M86" s="466"/>
      <c r="N86" s="466"/>
      <c r="O86" s="466"/>
      <c r="P86" s="466"/>
      <c r="Q86" s="466"/>
      <c r="R86" s="466"/>
      <c r="S86" s="466"/>
      <c r="T86" s="466"/>
      <c r="U86" s="254"/>
    </row>
    <row r="87" spans="2:21" ht="26.1" customHeight="1" x14ac:dyDescent="0.5">
      <c r="B87" s="253"/>
      <c r="C87" s="466"/>
      <c r="D87" s="466"/>
      <c r="E87" s="466"/>
      <c r="F87" s="466"/>
      <c r="G87" s="466"/>
      <c r="H87" s="466"/>
      <c r="I87" s="466"/>
      <c r="J87" s="466"/>
      <c r="K87" s="466"/>
      <c r="L87" s="466"/>
      <c r="M87" s="466"/>
      <c r="N87" s="466"/>
      <c r="O87" s="466"/>
      <c r="P87" s="466"/>
      <c r="Q87" s="466"/>
      <c r="R87" s="466"/>
      <c r="S87" s="466"/>
      <c r="T87" s="466"/>
      <c r="U87" s="254"/>
    </row>
    <row r="88" spans="2:21" ht="26.1" customHeight="1" x14ac:dyDescent="0.5">
      <c r="B88" s="253"/>
      <c r="C88" s="466"/>
      <c r="D88" s="466"/>
      <c r="E88" s="466"/>
      <c r="F88" s="466"/>
      <c r="G88" s="466"/>
      <c r="H88" s="466"/>
      <c r="I88" s="466"/>
      <c r="J88" s="466"/>
      <c r="K88" s="466"/>
      <c r="L88" s="466"/>
      <c r="M88" s="466"/>
      <c r="N88" s="466"/>
      <c r="O88" s="466"/>
      <c r="P88" s="466"/>
      <c r="Q88" s="466"/>
      <c r="R88" s="466"/>
      <c r="S88" s="466"/>
      <c r="T88" s="466"/>
      <c r="U88" s="254"/>
    </row>
    <row r="89" spans="2:21" ht="26.1" customHeight="1" x14ac:dyDescent="0.5">
      <c r="B89" s="250"/>
      <c r="C89" s="465"/>
      <c r="D89" s="465"/>
      <c r="E89" s="465"/>
      <c r="F89" s="465"/>
      <c r="G89" s="465"/>
      <c r="H89" s="465"/>
      <c r="I89" s="465"/>
      <c r="J89" s="465"/>
      <c r="K89" s="465"/>
      <c r="L89" s="465"/>
      <c r="M89" s="465"/>
      <c r="N89" s="465"/>
      <c r="O89" s="465"/>
      <c r="P89" s="465"/>
      <c r="Q89" s="465"/>
      <c r="R89" s="465"/>
      <c r="S89" s="465"/>
      <c r="T89" s="465"/>
      <c r="U89" s="252"/>
    </row>
    <row r="90" spans="2:21" ht="26.1" customHeight="1" x14ac:dyDescent="0.5">
      <c r="B90" s="250"/>
      <c r="C90" s="465"/>
      <c r="D90" s="465"/>
      <c r="E90" s="465"/>
      <c r="F90" s="465"/>
      <c r="G90" s="465"/>
      <c r="H90" s="465"/>
      <c r="I90" s="465"/>
      <c r="J90" s="465"/>
      <c r="K90" s="465"/>
      <c r="L90" s="465"/>
      <c r="M90" s="465"/>
      <c r="N90" s="465"/>
      <c r="O90" s="465"/>
      <c r="P90" s="465"/>
      <c r="Q90" s="465"/>
      <c r="R90" s="465"/>
      <c r="S90" s="465"/>
      <c r="T90" s="465"/>
      <c r="U90" s="252"/>
    </row>
    <row r="91" spans="2:21" ht="26.1" customHeight="1" x14ac:dyDescent="0.5">
      <c r="B91" s="250"/>
      <c r="C91" s="465"/>
      <c r="D91" s="465"/>
      <c r="E91" s="465"/>
      <c r="F91" s="465"/>
      <c r="G91" s="465"/>
      <c r="H91" s="465"/>
      <c r="I91" s="465"/>
      <c r="J91" s="465"/>
      <c r="K91" s="465"/>
      <c r="L91" s="465"/>
      <c r="M91" s="465"/>
      <c r="N91" s="465"/>
      <c r="O91" s="465"/>
      <c r="P91" s="465"/>
      <c r="Q91" s="465"/>
      <c r="R91" s="465"/>
      <c r="S91" s="465"/>
      <c r="T91" s="465"/>
      <c r="U91" s="252"/>
    </row>
    <row r="92" spans="2:21" ht="26.1" customHeight="1" x14ac:dyDescent="0.5">
      <c r="B92" s="250"/>
      <c r="C92" s="465"/>
      <c r="D92" s="465"/>
      <c r="E92" s="465"/>
      <c r="F92" s="465"/>
      <c r="G92" s="465"/>
      <c r="H92" s="465"/>
      <c r="I92" s="465"/>
      <c r="J92" s="465"/>
      <c r="K92" s="465"/>
      <c r="L92" s="465"/>
      <c r="M92" s="465"/>
      <c r="N92" s="465"/>
      <c r="O92" s="465"/>
      <c r="P92" s="465"/>
      <c r="Q92" s="465"/>
      <c r="R92" s="465"/>
      <c r="S92" s="465"/>
      <c r="T92" s="465"/>
      <c r="U92" s="252"/>
    </row>
    <row r="93" spans="2:21" ht="26.1" customHeight="1" x14ac:dyDescent="0.5">
      <c r="B93" s="250"/>
      <c r="C93" s="465"/>
      <c r="D93" s="465"/>
      <c r="E93" s="465"/>
      <c r="F93" s="465"/>
      <c r="G93" s="465"/>
      <c r="H93" s="465"/>
      <c r="I93" s="465"/>
      <c r="J93" s="465"/>
      <c r="K93" s="465"/>
      <c r="L93" s="465"/>
      <c r="M93" s="465"/>
      <c r="N93" s="465"/>
      <c r="O93" s="465"/>
      <c r="P93" s="465"/>
      <c r="Q93" s="465"/>
      <c r="R93" s="465"/>
      <c r="S93" s="465"/>
      <c r="T93" s="465"/>
      <c r="U93" s="252"/>
    </row>
    <row r="94" spans="2:21" ht="26.1" customHeight="1" x14ac:dyDescent="0.5">
      <c r="B94" s="250"/>
      <c r="C94" s="251"/>
      <c r="D94" s="251"/>
      <c r="E94" s="251"/>
      <c r="F94" s="251"/>
      <c r="G94" s="251"/>
      <c r="H94" s="251"/>
      <c r="I94" s="251"/>
      <c r="J94" s="251"/>
      <c r="K94" s="251"/>
      <c r="L94" s="251"/>
      <c r="M94" s="251"/>
      <c r="N94" s="251"/>
      <c r="O94" s="251"/>
      <c r="P94" s="251"/>
      <c r="Q94" s="251"/>
      <c r="R94" s="251"/>
      <c r="S94" s="251"/>
      <c r="T94" s="251"/>
      <c r="U94" s="252"/>
    </row>
    <row r="95" spans="2:21" ht="26.1" customHeight="1" x14ac:dyDescent="0.5">
      <c r="B95" s="250"/>
      <c r="C95" s="251"/>
      <c r="D95" s="251"/>
      <c r="E95" s="251"/>
      <c r="F95" s="251"/>
      <c r="G95" s="251"/>
      <c r="H95" s="251"/>
      <c r="I95" s="251"/>
      <c r="J95" s="251"/>
      <c r="K95" s="251"/>
      <c r="L95" s="251"/>
      <c r="M95" s="251"/>
      <c r="N95" s="251"/>
      <c r="O95" s="251"/>
      <c r="P95" s="251"/>
      <c r="Q95" s="251"/>
      <c r="R95" s="251"/>
      <c r="S95" s="251"/>
      <c r="T95" s="251"/>
      <c r="U95" s="252"/>
    </row>
    <row r="96" spans="2:21" ht="26.1" customHeight="1" x14ac:dyDescent="0.5">
      <c r="B96" s="250"/>
      <c r="C96" s="251"/>
      <c r="D96" s="251"/>
      <c r="E96" s="251"/>
      <c r="F96" s="251"/>
      <c r="G96" s="251"/>
      <c r="H96" s="251"/>
      <c r="I96" s="251"/>
      <c r="J96" s="251"/>
      <c r="K96" s="251"/>
      <c r="L96" s="251"/>
      <c r="M96" s="251"/>
      <c r="N96" s="251"/>
      <c r="O96" s="251"/>
      <c r="P96" s="251"/>
      <c r="Q96" s="251"/>
      <c r="R96" s="251"/>
      <c r="S96" s="251"/>
      <c r="T96" s="251"/>
      <c r="U96" s="252"/>
    </row>
    <row r="97" spans="2:21" ht="26.1" customHeight="1" x14ac:dyDescent="0.5">
      <c r="B97" s="250"/>
      <c r="C97" s="251"/>
      <c r="D97" s="251"/>
      <c r="E97" s="251"/>
      <c r="F97" s="251"/>
      <c r="G97" s="251"/>
      <c r="H97" s="251"/>
      <c r="I97" s="251"/>
      <c r="J97" s="251"/>
      <c r="K97" s="251"/>
      <c r="L97" s="251"/>
      <c r="M97" s="251"/>
      <c r="N97" s="251"/>
      <c r="O97" s="251"/>
      <c r="P97" s="251"/>
      <c r="Q97" s="251"/>
      <c r="R97" s="251"/>
      <c r="S97" s="251"/>
      <c r="T97" s="251"/>
      <c r="U97" s="252"/>
    </row>
    <row r="98" spans="2:21" ht="26.1" customHeight="1" x14ac:dyDescent="0.5">
      <c r="B98" s="250"/>
      <c r="C98" s="251"/>
      <c r="D98" s="251"/>
      <c r="E98" s="251"/>
      <c r="F98" s="251"/>
      <c r="G98" s="251"/>
      <c r="H98" s="251"/>
      <c r="I98" s="251"/>
      <c r="J98" s="251"/>
      <c r="K98" s="251"/>
      <c r="L98" s="251"/>
      <c r="M98" s="251"/>
      <c r="N98" s="251"/>
      <c r="O98" s="251"/>
      <c r="P98" s="251"/>
      <c r="Q98" s="251"/>
      <c r="R98" s="251"/>
      <c r="S98" s="251"/>
      <c r="T98" s="251"/>
      <c r="U98" s="252"/>
    </row>
    <row r="99" spans="2:21" ht="26.1" customHeight="1" x14ac:dyDescent="0.5">
      <c r="B99" s="250"/>
      <c r="C99" s="251"/>
      <c r="D99" s="251"/>
      <c r="E99" s="251"/>
      <c r="F99" s="251"/>
      <c r="G99" s="251"/>
      <c r="H99" s="251"/>
      <c r="I99" s="251"/>
      <c r="J99" s="251"/>
      <c r="K99" s="251"/>
      <c r="L99" s="251"/>
      <c r="M99" s="251"/>
      <c r="N99" s="251"/>
      <c r="O99" s="251"/>
      <c r="P99" s="251"/>
      <c r="Q99" s="251"/>
      <c r="R99" s="251"/>
      <c r="S99" s="251"/>
      <c r="T99" s="251"/>
      <c r="U99" s="252"/>
    </row>
    <row r="100" spans="2:21" ht="26.1" customHeight="1" x14ac:dyDescent="0.5">
      <c r="B100" s="252"/>
      <c r="C100" s="255"/>
      <c r="D100" s="255"/>
      <c r="E100" s="255"/>
      <c r="F100" s="255"/>
      <c r="G100" s="255"/>
      <c r="H100" s="255"/>
      <c r="I100" s="255"/>
      <c r="J100" s="255"/>
      <c r="K100" s="255"/>
      <c r="L100" s="255"/>
      <c r="M100" s="255"/>
      <c r="N100" s="255"/>
      <c r="O100" s="255"/>
      <c r="P100" s="255"/>
      <c r="Q100" s="255"/>
      <c r="R100" s="255"/>
      <c r="S100" s="255"/>
      <c r="T100" s="255"/>
      <c r="U100" s="252"/>
    </row>
    <row r="101" spans="2:21" ht="26.1" customHeight="1" x14ac:dyDescent="0.5">
      <c r="B101" s="247"/>
      <c r="C101" s="249"/>
      <c r="D101" s="249"/>
      <c r="E101" s="249"/>
      <c r="F101" s="249"/>
      <c r="G101" s="249"/>
      <c r="H101" s="249"/>
      <c r="I101" s="249"/>
      <c r="J101" s="249"/>
      <c r="K101" s="249"/>
      <c r="L101" s="249"/>
      <c r="M101" s="249"/>
      <c r="N101" s="249"/>
      <c r="O101" s="249"/>
      <c r="P101" s="249"/>
      <c r="Q101" s="249"/>
      <c r="R101" s="249"/>
      <c r="S101" s="249"/>
      <c r="T101" s="249"/>
      <c r="U101" s="247"/>
    </row>
    <row r="102" spans="2:21" ht="26.1" customHeight="1" x14ac:dyDescent="0.35"/>
    <row r="103" spans="2:21" ht="26.1" customHeight="1" x14ac:dyDescent="0.35"/>
    <row r="104" spans="2:21" ht="26.1" customHeight="1" x14ac:dyDescent="0.35"/>
    <row r="105" spans="2:21" ht="26.1" customHeight="1" x14ac:dyDescent="0.35"/>
    <row r="106" spans="2:21" ht="26.1" customHeight="1" x14ac:dyDescent="0.35"/>
    <row r="107" spans="2:21" ht="26.1" customHeight="1" x14ac:dyDescent="0.35"/>
    <row r="108" spans="2:21" ht="26.1" customHeight="1" x14ac:dyDescent="0.35"/>
    <row r="109" spans="2:21" ht="26.1" customHeight="1" x14ac:dyDescent="0.35"/>
    <row r="110" spans="2:21" ht="26.1" customHeight="1" x14ac:dyDescent="0.35"/>
  </sheetData>
  <mergeCells count="12">
    <mergeCell ref="L4:U4"/>
    <mergeCell ref="B4:K4"/>
    <mergeCell ref="L9:T9"/>
    <mergeCell ref="I9:K9"/>
    <mergeCell ref="H9:H11"/>
    <mergeCell ref="G9:G11"/>
    <mergeCell ref="E9:E11"/>
    <mergeCell ref="D9:D11"/>
    <mergeCell ref="B9:B11"/>
    <mergeCell ref="F9:F11"/>
    <mergeCell ref="C9:C11"/>
    <mergeCell ref="U9:U11"/>
  </mergeCells>
  <phoneticPr fontId="0" type="noConversion"/>
  <printOptions horizontalCentered="1"/>
  <pageMargins left="0.196850393700787" right="0.196850393700787" top="0.196850393700787" bottom="0.196850393700787" header="0.511811023622047" footer="0.511811023622047"/>
  <pageSetup paperSize="9" scale="45" orientation="portrait" r:id="rId1"/>
  <headerFooter alignWithMargins="0">
    <oddFooter>&amp;C&amp;"Times New Roman,Regular"&amp;20- &amp;P+15 -</oddFooter>
  </headerFooter>
  <colBreaks count="1" manualBreakCount="1">
    <brk id="11" max="7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H201"/>
  <sheetViews>
    <sheetView rightToLeft="1" view="pageBreakPreview" zoomScale="50" zoomScaleNormal="50" zoomScaleSheetLayoutView="50" workbookViewId="0"/>
  </sheetViews>
  <sheetFormatPr defaultRowHeight="15" x14ac:dyDescent="0.35"/>
  <cols>
    <col min="1" max="1" width="9.140625" style="48"/>
    <col min="2" max="2" width="69.42578125" style="48" customWidth="1"/>
    <col min="3" max="20" width="17" style="48" customWidth="1"/>
    <col min="21" max="21" width="65.42578125" style="48" customWidth="1"/>
    <col min="22" max="27" width="12.85546875" style="108" bestFit="1" customWidth="1"/>
    <col min="28" max="31" width="9.140625" style="48"/>
    <col min="32" max="33" width="14.140625" style="48" bestFit="1" customWidth="1"/>
    <col min="34" max="34" width="15.85546875" style="48" customWidth="1"/>
    <col min="35" max="16384" width="9.140625" style="48"/>
  </cols>
  <sheetData>
    <row r="1" spans="1:34" s="5" customFormat="1" ht="19.5" customHeight="1" x14ac:dyDescent="0.65">
      <c r="B1" s="2"/>
      <c r="C1" s="2"/>
      <c r="D1" s="2"/>
      <c r="E1" s="2"/>
      <c r="F1" s="2"/>
      <c r="G1" s="2"/>
      <c r="H1" s="2"/>
      <c r="I1" s="2"/>
      <c r="J1" s="2"/>
      <c r="K1" s="2"/>
      <c r="L1" s="2"/>
      <c r="M1" s="2"/>
      <c r="N1" s="2"/>
      <c r="O1" s="2"/>
      <c r="P1" s="2"/>
      <c r="Q1" s="2"/>
      <c r="R1" s="2"/>
      <c r="S1" s="2"/>
      <c r="T1" s="2"/>
      <c r="V1" s="242"/>
      <c r="W1" s="242"/>
      <c r="X1" s="242"/>
      <c r="Y1" s="242"/>
      <c r="Z1" s="242"/>
      <c r="AA1" s="242"/>
    </row>
    <row r="2" spans="1:34" s="5" customFormat="1" ht="19.5" customHeight="1" x14ac:dyDescent="0.65">
      <c r="B2" s="2"/>
      <c r="C2" s="2"/>
      <c r="D2" s="2"/>
      <c r="E2" s="2"/>
      <c r="F2" s="2"/>
      <c r="G2" s="2"/>
      <c r="H2" s="2"/>
      <c r="I2" s="2"/>
      <c r="J2" s="2"/>
      <c r="K2" s="2"/>
      <c r="L2" s="2"/>
      <c r="M2" s="2"/>
      <c r="N2" s="2"/>
      <c r="O2" s="2"/>
      <c r="P2" s="2"/>
      <c r="Q2" s="2"/>
      <c r="R2" s="2"/>
      <c r="S2" s="2"/>
      <c r="T2" s="2"/>
      <c r="V2" s="242"/>
      <c r="W2" s="242"/>
      <c r="X2" s="242"/>
      <c r="Y2" s="242"/>
      <c r="Z2" s="242"/>
      <c r="AA2" s="242"/>
    </row>
    <row r="3" spans="1:34" s="5" customFormat="1" ht="19.5" customHeight="1" x14ac:dyDescent="0.7">
      <c r="B3" s="2"/>
      <c r="C3" s="239"/>
      <c r="D3" s="239"/>
      <c r="E3" s="239"/>
      <c r="F3" s="239"/>
      <c r="G3" s="239"/>
      <c r="H3" s="239"/>
      <c r="I3" s="239"/>
      <c r="J3" s="239"/>
      <c r="K3" s="239"/>
      <c r="L3" s="239"/>
      <c r="M3" s="239"/>
      <c r="N3" s="239"/>
      <c r="O3" s="239"/>
      <c r="P3" s="239"/>
      <c r="Q3" s="239"/>
      <c r="R3" s="239"/>
      <c r="S3" s="239"/>
      <c r="T3" s="239"/>
      <c r="U3" s="239"/>
      <c r="V3" s="242"/>
      <c r="W3" s="242"/>
      <c r="X3" s="242"/>
      <c r="Y3" s="242"/>
      <c r="Z3" s="242"/>
      <c r="AA3" s="242"/>
    </row>
    <row r="4" spans="1:34" s="469" customFormat="1" ht="36.75" x14ac:dyDescent="0.85">
      <c r="B4" s="1792" t="s">
        <v>1932</v>
      </c>
      <c r="C4" s="1792"/>
      <c r="D4" s="1792"/>
      <c r="E4" s="1792"/>
      <c r="F4" s="1792"/>
      <c r="G4" s="1792"/>
      <c r="H4" s="1792"/>
      <c r="I4" s="1792"/>
      <c r="J4" s="1792"/>
      <c r="K4" s="1792"/>
      <c r="L4" s="1771" t="s">
        <v>1931</v>
      </c>
      <c r="M4" s="1771"/>
      <c r="N4" s="1771"/>
      <c r="O4" s="1771"/>
      <c r="P4" s="1771"/>
      <c r="Q4" s="1771"/>
      <c r="R4" s="1771"/>
      <c r="S4" s="1771"/>
      <c r="T4" s="1771"/>
      <c r="U4" s="1771"/>
      <c r="V4" s="468"/>
      <c r="W4" s="468"/>
      <c r="X4" s="468"/>
      <c r="Y4" s="468"/>
      <c r="Z4" s="468"/>
      <c r="AA4" s="468"/>
      <c r="AB4" s="468"/>
      <c r="AC4" s="468"/>
      <c r="AD4" s="468"/>
      <c r="AE4" s="468"/>
      <c r="AF4" s="468"/>
      <c r="AG4" s="468"/>
    </row>
    <row r="5" spans="1:34" s="76" customFormat="1" ht="19.5" customHeight="1" x14ac:dyDescent="0.65">
      <c r="C5" s="75"/>
      <c r="D5" s="75"/>
      <c r="E5" s="75"/>
      <c r="F5" s="75"/>
      <c r="G5" s="75"/>
      <c r="H5" s="75"/>
      <c r="I5" s="75"/>
      <c r="J5" s="75"/>
      <c r="K5" s="75"/>
      <c r="L5" s="75"/>
      <c r="M5" s="75"/>
      <c r="N5" s="75"/>
      <c r="O5" s="75"/>
      <c r="P5" s="75"/>
      <c r="Q5" s="75"/>
      <c r="R5" s="75"/>
      <c r="S5" s="75"/>
      <c r="T5" s="75"/>
      <c r="U5" s="75"/>
      <c r="V5" s="154"/>
      <c r="W5" s="154"/>
      <c r="X5" s="154"/>
      <c r="Y5" s="154"/>
      <c r="Z5" s="154"/>
      <c r="AA5" s="154"/>
    </row>
    <row r="6" spans="1:34" s="76" customFormat="1" ht="19.5" customHeight="1" x14ac:dyDescent="0.65">
      <c r="C6" s="243"/>
      <c r="D6" s="243"/>
      <c r="E6" s="243"/>
      <c r="F6" s="243"/>
      <c r="G6" s="243"/>
      <c r="H6" s="243"/>
      <c r="I6" s="75"/>
      <c r="J6" s="75"/>
      <c r="K6" s="75"/>
      <c r="L6" s="75"/>
      <c r="M6" s="75"/>
      <c r="N6" s="75"/>
      <c r="O6" s="75"/>
      <c r="P6" s="75"/>
      <c r="Q6" s="75"/>
      <c r="R6" s="75"/>
      <c r="S6" s="75"/>
      <c r="T6" s="75"/>
      <c r="U6" s="75"/>
      <c r="V6" s="154"/>
      <c r="W6" s="154"/>
      <c r="X6" s="154"/>
      <c r="Y6" s="154"/>
      <c r="Z6" s="154"/>
      <c r="AA6" s="154"/>
    </row>
    <row r="7" spans="1:34" s="417" customFormat="1" ht="22.5" x14ac:dyDescent="0.5">
      <c r="B7" s="1669" t="s">
        <v>1756</v>
      </c>
      <c r="U7" s="229" t="s">
        <v>1760</v>
      </c>
      <c r="V7" s="472"/>
      <c r="W7" s="472"/>
      <c r="X7" s="472"/>
      <c r="Y7" s="472"/>
      <c r="Z7" s="472"/>
      <c r="AA7" s="472"/>
    </row>
    <row r="8" spans="1:34" s="76" customFormat="1" ht="19.5" customHeight="1" thickBot="1" x14ac:dyDescent="0.7">
      <c r="C8" s="75"/>
      <c r="D8" s="75"/>
      <c r="E8" s="75"/>
      <c r="F8" s="75"/>
      <c r="G8" s="75"/>
      <c r="H8" s="75"/>
      <c r="I8" s="75"/>
      <c r="J8" s="75"/>
      <c r="K8" s="75"/>
      <c r="L8" s="75"/>
      <c r="M8" s="75"/>
      <c r="N8" s="75"/>
      <c r="O8" s="75"/>
      <c r="P8" s="75"/>
      <c r="Q8" s="75"/>
      <c r="R8" s="75"/>
      <c r="S8" s="75"/>
      <c r="T8" s="75"/>
      <c r="U8" s="75"/>
      <c r="V8" s="154"/>
      <c r="W8" s="154"/>
      <c r="X8" s="154"/>
      <c r="Y8" s="154"/>
      <c r="Z8" s="154"/>
      <c r="AA8" s="154"/>
    </row>
    <row r="9" spans="1:34" s="1539" customFormat="1" ht="25.5" customHeight="1" thickTop="1" x14ac:dyDescent="0.7">
      <c r="A9" s="258"/>
      <c r="B9" s="1833" t="s">
        <v>887</v>
      </c>
      <c r="C9" s="1779">
        <v>2008</v>
      </c>
      <c r="D9" s="1779">
        <v>2009</v>
      </c>
      <c r="E9" s="1779">
        <v>2010</v>
      </c>
      <c r="F9" s="1779">
        <v>2011</v>
      </c>
      <c r="G9" s="1779">
        <v>2012</v>
      </c>
      <c r="H9" s="1779">
        <v>2013</v>
      </c>
      <c r="I9" s="1800">
        <v>2013</v>
      </c>
      <c r="J9" s="1801"/>
      <c r="K9" s="1801"/>
      <c r="L9" s="1798">
        <v>2013</v>
      </c>
      <c r="M9" s="1798"/>
      <c r="N9" s="1798"/>
      <c r="O9" s="1798"/>
      <c r="P9" s="1798"/>
      <c r="Q9" s="1798"/>
      <c r="R9" s="1798"/>
      <c r="S9" s="1798"/>
      <c r="T9" s="1799"/>
      <c r="U9" s="1822" t="s">
        <v>886</v>
      </c>
      <c r="V9" s="430"/>
      <c r="W9" s="430"/>
      <c r="X9" s="430"/>
      <c r="Y9" s="430"/>
      <c r="Z9" s="430"/>
      <c r="AA9" s="430"/>
    </row>
    <row r="10" spans="1:34" s="258" customFormat="1" ht="19.5" customHeight="1" x14ac:dyDescent="0.7">
      <c r="B10" s="1834"/>
      <c r="C10" s="1780"/>
      <c r="D10" s="1780"/>
      <c r="E10" s="1780"/>
      <c r="F10" s="1780"/>
      <c r="G10" s="1780"/>
      <c r="H10" s="1780"/>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823"/>
      <c r="V10" s="257"/>
      <c r="W10" s="257"/>
      <c r="X10" s="257"/>
      <c r="Y10" s="257"/>
      <c r="Z10" s="257"/>
      <c r="AA10" s="257"/>
    </row>
    <row r="11" spans="1:34" s="338" customFormat="1" ht="19.5" customHeight="1" x14ac:dyDescent="0.7">
      <c r="A11" s="258"/>
      <c r="B11" s="1835"/>
      <c r="C11" s="1781"/>
      <c r="D11" s="1781"/>
      <c r="E11" s="1781"/>
      <c r="F11" s="1781"/>
      <c r="G11" s="1781"/>
      <c r="H11" s="1781"/>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824"/>
      <c r="V11" s="431"/>
      <c r="W11" s="431"/>
      <c r="X11" s="431"/>
      <c r="Y11" s="431"/>
      <c r="Z11" s="431"/>
      <c r="AA11" s="431"/>
    </row>
    <row r="12" spans="1:34" s="258" customFormat="1" ht="15" customHeight="1" x14ac:dyDescent="0.7">
      <c r="B12" s="432"/>
      <c r="C12" s="347"/>
      <c r="D12" s="347"/>
      <c r="E12" s="347"/>
      <c r="F12" s="347"/>
      <c r="G12" s="347"/>
      <c r="H12" s="347"/>
      <c r="I12" s="349"/>
      <c r="J12" s="348"/>
      <c r="K12" s="348"/>
      <c r="L12" s="348"/>
      <c r="M12" s="348"/>
      <c r="N12" s="348"/>
      <c r="O12" s="348"/>
      <c r="P12" s="348"/>
      <c r="Q12" s="348"/>
      <c r="R12" s="348"/>
      <c r="S12" s="350"/>
      <c r="T12" s="346"/>
      <c r="U12" s="433"/>
      <c r="V12" s="257"/>
      <c r="W12" s="257"/>
      <c r="X12" s="257"/>
      <c r="Y12" s="257"/>
      <c r="Z12" s="257"/>
      <c r="AA12" s="257"/>
    </row>
    <row r="13" spans="1:34" s="365" customFormat="1" ht="26.1" customHeight="1" x14ac:dyDescent="0.2">
      <c r="B13" s="1157" t="s">
        <v>1505</v>
      </c>
      <c r="C13" s="863"/>
      <c r="D13" s="863"/>
      <c r="E13" s="863"/>
      <c r="F13" s="863"/>
      <c r="G13" s="863"/>
      <c r="H13" s="863"/>
      <c r="I13" s="1065"/>
      <c r="J13" s="1066"/>
      <c r="K13" s="1066"/>
      <c r="L13" s="1066"/>
      <c r="M13" s="1066"/>
      <c r="N13" s="1066"/>
      <c r="O13" s="1066"/>
      <c r="P13" s="1066"/>
      <c r="Q13" s="1066"/>
      <c r="R13" s="1066"/>
      <c r="S13" s="1154"/>
      <c r="T13" s="1067"/>
      <c r="U13" s="379" t="s">
        <v>1018</v>
      </c>
      <c r="V13" s="853"/>
      <c r="W13" s="853"/>
      <c r="X13" s="853"/>
      <c r="Y13" s="853"/>
      <c r="Z13" s="853"/>
      <c r="AA13" s="853"/>
    </row>
    <row r="14" spans="1:34" s="365" customFormat="1" ht="26.1" customHeight="1" x14ac:dyDescent="0.2">
      <c r="A14" s="853"/>
      <c r="B14" s="976" t="s">
        <v>530</v>
      </c>
      <c r="C14" s="884">
        <v>0</v>
      </c>
      <c r="D14" s="884">
        <v>0</v>
      </c>
      <c r="E14" s="884">
        <v>35547.758504930003</v>
      </c>
      <c r="F14" s="884">
        <v>501.02873224999996</v>
      </c>
      <c r="G14" s="884">
        <v>512.15679512359998</v>
      </c>
      <c r="H14" s="884">
        <v>504.69421199999999</v>
      </c>
      <c r="I14" s="794">
        <v>503.47903600000001</v>
      </c>
      <c r="J14" s="792">
        <v>497.98494719130002</v>
      </c>
      <c r="K14" s="792">
        <v>499.34005500000006</v>
      </c>
      <c r="L14" s="792">
        <v>500.67844400000001</v>
      </c>
      <c r="M14" s="792">
        <v>502.03539238000008</v>
      </c>
      <c r="N14" s="792">
        <v>503.37460299999998</v>
      </c>
      <c r="O14" s="792">
        <v>504.73237227000004</v>
      </c>
      <c r="P14" s="792">
        <v>499.28944299999995</v>
      </c>
      <c r="Q14" s="792">
        <v>500.63243599999998</v>
      </c>
      <c r="R14" s="792">
        <v>501.99082770000001</v>
      </c>
      <c r="S14" s="885">
        <v>503.33381999999995</v>
      </c>
      <c r="T14" s="984">
        <v>504.69421199999999</v>
      </c>
      <c r="U14" s="620" t="s">
        <v>181</v>
      </c>
      <c r="V14" s="853"/>
      <c r="W14" s="853"/>
      <c r="X14" s="853"/>
      <c r="Y14" s="853"/>
      <c r="Z14" s="853"/>
      <c r="AA14" s="853"/>
      <c r="AB14" s="853"/>
      <c r="AC14" s="853"/>
      <c r="AD14" s="853"/>
      <c r="AE14" s="853"/>
      <c r="AF14" s="853"/>
      <c r="AG14" s="853"/>
      <c r="AH14" s="853"/>
    </row>
    <row r="15" spans="1:34" s="365" customFormat="1" ht="26.1" customHeight="1" x14ac:dyDescent="0.2">
      <c r="A15" s="853"/>
      <c r="B15" s="977" t="s">
        <v>958</v>
      </c>
      <c r="C15" s="888">
        <v>0</v>
      </c>
      <c r="D15" s="888">
        <v>0</v>
      </c>
      <c r="E15" s="888">
        <v>298.94386985</v>
      </c>
      <c r="F15" s="888">
        <v>499.62559699999997</v>
      </c>
      <c r="G15" s="888">
        <v>502.12600400000002</v>
      </c>
      <c r="H15" s="888">
        <v>504.69421199999999</v>
      </c>
      <c r="I15" s="791">
        <v>503.47903600000001</v>
      </c>
      <c r="J15" s="789">
        <v>497.984286</v>
      </c>
      <c r="K15" s="789">
        <v>499.34005500000006</v>
      </c>
      <c r="L15" s="789">
        <v>500.67844400000001</v>
      </c>
      <c r="M15" s="789">
        <v>502.03521400000005</v>
      </c>
      <c r="N15" s="789">
        <v>503.37460299999998</v>
      </c>
      <c r="O15" s="789">
        <v>504.73237227000004</v>
      </c>
      <c r="P15" s="789">
        <v>499.28944299999995</v>
      </c>
      <c r="Q15" s="789">
        <v>500.63243599999998</v>
      </c>
      <c r="R15" s="789">
        <v>501.99082770000001</v>
      </c>
      <c r="S15" s="889">
        <v>503.33381999999995</v>
      </c>
      <c r="T15" s="983">
        <v>504.69421199999999</v>
      </c>
      <c r="U15" s="916" t="s">
        <v>938</v>
      </c>
      <c r="V15" s="853"/>
      <c r="W15" s="853"/>
      <c r="X15" s="853"/>
      <c r="Y15" s="853"/>
      <c r="Z15" s="853"/>
      <c r="AA15" s="853"/>
      <c r="AB15" s="853"/>
      <c r="AC15" s="853"/>
      <c r="AD15" s="853"/>
      <c r="AE15" s="853"/>
      <c r="AF15" s="853"/>
      <c r="AG15" s="853"/>
      <c r="AH15" s="853"/>
    </row>
    <row r="16" spans="1:34" s="365" customFormat="1" ht="26.1" customHeight="1" x14ac:dyDescent="0.2">
      <c r="A16" s="853"/>
      <c r="B16" s="977" t="s">
        <v>959</v>
      </c>
      <c r="C16" s="888">
        <v>0</v>
      </c>
      <c r="D16" s="888">
        <v>0</v>
      </c>
      <c r="E16" s="888">
        <v>35248.814635080002</v>
      </c>
      <c r="F16" s="888">
        <v>1.4031352500000001</v>
      </c>
      <c r="G16" s="888">
        <v>10.0307911236</v>
      </c>
      <c r="H16" s="888">
        <v>0</v>
      </c>
      <c r="I16" s="791">
        <v>0</v>
      </c>
      <c r="J16" s="789">
        <v>6.6119129999999999E-4</v>
      </c>
      <c r="K16" s="789">
        <v>0</v>
      </c>
      <c r="L16" s="789">
        <v>0</v>
      </c>
      <c r="M16" s="789">
        <v>1.7838000000000001E-4</v>
      </c>
      <c r="N16" s="789">
        <v>0</v>
      </c>
      <c r="O16" s="789">
        <v>0</v>
      </c>
      <c r="P16" s="789">
        <v>0</v>
      </c>
      <c r="Q16" s="789">
        <v>0</v>
      </c>
      <c r="R16" s="789">
        <v>0</v>
      </c>
      <c r="S16" s="889">
        <v>0</v>
      </c>
      <c r="T16" s="983">
        <v>0</v>
      </c>
      <c r="U16" s="916" t="s">
        <v>1274</v>
      </c>
      <c r="V16" s="853"/>
      <c r="W16" s="853"/>
      <c r="X16" s="853"/>
      <c r="Y16" s="853"/>
      <c r="Z16" s="853"/>
      <c r="AA16" s="853"/>
      <c r="AB16" s="853"/>
      <c r="AC16" s="853"/>
      <c r="AD16" s="853"/>
      <c r="AE16" s="853"/>
      <c r="AF16" s="853"/>
      <c r="AG16" s="853"/>
      <c r="AH16" s="853"/>
    </row>
    <row r="17" spans="1:34" s="365" customFormat="1" ht="26.1" customHeight="1" x14ac:dyDescent="0.2">
      <c r="A17" s="853"/>
      <c r="B17" s="977" t="s">
        <v>960</v>
      </c>
      <c r="C17" s="888">
        <v>0</v>
      </c>
      <c r="D17" s="888">
        <v>0</v>
      </c>
      <c r="E17" s="888">
        <v>0</v>
      </c>
      <c r="F17" s="888">
        <v>0</v>
      </c>
      <c r="G17" s="888">
        <v>0</v>
      </c>
      <c r="H17" s="888">
        <v>0</v>
      </c>
      <c r="I17" s="791">
        <v>0</v>
      </c>
      <c r="J17" s="789">
        <v>0</v>
      </c>
      <c r="K17" s="789">
        <v>0</v>
      </c>
      <c r="L17" s="789">
        <v>0</v>
      </c>
      <c r="M17" s="789">
        <v>0</v>
      </c>
      <c r="N17" s="789">
        <v>0</v>
      </c>
      <c r="O17" s="789">
        <v>0</v>
      </c>
      <c r="P17" s="789">
        <v>0</v>
      </c>
      <c r="Q17" s="789">
        <v>0</v>
      </c>
      <c r="R17" s="789">
        <v>0</v>
      </c>
      <c r="S17" s="889">
        <v>0</v>
      </c>
      <c r="T17" s="983">
        <v>0</v>
      </c>
      <c r="U17" s="916" t="s">
        <v>1230</v>
      </c>
      <c r="V17" s="853"/>
      <c r="W17" s="853"/>
      <c r="X17" s="853"/>
      <c r="Y17" s="853"/>
      <c r="Z17" s="853"/>
      <c r="AA17" s="853"/>
      <c r="AB17" s="853"/>
      <c r="AC17" s="853"/>
      <c r="AD17" s="853"/>
      <c r="AE17" s="853"/>
      <c r="AF17" s="853"/>
      <c r="AG17" s="853"/>
      <c r="AH17" s="853"/>
    </row>
    <row r="18" spans="1:34" s="365" customFormat="1" ht="26.1" customHeight="1" x14ac:dyDescent="0.2">
      <c r="A18" s="853"/>
      <c r="B18" s="976" t="s">
        <v>180</v>
      </c>
      <c r="C18" s="884">
        <v>125071.28420836046</v>
      </c>
      <c r="D18" s="884">
        <v>170616.24228419829</v>
      </c>
      <c r="E18" s="884">
        <v>232267.09604018007</v>
      </c>
      <c r="F18" s="884">
        <v>252141.2974714709</v>
      </c>
      <c r="G18" s="884">
        <v>224573.11439872356</v>
      </c>
      <c r="H18" s="884">
        <v>232876.04669666264</v>
      </c>
      <c r="I18" s="794">
        <v>223397.31576290473</v>
      </c>
      <c r="J18" s="792">
        <v>220982.18939260073</v>
      </c>
      <c r="K18" s="792">
        <v>223252.42916370276</v>
      </c>
      <c r="L18" s="792">
        <v>239610.40734299805</v>
      </c>
      <c r="M18" s="792">
        <v>243784.82887687214</v>
      </c>
      <c r="N18" s="792">
        <v>252277.35769346936</v>
      </c>
      <c r="O18" s="792">
        <v>250562.24497328774</v>
      </c>
      <c r="P18" s="792">
        <v>250136.65710835243</v>
      </c>
      <c r="Q18" s="792">
        <v>245518.83088722458</v>
      </c>
      <c r="R18" s="792">
        <v>240406.42108149466</v>
      </c>
      <c r="S18" s="885">
        <v>234482.81232252164</v>
      </c>
      <c r="T18" s="984">
        <v>232876.04669666264</v>
      </c>
      <c r="U18" s="620" t="s">
        <v>994</v>
      </c>
      <c r="V18" s="853"/>
      <c r="W18" s="853"/>
      <c r="X18" s="853"/>
      <c r="Y18" s="853"/>
      <c r="Z18" s="853"/>
      <c r="AA18" s="853"/>
      <c r="AB18" s="853"/>
      <c r="AC18" s="853"/>
      <c r="AD18" s="853"/>
      <c r="AE18" s="853"/>
      <c r="AF18" s="853"/>
      <c r="AG18" s="853"/>
      <c r="AH18" s="853"/>
    </row>
    <row r="19" spans="1:34" s="365" customFormat="1" ht="26.1" customHeight="1" x14ac:dyDescent="0.2">
      <c r="A19" s="853"/>
      <c r="B19" s="977" t="s">
        <v>941</v>
      </c>
      <c r="C19" s="888">
        <v>125028.54875172046</v>
      </c>
      <c r="D19" s="888">
        <v>170515.49740738829</v>
      </c>
      <c r="E19" s="888">
        <v>232149.97575951507</v>
      </c>
      <c r="F19" s="888">
        <v>252050.6960156709</v>
      </c>
      <c r="G19" s="888">
        <v>224510.32233269355</v>
      </c>
      <c r="H19" s="888">
        <v>232826.72525249264</v>
      </c>
      <c r="I19" s="791">
        <v>223336.63567587474</v>
      </c>
      <c r="J19" s="789">
        <v>220856.56060556072</v>
      </c>
      <c r="K19" s="789">
        <v>222585.66810533276</v>
      </c>
      <c r="L19" s="789">
        <v>239506.48735849405</v>
      </c>
      <c r="M19" s="789">
        <v>243268.66058629213</v>
      </c>
      <c r="N19" s="789">
        <v>251655.24641773934</v>
      </c>
      <c r="O19" s="789">
        <v>250498.68654012773</v>
      </c>
      <c r="P19" s="789">
        <v>250078.32911073242</v>
      </c>
      <c r="Q19" s="789">
        <v>245461.77126319459</v>
      </c>
      <c r="R19" s="789">
        <v>240355.55140129465</v>
      </c>
      <c r="S19" s="889">
        <v>234432.84383739164</v>
      </c>
      <c r="T19" s="983">
        <v>232826.72525249264</v>
      </c>
      <c r="U19" s="622" t="s">
        <v>1279</v>
      </c>
      <c r="V19" s="853"/>
      <c r="W19" s="853"/>
      <c r="X19" s="853"/>
      <c r="Y19" s="853"/>
      <c r="Z19" s="853"/>
      <c r="AA19" s="853"/>
      <c r="AB19" s="853"/>
      <c r="AC19" s="853"/>
      <c r="AD19" s="853"/>
      <c r="AE19" s="853"/>
      <c r="AF19" s="853"/>
      <c r="AG19" s="853"/>
      <c r="AH19" s="853"/>
    </row>
    <row r="20" spans="1:34" s="365" customFormat="1" ht="26.1" customHeight="1" x14ac:dyDescent="0.2">
      <c r="A20" s="853"/>
      <c r="B20" s="978" t="s">
        <v>1349</v>
      </c>
      <c r="C20" s="888">
        <v>66924.948881533899</v>
      </c>
      <c r="D20" s="888">
        <v>110433.85258973981</v>
      </c>
      <c r="E20" s="888">
        <v>150619.79150132168</v>
      </c>
      <c r="F20" s="888">
        <v>176642.82160062765</v>
      </c>
      <c r="G20" s="888">
        <v>160043.19998381098</v>
      </c>
      <c r="H20" s="888">
        <v>176624.57256018632</v>
      </c>
      <c r="I20" s="791">
        <v>157543.68997897854</v>
      </c>
      <c r="J20" s="789">
        <v>156030.58221156267</v>
      </c>
      <c r="K20" s="789">
        <v>157361.46898814186</v>
      </c>
      <c r="L20" s="789">
        <v>171864.92230105991</v>
      </c>
      <c r="M20" s="789">
        <v>175411.9932084493</v>
      </c>
      <c r="N20" s="789">
        <v>187140.18482167533</v>
      </c>
      <c r="O20" s="789">
        <v>186606.85561843697</v>
      </c>
      <c r="P20" s="789">
        <v>186658.83726353891</v>
      </c>
      <c r="Q20" s="789">
        <v>184000.71026593487</v>
      </c>
      <c r="R20" s="789">
        <v>181264.01378172197</v>
      </c>
      <c r="S20" s="889">
        <v>177146.54957086992</v>
      </c>
      <c r="T20" s="983">
        <v>176624.57256018632</v>
      </c>
      <c r="U20" s="916" t="s">
        <v>1196</v>
      </c>
      <c r="V20" s="853"/>
      <c r="W20" s="853"/>
      <c r="X20" s="853"/>
      <c r="Y20" s="853"/>
      <c r="Z20" s="853"/>
      <c r="AA20" s="853"/>
      <c r="AB20" s="853"/>
      <c r="AC20" s="853"/>
      <c r="AD20" s="853"/>
      <c r="AE20" s="853"/>
      <c r="AF20" s="853"/>
      <c r="AG20" s="853"/>
      <c r="AH20" s="853"/>
    </row>
    <row r="21" spans="1:34" s="365" customFormat="1" ht="26.1" customHeight="1" x14ac:dyDescent="0.2">
      <c r="A21" s="853"/>
      <c r="B21" s="978" t="s">
        <v>1350</v>
      </c>
      <c r="C21" s="888">
        <v>57376.261669106563</v>
      </c>
      <c r="D21" s="888">
        <v>59165.885597308275</v>
      </c>
      <c r="E21" s="888">
        <v>81416.903155604901</v>
      </c>
      <c r="F21" s="888">
        <v>75257.485815115855</v>
      </c>
      <c r="G21" s="888">
        <v>64423.416613611378</v>
      </c>
      <c r="H21" s="888">
        <v>56168.206833996315</v>
      </c>
      <c r="I21" s="791">
        <v>65753.681324418125</v>
      </c>
      <c r="J21" s="789">
        <v>64786.096068753468</v>
      </c>
      <c r="K21" s="789">
        <v>65183.824621603409</v>
      </c>
      <c r="L21" s="789">
        <v>67603.502703434948</v>
      </c>
      <c r="M21" s="789">
        <v>67803.242395196037</v>
      </c>
      <c r="N21" s="789">
        <v>64451.66452336542</v>
      </c>
      <c r="O21" s="789">
        <v>63797.451710960777</v>
      </c>
      <c r="P21" s="789">
        <v>63378.884527283517</v>
      </c>
      <c r="Q21" s="789">
        <v>61424.263637949713</v>
      </c>
      <c r="R21" s="789">
        <v>59055.495691702687</v>
      </c>
      <c r="S21" s="889">
        <v>57252.80351355172</v>
      </c>
      <c r="T21" s="983">
        <v>56168.206833996315</v>
      </c>
      <c r="U21" s="916" t="s">
        <v>1197</v>
      </c>
      <c r="V21" s="853"/>
      <c r="W21" s="853"/>
      <c r="X21" s="853"/>
      <c r="Y21" s="853"/>
      <c r="Z21" s="853"/>
      <c r="AA21" s="853"/>
      <c r="AB21" s="853"/>
      <c r="AC21" s="853"/>
      <c r="AD21" s="853"/>
      <c r="AE21" s="853"/>
      <c r="AF21" s="853"/>
      <c r="AG21" s="853"/>
      <c r="AH21" s="853"/>
    </row>
    <row r="22" spans="1:34" s="365" customFormat="1" ht="26.1" customHeight="1" x14ac:dyDescent="0.2">
      <c r="A22" s="853"/>
      <c r="B22" s="978" t="s">
        <v>942</v>
      </c>
      <c r="C22" s="888">
        <v>727.33820108000009</v>
      </c>
      <c r="D22" s="888">
        <v>915.75922034019993</v>
      </c>
      <c r="E22" s="888">
        <v>113.2811025885</v>
      </c>
      <c r="F22" s="888">
        <v>150.38859992739998</v>
      </c>
      <c r="G22" s="888">
        <v>43.705735271199998</v>
      </c>
      <c r="H22" s="888">
        <v>33.945858310000006</v>
      </c>
      <c r="I22" s="791">
        <v>39.264372478100007</v>
      </c>
      <c r="J22" s="789">
        <v>39.882325244600004</v>
      </c>
      <c r="K22" s="789">
        <v>40.3744955875</v>
      </c>
      <c r="L22" s="789">
        <v>38.062353999199992</v>
      </c>
      <c r="M22" s="789">
        <v>53.424982646800004</v>
      </c>
      <c r="N22" s="789">
        <v>63.397072698599999</v>
      </c>
      <c r="O22" s="789">
        <v>94.379210729999997</v>
      </c>
      <c r="P22" s="789">
        <v>40.607319910000001</v>
      </c>
      <c r="Q22" s="789">
        <v>36.79735930999999</v>
      </c>
      <c r="R22" s="789">
        <v>36.041927870000002</v>
      </c>
      <c r="S22" s="889">
        <v>33.490752970000003</v>
      </c>
      <c r="T22" s="983">
        <v>33.945858310000006</v>
      </c>
      <c r="U22" s="916" t="s">
        <v>1198</v>
      </c>
      <c r="V22" s="853"/>
      <c r="W22" s="853"/>
      <c r="X22" s="853"/>
      <c r="Y22" s="853"/>
      <c r="Z22" s="853"/>
      <c r="AA22" s="853"/>
      <c r="AB22" s="853"/>
      <c r="AC22" s="853"/>
      <c r="AD22" s="853"/>
      <c r="AE22" s="853"/>
      <c r="AF22" s="853"/>
      <c r="AG22" s="853"/>
      <c r="AH22" s="853"/>
    </row>
    <row r="23" spans="1:34" s="365" customFormat="1" ht="26.1" customHeight="1" x14ac:dyDescent="0.2">
      <c r="A23" s="853"/>
      <c r="B23" s="977" t="s">
        <v>1348</v>
      </c>
      <c r="C23" s="888">
        <v>42.735456639999995</v>
      </c>
      <c r="D23" s="888">
        <v>100.74487681000002</v>
      </c>
      <c r="E23" s="888">
        <v>117.120280665</v>
      </c>
      <c r="F23" s="888">
        <v>90.601455799999997</v>
      </c>
      <c r="G23" s="888">
        <v>62.792066030000001</v>
      </c>
      <c r="H23" s="888">
        <v>49.321444169999999</v>
      </c>
      <c r="I23" s="791">
        <v>60.680087029999996</v>
      </c>
      <c r="J23" s="789">
        <v>125.62878703999999</v>
      </c>
      <c r="K23" s="789">
        <v>666.76105836999977</v>
      </c>
      <c r="L23" s="789">
        <v>103.919984504</v>
      </c>
      <c r="M23" s="789">
        <v>516.16829057999996</v>
      </c>
      <c r="N23" s="789">
        <v>622.1112757300001</v>
      </c>
      <c r="O23" s="789">
        <v>63.55843316</v>
      </c>
      <c r="P23" s="789">
        <v>58.327997620000005</v>
      </c>
      <c r="Q23" s="789">
        <v>57.059624029999995</v>
      </c>
      <c r="R23" s="789">
        <v>50.869680200000005</v>
      </c>
      <c r="S23" s="889">
        <v>49.968485130000005</v>
      </c>
      <c r="T23" s="983">
        <v>49.321444169999999</v>
      </c>
      <c r="U23" s="622" t="s">
        <v>1288</v>
      </c>
      <c r="V23" s="853"/>
      <c r="W23" s="853"/>
      <c r="X23" s="853"/>
      <c r="Y23" s="853"/>
      <c r="Z23" s="853"/>
      <c r="AA23" s="853"/>
      <c r="AB23" s="853"/>
      <c r="AC23" s="853"/>
      <c r="AD23" s="853"/>
      <c r="AE23" s="853"/>
      <c r="AF23" s="853"/>
      <c r="AG23" s="853"/>
      <c r="AH23" s="853"/>
    </row>
    <row r="24" spans="1:34" s="360" customFormat="1" ht="26.1" customHeight="1" x14ac:dyDescent="0.2">
      <c r="A24" s="853"/>
      <c r="B24" s="976" t="s">
        <v>1503</v>
      </c>
      <c r="C24" s="884">
        <v>125071.28420836046</v>
      </c>
      <c r="D24" s="884">
        <v>170616.24228419829</v>
      </c>
      <c r="E24" s="884">
        <v>267814.85454511008</v>
      </c>
      <c r="F24" s="884">
        <v>252642.32620372091</v>
      </c>
      <c r="G24" s="884">
        <v>225085.27119384715</v>
      </c>
      <c r="H24" s="884">
        <v>233380.74090866264</v>
      </c>
      <c r="I24" s="794">
        <v>223900.79479890474</v>
      </c>
      <c r="J24" s="792">
        <v>221480.17433979202</v>
      </c>
      <c r="K24" s="792">
        <v>223751.76921870277</v>
      </c>
      <c r="L24" s="792">
        <v>240111.08578699804</v>
      </c>
      <c r="M24" s="792">
        <v>244286.86426925214</v>
      </c>
      <c r="N24" s="792">
        <v>252780.73229646936</v>
      </c>
      <c r="O24" s="792">
        <v>251066.97734555774</v>
      </c>
      <c r="P24" s="792">
        <v>250635.94655135242</v>
      </c>
      <c r="Q24" s="792">
        <v>246019.4633232246</v>
      </c>
      <c r="R24" s="792">
        <v>240908.41190919466</v>
      </c>
      <c r="S24" s="885">
        <v>234986.14614252164</v>
      </c>
      <c r="T24" s="984">
        <v>233380.74090866264</v>
      </c>
      <c r="U24" s="620" t="s">
        <v>1015</v>
      </c>
      <c r="V24" s="853"/>
      <c r="W24" s="853"/>
      <c r="X24" s="853"/>
      <c r="Y24" s="853"/>
      <c r="Z24" s="853"/>
      <c r="AA24" s="853"/>
      <c r="AB24" s="853"/>
      <c r="AC24" s="853"/>
      <c r="AD24" s="853"/>
      <c r="AE24" s="853"/>
      <c r="AF24" s="853"/>
      <c r="AG24" s="853"/>
      <c r="AH24" s="853"/>
    </row>
    <row r="25" spans="1:34" s="360" customFormat="1" ht="26.1" customHeight="1" thickBot="1" x14ac:dyDescent="0.25">
      <c r="A25" s="853"/>
      <c r="B25" s="976"/>
      <c r="C25" s="884"/>
      <c r="D25" s="884"/>
      <c r="E25" s="884"/>
      <c r="F25" s="884"/>
      <c r="G25" s="884"/>
      <c r="H25" s="884"/>
      <c r="I25" s="794"/>
      <c r="J25" s="792"/>
      <c r="K25" s="792"/>
      <c r="L25" s="792"/>
      <c r="M25" s="792"/>
      <c r="N25" s="792"/>
      <c r="O25" s="792"/>
      <c r="P25" s="792"/>
      <c r="Q25" s="792"/>
      <c r="R25" s="792"/>
      <c r="S25" s="885"/>
      <c r="T25" s="984"/>
      <c r="U25" s="1163"/>
      <c r="V25" s="853"/>
      <c r="W25" s="853"/>
      <c r="X25" s="853"/>
      <c r="Y25" s="853"/>
      <c r="Z25" s="853"/>
      <c r="AA25" s="853"/>
      <c r="AB25" s="853"/>
      <c r="AC25" s="853"/>
      <c r="AD25" s="853"/>
      <c r="AE25" s="853"/>
      <c r="AF25" s="853"/>
      <c r="AG25" s="853"/>
      <c r="AH25" s="853"/>
    </row>
    <row r="26" spans="1:34" s="365" customFormat="1" ht="12" customHeight="1" thickTop="1" x14ac:dyDescent="0.2">
      <c r="A26" s="853"/>
      <c r="B26" s="1158"/>
      <c r="C26" s="1077"/>
      <c r="D26" s="1077"/>
      <c r="E26" s="1077"/>
      <c r="F26" s="1077"/>
      <c r="G26" s="1077"/>
      <c r="H26" s="1077"/>
      <c r="I26" s="1078"/>
      <c r="J26" s="1079"/>
      <c r="K26" s="1079"/>
      <c r="L26" s="1079"/>
      <c r="M26" s="1079"/>
      <c r="N26" s="1079"/>
      <c r="O26" s="1079"/>
      <c r="P26" s="1079"/>
      <c r="Q26" s="1079"/>
      <c r="R26" s="1079"/>
      <c r="S26" s="1080"/>
      <c r="T26" s="1562"/>
      <c r="U26" s="624"/>
      <c r="V26" s="853"/>
      <c r="W26" s="853"/>
      <c r="X26" s="853"/>
      <c r="Y26" s="853"/>
      <c r="Z26" s="853"/>
      <c r="AA26" s="853"/>
      <c r="AB26" s="853"/>
      <c r="AC26" s="853"/>
      <c r="AD26" s="853"/>
      <c r="AE26" s="853"/>
      <c r="AF26" s="853"/>
      <c r="AG26" s="853"/>
      <c r="AH26" s="853"/>
    </row>
    <row r="27" spans="1:34" s="360" customFormat="1" ht="26.1" customHeight="1" x14ac:dyDescent="0.2">
      <c r="A27" s="853"/>
      <c r="B27" s="975" t="s">
        <v>1506</v>
      </c>
      <c r="C27" s="884"/>
      <c r="D27" s="884"/>
      <c r="E27" s="884"/>
      <c r="F27" s="884"/>
      <c r="G27" s="884"/>
      <c r="H27" s="884"/>
      <c r="I27" s="794"/>
      <c r="J27" s="792"/>
      <c r="K27" s="792"/>
      <c r="L27" s="792"/>
      <c r="M27" s="792"/>
      <c r="N27" s="792"/>
      <c r="O27" s="792"/>
      <c r="P27" s="792"/>
      <c r="Q27" s="792"/>
      <c r="R27" s="792"/>
      <c r="S27" s="885"/>
      <c r="T27" s="984"/>
      <c r="U27" s="379" t="s">
        <v>1019</v>
      </c>
      <c r="V27" s="853"/>
      <c r="W27" s="853"/>
      <c r="X27" s="853"/>
      <c r="Y27" s="853"/>
      <c r="Z27" s="853"/>
      <c r="AA27" s="853"/>
      <c r="AB27" s="853"/>
      <c r="AC27" s="853"/>
      <c r="AD27" s="853"/>
      <c r="AE27" s="853"/>
      <c r="AF27" s="853"/>
      <c r="AG27" s="853"/>
      <c r="AH27" s="853"/>
    </row>
    <row r="28" spans="1:34" s="360" customFormat="1" ht="26.1" customHeight="1" x14ac:dyDescent="0.2">
      <c r="A28" s="853"/>
      <c r="B28" s="977" t="s">
        <v>1507</v>
      </c>
      <c r="C28" s="888">
        <v>108474.63514007008</v>
      </c>
      <c r="D28" s="888">
        <v>146239.65090946012</v>
      </c>
      <c r="E28" s="888">
        <v>230142.4344903109</v>
      </c>
      <c r="F28" s="888">
        <v>215125.94330389082</v>
      </c>
      <c r="G28" s="888">
        <v>196018.63727784139</v>
      </c>
      <c r="H28" s="888">
        <v>192927.17540041829</v>
      </c>
      <c r="I28" s="791">
        <v>195316.89905962878</v>
      </c>
      <c r="J28" s="789">
        <v>193416.34158017952</v>
      </c>
      <c r="K28" s="789">
        <v>193302.90719292607</v>
      </c>
      <c r="L28" s="789">
        <v>198094.56854850822</v>
      </c>
      <c r="M28" s="789">
        <v>195078.07162747029</v>
      </c>
      <c r="N28" s="789">
        <v>198024.41021489742</v>
      </c>
      <c r="O28" s="789">
        <v>200595.75292861913</v>
      </c>
      <c r="P28" s="789">
        <v>199994.95044340318</v>
      </c>
      <c r="Q28" s="789">
        <v>196659.16823213975</v>
      </c>
      <c r="R28" s="789">
        <v>195342.78488665077</v>
      </c>
      <c r="S28" s="889">
        <v>193217.36919315645</v>
      </c>
      <c r="T28" s="983">
        <v>192927.17540041829</v>
      </c>
      <c r="U28" s="622" t="s">
        <v>1306</v>
      </c>
      <c r="V28" s="853"/>
      <c r="W28" s="853"/>
      <c r="X28" s="853"/>
      <c r="Y28" s="853"/>
      <c r="Z28" s="853"/>
      <c r="AA28" s="853"/>
      <c r="AB28" s="853"/>
      <c r="AC28" s="853"/>
      <c r="AD28" s="853"/>
      <c r="AE28" s="853"/>
      <c r="AF28" s="853"/>
      <c r="AG28" s="853"/>
      <c r="AH28" s="853"/>
    </row>
    <row r="29" spans="1:34" s="360" customFormat="1" ht="26.1" customHeight="1" x14ac:dyDescent="0.2">
      <c r="A29" s="853"/>
      <c r="B29" s="977" t="s">
        <v>1508</v>
      </c>
      <c r="C29" s="888">
        <v>16596.649068290371</v>
      </c>
      <c r="D29" s="888">
        <v>24376.591374738146</v>
      </c>
      <c r="E29" s="888">
        <v>37672.4200547992</v>
      </c>
      <c r="F29" s="888">
        <v>37516.38289983006</v>
      </c>
      <c r="G29" s="888">
        <v>29066.633916005783</v>
      </c>
      <c r="H29" s="888">
        <v>40453.565508244392</v>
      </c>
      <c r="I29" s="791">
        <v>28583.895739275991</v>
      </c>
      <c r="J29" s="789">
        <v>28063.832759612495</v>
      </c>
      <c r="K29" s="789">
        <v>30448.862025776692</v>
      </c>
      <c r="L29" s="789">
        <v>42016.517238489796</v>
      </c>
      <c r="M29" s="789">
        <v>49208.79264178186</v>
      </c>
      <c r="N29" s="789">
        <v>54756.322081571918</v>
      </c>
      <c r="O29" s="789">
        <v>50471.224416938596</v>
      </c>
      <c r="P29" s="789">
        <v>50640.996107949213</v>
      </c>
      <c r="Q29" s="789">
        <v>49360.295091084823</v>
      </c>
      <c r="R29" s="789">
        <v>45565.627022543871</v>
      </c>
      <c r="S29" s="889">
        <v>41768.776949365179</v>
      </c>
      <c r="T29" s="983">
        <v>40453.565508244392</v>
      </c>
      <c r="U29" s="622" t="s">
        <v>1307</v>
      </c>
      <c r="V29" s="853"/>
      <c r="W29" s="853"/>
      <c r="X29" s="853"/>
      <c r="Y29" s="853"/>
      <c r="Z29" s="853"/>
      <c r="AA29" s="853"/>
      <c r="AB29" s="853"/>
      <c r="AC29" s="853"/>
      <c r="AD29" s="853"/>
      <c r="AE29" s="853"/>
      <c r="AF29" s="853"/>
      <c r="AG29" s="853"/>
      <c r="AH29" s="853"/>
    </row>
    <row r="30" spans="1:34" s="360" customFormat="1" ht="26.1" customHeight="1" x14ac:dyDescent="0.2">
      <c r="A30" s="853"/>
      <c r="B30" s="976" t="s">
        <v>1503</v>
      </c>
      <c r="C30" s="884">
        <v>125071.28420836045</v>
      </c>
      <c r="D30" s="884">
        <v>170616.24228419826</v>
      </c>
      <c r="E30" s="884">
        <v>267814.85454511008</v>
      </c>
      <c r="F30" s="884">
        <v>252642.32620372088</v>
      </c>
      <c r="G30" s="884">
        <v>225085.27119384718</v>
      </c>
      <c r="H30" s="884">
        <v>233380.74090866267</v>
      </c>
      <c r="I30" s="794">
        <v>223900.79479890477</v>
      </c>
      <c r="J30" s="792">
        <v>221480.17433979202</v>
      </c>
      <c r="K30" s="792">
        <v>223751.76921870277</v>
      </c>
      <c r="L30" s="792">
        <v>240111.08578699801</v>
      </c>
      <c r="M30" s="792">
        <v>244286.86426925214</v>
      </c>
      <c r="N30" s="792">
        <v>252780.73229646933</v>
      </c>
      <c r="O30" s="792">
        <v>251066.97734555771</v>
      </c>
      <c r="P30" s="792">
        <v>250635.94655135239</v>
      </c>
      <c r="Q30" s="792">
        <v>246019.46332322457</v>
      </c>
      <c r="R30" s="792">
        <v>240908.41190919463</v>
      </c>
      <c r="S30" s="885">
        <v>234986.14614252164</v>
      </c>
      <c r="T30" s="984">
        <v>233380.74090866267</v>
      </c>
      <c r="U30" s="620" t="s">
        <v>1015</v>
      </c>
      <c r="V30" s="853"/>
      <c r="W30" s="853"/>
      <c r="X30" s="853"/>
      <c r="Y30" s="853"/>
      <c r="Z30" s="853"/>
      <c r="AA30" s="853"/>
      <c r="AB30" s="853"/>
      <c r="AC30" s="853"/>
      <c r="AD30" s="853"/>
      <c r="AE30" s="853"/>
      <c r="AF30" s="853"/>
      <c r="AG30" s="853"/>
      <c r="AH30" s="853"/>
    </row>
    <row r="31" spans="1:34" s="360" customFormat="1" ht="26.1" customHeight="1" thickBot="1" x14ac:dyDescent="0.25">
      <c r="B31" s="1159"/>
      <c r="C31" s="1018"/>
      <c r="D31" s="1018"/>
      <c r="E31" s="1018"/>
      <c r="F31" s="1019"/>
      <c r="G31" s="1019"/>
      <c r="H31" s="1019"/>
      <c r="I31" s="1020"/>
      <c r="J31" s="1021"/>
      <c r="K31" s="1021"/>
      <c r="L31" s="1021"/>
      <c r="M31" s="1021"/>
      <c r="N31" s="1021"/>
      <c r="O31" s="1021"/>
      <c r="P31" s="1021"/>
      <c r="Q31" s="1021"/>
      <c r="R31" s="1021"/>
      <c r="S31" s="1155"/>
      <c r="T31" s="1563"/>
      <c r="U31" s="1164"/>
      <c r="V31" s="853"/>
      <c r="W31" s="853"/>
      <c r="X31" s="853"/>
      <c r="Y31" s="853"/>
      <c r="Z31" s="853"/>
      <c r="AA31" s="853"/>
      <c r="AB31" s="853"/>
      <c r="AC31" s="853"/>
      <c r="AD31" s="853"/>
      <c r="AE31" s="853"/>
      <c r="AF31" s="853"/>
      <c r="AG31" s="853"/>
      <c r="AH31" s="853"/>
    </row>
    <row r="32" spans="1:34" s="360" customFormat="1" ht="12" customHeight="1" thickTop="1" x14ac:dyDescent="0.2">
      <c r="B32" s="976"/>
      <c r="C32" s="884"/>
      <c r="D32" s="884"/>
      <c r="E32" s="884"/>
      <c r="F32" s="884"/>
      <c r="G32" s="884"/>
      <c r="H32" s="884"/>
      <c r="I32" s="794"/>
      <c r="J32" s="792"/>
      <c r="K32" s="792"/>
      <c r="L32" s="792"/>
      <c r="M32" s="792"/>
      <c r="N32" s="792"/>
      <c r="O32" s="792"/>
      <c r="P32" s="792"/>
      <c r="Q32" s="792"/>
      <c r="R32" s="792"/>
      <c r="S32" s="885"/>
      <c r="T32" s="984"/>
      <c r="U32" s="1163"/>
      <c r="V32" s="853"/>
      <c r="W32" s="853"/>
      <c r="X32" s="853"/>
      <c r="Y32" s="853"/>
      <c r="Z32" s="853"/>
      <c r="AA32" s="853"/>
      <c r="AB32" s="853"/>
      <c r="AC32" s="853"/>
      <c r="AD32" s="853"/>
      <c r="AE32" s="853"/>
      <c r="AF32" s="853"/>
      <c r="AG32" s="853"/>
      <c r="AH32" s="853"/>
    </row>
    <row r="33" spans="2:34" s="360" customFormat="1" ht="26.1" customHeight="1" x14ac:dyDescent="0.2">
      <c r="B33" s="975" t="s">
        <v>1622</v>
      </c>
      <c r="C33" s="884"/>
      <c r="D33" s="884"/>
      <c r="E33" s="884"/>
      <c r="F33" s="884"/>
      <c r="G33" s="884"/>
      <c r="H33" s="884"/>
      <c r="I33" s="794"/>
      <c r="J33" s="792"/>
      <c r="K33" s="792"/>
      <c r="L33" s="792"/>
      <c r="M33" s="792"/>
      <c r="N33" s="792"/>
      <c r="O33" s="792"/>
      <c r="P33" s="792"/>
      <c r="Q33" s="792"/>
      <c r="R33" s="792"/>
      <c r="S33" s="885"/>
      <c r="T33" s="984"/>
      <c r="U33" s="379" t="s">
        <v>1626</v>
      </c>
      <c r="V33" s="853"/>
      <c r="W33" s="853"/>
      <c r="X33" s="853"/>
      <c r="Y33" s="853"/>
      <c r="Z33" s="853"/>
      <c r="AA33" s="853"/>
      <c r="AB33" s="853"/>
      <c r="AC33" s="853"/>
      <c r="AD33" s="853"/>
      <c r="AE33" s="853"/>
      <c r="AF33" s="853"/>
      <c r="AG33" s="853"/>
      <c r="AH33" s="853"/>
    </row>
    <row r="34" spans="2:34" s="365" customFormat="1" ht="26.1" customHeight="1" x14ac:dyDescent="0.2">
      <c r="B34" s="977" t="s">
        <v>1623</v>
      </c>
      <c r="C34" s="888">
        <v>69315.06097778464</v>
      </c>
      <c r="D34" s="888">
        <v>83249.45160972749</v>
      </c>
      <c r="E34" s="888">
        <v>158077.22926828958</v>
      </c>
      <c r="F34" s="888">
        <v>150297.7369792214</v>
      </c>
      <c r="G34" s="888">
        <v>136669.36985684524</v>
      </c>
      <c r="H34" s="888">
        <v>136111.26556718306</v>
      </c>
      <c r="I34" s="791">
        <v>117507.95244373655</v>
      </c>
      <c r="J34" s="789">
        <v>134974.39755168761</v>
      </c>
      <c r="K34" s="789">
        <v>136893.66796607265</v>
      </c>
      <c r="L34" s="789">
        <v>147902.9863908134</v>
      </c>
      <c r="M34" s="789">
        <v>151811.48038473388</v>
      </c>
      <c r="N34" s="789">
        <v>157980.23211101728</v>
      </c>
      <c r="O34" s="789">
        <v>158774.18632734305</v>
      </c>
      <c r="P34" s="789">
        <v>148828.56496847488</v>
      </c>
      <c r="Q34" s="789">
        <v>153637.70639612811</v>
      </c>
      <c r="R34" s="789">
        <v>150884.7892517586</v>
      </c>
      <c r="S34" s="889">
        <v>145999.45245978047</v>
      </c>
      <c r="T34" s="983">
        <v>136111.26556718306</v>
      </c>
      <c r="U34" s="622" t="s">
        <v>1627</v>
      </c>
      <c r="V34" s="853"/>
      <c r="W34" s="853"/>
      <c r="X34" s="853"/>
      <c r="Y34" s="853"/>
      <c r="Z34" s="853"/>
      <c r="AA34" s="853"/>
      <c r="AB34" s="853"/>
      <c r="AC34" s="853"/>
      <c r="AD34" s="853"/>
      <c r="AE34" s="853"/>
      <c r="AF34" s="853"/>
      <c r="AG34" s="853"/>
      <c r="AH34" s="853"/>
    </row>
    <row r="35" spans="2:34" s="365" customFormat="1" ht="26.1" customHeight="1" x14ac:dyDescent="0.2">
      <c r="B35" s="977" t="s">
        <v>1624</v>
      </c>
      <c r="C35" s="888">
        <v>48573.063547879719</v>
      </c>
      <c r="D35" s="888">
        <v>81481.876636371715</v>
      </c>
      <c r="E35" s="888">
        <v>98921.357553982409</v>
      </c>
      <c r="F35" s="888">
        <v>79885.461355720487</v>
      </c>
      <c r="G35" s="888">
        <v>65208.11435452295</v>
      </c>
      <c r="H35" s="888">
        <v>71046.314853589633</v>
      </c>
      <c r="I35" s="791">
        <v>65927.293219942032</v>
      </c>
      <c r="J35" s="789">
        <v>64423.373632116243</v>
      </c>
      <c r="K35" s="789">
        <v>64894.705703176573</v>
      </c>
      <c r="L35" s="789">
        <v>69625.960111680295</v>
      </c>
      <c r="M35" s="789">
        <v>70487.468520867173</v>
      </c>
      <c r="N35" s="789">
        <v>71720.456920490426</v>
      </c>
      <c r="O35" s="789">
        <v>69752.494062824684</v>
      </c>
      <c r="P35" s="789">
        <v>76757.87964502399</v>
      </c>
      <c r="Q35" s="789">
        <v>69508.091426840838</v>
      </c>
      <c r="R35" s="789">
        <v>68426.542854882136</v>
      </c>
      <c r="S35" s="889">
        <v>67391.276844056483</v>
      </c>
      <c r="T35" s="983">
        <v>71046.314853589633</v>
      </c>
      <c r="U35" s="622" t="s">
        <v>1629</v>
      </c>
      <c r="V35" s="853"/>
      <c r="W35" s="853"/>
      <c r="X35" s="853"/>
      <c r="Y35" s="853"/>
      <c r="Z35" s="853"/>
      <c r="AA35" s="853"/>
      <c r="AB35" s="853"/>
      <c r="AC35" s="853"/>
      <c r="AD35" s="853"/>
      <c r="AE35" s="853"/>
      <c r="AF35" s="853"/>
      <c r="AG35" s="853"/>
      <c r="AH35" s="853"/>
    </row>
    <row r="36" spans="2:34" s="365" customFormat="1" ht="26.1" customHeight="1" x14ac:dyDescent="0.2">
      <c r="B36" s="977" t="s">
        <v>1625</v>
      </c>
      <c r="C36" s="888">
        <v>7183.1597289056417</v>
      </c>
      <c r="D36" s="888">
        <v>5884.9133865955964</v>
      </c>
      <c r="E36" s="888">
        <v>10816.269680128804</v>
      </c>
      <c r="F36" s="888">
        <v>22459.128486113805</v>
      </c>
      <c r="G36" s="888">
        <v>23207.786684127394</v>
      </c>
      <c r="H36" s="888">
        <v>26223.162034583049</v>
      </c>
      <c r="I36" s="791">
        <v>40465.550294101864</v>
      </c>
      <c r="J36" s="789">
        <v>22082.40252729155</v>
      </c>
      <c r="K36" s="789">
        <v>21963.396724880735</v>
      </c>
      <c r="L36" s="789">
        <v>22582.139753467665</v>
      </c>
      <c r="M36" s="789">
        <v>21987.915523597883</v>
      </c>
      <c r="N36" s="789">
        <v>23080.041996159565</v>
      </c>
      <c r="O36" s="789">
        <v>22540.297437148722</v>
      </c>
      <c r="P36" s="789">
        <v>25049.502830770598</v>
      </c>
      <c r="Q36" s="789">
        <v>22873.66532375005</v>
      </c>
      <c r="R36" s="789">
        <v>21597.079900774857</v>
      </c>
      <c r="S36" s="889">
        <v>21595.417161586196</v>
      </c>
      <c r="T36" s="983">
        <v>26223.162034583049</v>
      </c>
      <c r="U36" s="622" t="s">
        <v>1628</v>
      </c>
      <c r="V36" s="853"/>
      <c r="W36" s="853"/>
      <c r="X36" s="853"/>
      <c r="Y36" s="853"/>
      <c r="Z36" s="853"/>
      <c r="AA36" s="853"/>
      <c r="AB36" s="853"/>
      <c r="AC36" s="853"/>
      <c r="AD36" s="853"/>
      <c r="AE36" s="853"/>
      <c r="AF36" s="853"/>
      <c r="AG36" s="853"/>
      <c r="AH36" s="853"/>
    </row>
    <row r="37" spans="2:34" s="360" customFormat="1" ht="26.1" customHeight="1" x14ac:dyDescent="0.2">
      <c r="B37" s="976" t="s">
        <v>1503</v>
      </c>
      <c r="C37" s="884">
        <v>125071.28425457</v>
      </c>
      <c r="D37" s="884">
        <v>170616.24163269482</v>
      </c>
      <c r="E37" s="884">
        <v>267814.85650240077</v>
      </c>
      <c r="F37" s="884">
        <v>252642.32682105567</v>
      </c>
      <c r="G37" s="884">
        <v>225085.2708954956</v>
      </c>
      <c r="H37" s="884">
        <v>233380.74245535574</v>
      </c>
      <c r="I37" s="794">
        <v>223900.79595778044</v>
      </c>
      <c r="J37" s="792">
        <v>221480.17371109541</v>
      </c>
      <c r="K37" s="792">
        <v>223751.77039412997</v>
      </c>
      <c r="L37" s="792">
        <v>240111.08625596136</v>
      </c>
      <c r="M37" s="792">
        <v>244286.86442919893</v>
      </c>
      <c r="N37" s="792">
        <v>252780.73102766727</v>
      </c>
      <c r="O37" s="792">
        <v>251066.97782731647</v>
      </c>
      <c r="P37" s="792">
        <v>250635.94744426946</v>
      </c>
      <c r="Q37" s="792">
        <v>246019.463146719</v>
      </c>
      <c r="R37" s="792">
        <v>240908.41200741561</v>
      </c>
      <c r="S37" s="885">
        <v>234986.14646542314</v>
      </c>
      <c r="T37" s="984">
        <v>233380.74245535574</v>
      </c>
      <c r="U37" s="620" t="s">
        <v>1015</v>
      </c>
      <c r="V37" s="853"/>
      <c r="W37" s="853"/>
      <c r="X37" s="853"/>
      <c r="Y37" s="853"/>
      <c r="Z37" s="853"/>
      <c r="AA37" s="853"/>
      <c r="AB37" s="853"/>
      <c r="AC37" s="853"/>
      <c r="AD37" s="853"/>
      <c r="AE37" s="853"/>
      <c r="AF37" s="853"/>
      <c r="AG37" s="853"/>
      <c r="AH37" s="853"/>
    </row>
    <row r="38" spans="2:34" s="360" customFormat="1" ht="26.1" customHeight="1" thickBot="1" x14ac:dyDescent="0.25">
      <c r="B38" s="1159"/>
      <c r="C38" s="991"/>
      <c r="D38" s="991"/>
      <c r="E38" s="991"/>
      <c r="F38" s="991"/>
      <c r="G38" s="991"/>
      <c r="H38" s="996"/>
      <c r="I38" s="992"/>
      <c r="J38" s="993"/>
      <c r="K38" s="993"/>
      <c r="L38" s="993"/>
      <c r="M38" s="993"/>
      <c r="N38" s="993"/>
      <c r="O38" s="993"/>
      <c r="P38" s="993"/>
      <c r="Q38" s="993"/>
      <c r="R38" s="993"/>
      <c r="S38" s="995"/>
      <c r="T38" s="1156"/>
      <c r="U38" s="1164"/>
      <c r="V38" s="853"/>
      <c r="W38" s="853"/>
      <c r="X38" s="853"/>
      <c r="Y38" s="853"/>
      <c r="Z38" s="853"/>
      <c r="AA38" s="853"/>
      <c r="AB38" s="853"/>
      <c r="AC38" s="853"/>
      <c r="AD38" s="853"/>
      <c r="AE38" s="853"/>
      <c r="AF38" s="853"/>
      <c r="AG38" s="853"/>
      <c r="AH38" s="853"/>
    </row>
    <row r="39" spans="2:34" s="365" customFormat="1" ht="12" customHeight="1" thickTop="1" x14ac:dyDescent="0.2">
      <c r="B39" s="1157"/>
      <c r="C39" s="331"/>
      <c r="D39" s="331"/>
      <c r="E39" s="331"/>
      <c r="F39" s="331"/>
      <c r="G39" s="331"/>
      <c r="H39" s="331"/>
      <c r="I39" s="919"/>
      <c r="J39" s="887"/>
      <c r="K39" s="887"/>
      <c r="L39" s="887"/>
      <c r="M39" s="887"/>
      <c r="N39" s="887"/>
      <c r="O39" s="887"/>
      <c r="P39" s="887"/>
      <c r="Q39" s="887"/>
      <c r="R39" s="887"/>
      <c r="S39" s="974"/>
      <c r="T39" s="364"/>
      <c r="U39" s="623"/>
      <c r="V39" s="853"/>
      <c r="W39" s="853"/>
      <c r="X39" s="853"/>
      <c r="Y39" s="853"/>
      <c r="Z39" s="853"/>
      <c r="AA39" s="853"/>
      <c r="AB39" s="853"/>
      <c r="AC39" s="853"/>
      <c r="AD39" s="853"/>
      <c r="AE39" s="853"/>
      <c r="AF39" s="853"/>
      <c r="AG39" s="853"/>
      <c r="AH39" s="853"/>
    </row>
    <row r="40" spans="2:34" s="360" customFormat="1" ht="26.1" customHeight="1" x14ac:dyDescent="0.2">
      <c r="B40" s="976" t="s">
        <v>1504</v>
      </c>
      <c r="C40" s="361"/>
      <c r="D40" s="361"/>
      <c r="E40" s="361"/>
      <c r="F40" s="361"/>
      <c r="G40" s="361"/>
      <c r="H40" s="361"/>
      <c r="I40" s="917"/>
      <c r="J40" s="883"/>
      <c r="K40" s="883"/>
      <c r="L40" s="883"/>
      <c r="M40" s="883"/>
      <c r="N40" s="883"/>
      <c r="O40" s="883"/>
      <c r="P40" s="883"/>
      <c r="Q40" s="883"/>
      <c r="R40" s="883"/>
      <c r="S40" s="973"/>
      <c r="T40" s="882"/>
      <c r="U40" s="620" t="s">
        <v>1233</v>
      </c>
      <c r="V40" s="853"/>
      <c r="W40" s="853"/>
      <c r="X40" s="853"/>
      <c r="Y40" s="853"/>
      <c r="Z40" s="853"/>
      <c r="AA40" s="853"/>
      <c r="AB40" s="853"/>
      <c r="AC40" s="853"/>
      <c r="AD40" s="853"/>
      <c r="AE40" s="853"/>
      <c r="AF40" s="853"/>
      <c r="AG40" s="853"/>
      <c r="AH40" s="853"/>
    </row>
    <row r="41" spans="2:34" s="360" customFormat="1" ht="12" customHeight="1" x14ac:dyDescent="0.2">
      <c r="B41" s="976"/>
      <c r="C41" s="361"/>
      <c r="D41" s="361"/>
      <c r="E41" s="361"/>
      <c r="F41" s="361"/>
      <c r="G41" s="361"/>
      <c r="H41" s="361"/>
      <c r="I41" s="917"/>
      <c r="J41" s="883"/>
      <c r="K41" s="883"/>
      <c r="L41" s="883"/>
      <c r="M41" s="883"/>
      <c r="N41" s="883"/>
      <c r="O41" s="883"/>
      <c r="P41" s="883"/>
      <c r="Q41" s="883"/>
      <c r="R41" s="883"/>
      <c r="S41" s="973"/>
      <c r="T41" s="882"/>
      <c r="U41" s="1163"/>
      <c r="V41" s="853"/>
      <c r="W41" s="853"/>
      <c r="X41" s="853"/>
      <c r="Y41" s="853"/>
      <c r="Z41" s="853"/>
      <c r="AA41" s="853"/>
      <c r="AB41" s="853"/>
      <c r="AC41" s="853"/>
      <c r="AD41" s="853"/>
      <c r="AE41" s="853"/>
      <c r="AF41" s="853"/>
      <c r="AG41" s="853"/>
      <c r="AH41" s="853"/>
    </row>
    <row r="42" spans="2:34" s="360" customFormat="1" ht="26.1" customHeight="1" x14ac:dyDescent="0.2">
      <c r="B42" s="1157" t="s">
        <v>1505</v>
      </c>
      <c r="C42" s="361"/>
      <c r="D42" s="361"/>
      <c r="E42" s="361"/>
      <c r="F42" s="361"/>
      <c r="G42" s="361"/>
      <c r="H42" s="361"/>
      <c r="I42" s="917"/>
      <c r="J42" s="883"/>
      <c r="K42" s="883"/>
      <c r="L42" s="883"/>
      <c r="M42" s="883"/>
      <c r="N42" s="883"/>
      <c r="O42" s="883"/>
      <c r="P42" s="883"/>
      <c r="Q42" s="883"/>
      <c r="R42" s="883"/>
      <c r="S42" s="973"/>
      <c r="T42" s="882"/>
      <c r="U42" s="379" t="s">
        <v>1018</v>
      </c>
      <c r="V42" s="853"/>
      <c r="W42" s="853"/>
      <c r="X42" s="853"/>
      <c r="Y42" s="853"/>
      <c r="Z42" s="853"/>
      <c r="AA42" s="853"/>
      <c r="AB42" s="853"/>
      <c r="AC42" s="853"/>
      <c r="AD42" s="853"/>
      <c r="AE42" s="853"/>
      <c r="AF42" s="853"/>
      <c r="AG42" s="853"/>
      <c r="AH42" s="853"/>
    </row>
    <row r="43" spans="2:34" s="360" customFormat="1" ht="26.1" customHeight="1" x14ac:dyDescent="0.2">
      <c r="B43" s="1160" t="s">
        <v>935</v>
      </c>
      <c r="C43" s="1097">
        <v>0</v>
      </c>
      <c r="D43" s="1097">
        <v>0</v>
      </c>
      <c r="E43" s="1097">
        <v>1.1162333409689439E-3</v>
      </c>
      <c r="F43" s="1097">
        <v>1.9776005252465948E-3</v>
      </c>
      <c r="G43" s="1660">
        <v>2.2308256836919408E-3</v>
      </c>
      <c r="H43" s="1660">
        <v>2.1625358203722573E-3</v>
      </c>
      <c r="I43" s="1752">
        <v>2.2486701597115672E-3</v>
      </c>
      <c r="J43" s="1751">
        <v>2.2484373036297097E-3</v>
      </c>
      <c r="K43" s="1751">
        <v>2.2316697505615148E-3</v>
      </c>
      <c r="L43" s="1751">
        <v>2.0851950352852541E-3</v>
      </c>
      <c r="M43" s="1751">
        <v>2.0551052366313835E-3</v>
      </c>
      <c r="N43" s="1751">
        <v>1.9913487805297836E-3</v>
      </c>
      <c r="O43" s="1751">
        <v>2.0103494995891403E-3</v>
      </c>
      <c r="P43" s="1751">
        <v>1.9920903201237389E-3</v>
      </c>
      <c r="Q43" s="1751">
        <v>2.034930201202254E-3</v>
      </c>
      <c r="R43" s="1751">
        <v>2.0837413842120832E-3</v>
      </c>
      <c r="S43" s="1753">
        <v>2.1419723173583287E-3</v>
      </c>
      <c r="T43" s="1754">
        <v>2.1625358203722573E-3</v>
      </c>
      <c r="U43" s="622" t="s">
        <v>938</v>
      </c>
      <c r="V43" s="853"/>
      <c r="W43" s="853"/>
      <c r="X43" s="853"/>
      <c r="Y43" s="853"/>
      <c r="Z43" s="853"/>
      <c r="AA43" s="853"/>
      <c r="AB43" s="853"/>
      <c r="AC43" s="853"/>
      <c r="AD43" s="853"/>
      <c r="AE43" s="853"/>
      <c r="AF43" s="853"/>
      <c r="AG43" s="853"/>
      <c r="AH43" s="853"/>
    </row>
    <row r="44" spans="2:34" s="360" customFormat="1" ht="26.1" customHeight="1" x14ac:dyDescent="0.2">
      <c r="B44" s="1160" t="s">
        <v>954</v>
      </c>
      <c r="C44" s="1097">
        <v>0</v>
      </c>
      <c r="D44" s="1097">
        <v>0</v>
      </c>
      <c r="E44" s="1097">
        <v>0.13161635374912625</v>
      </c>
      <c r="F44" s="1097">
        <v>5.5538407640712051E-6</v>
      </c>
      <c r="G44" s="1660">
        <v>4.456440472713702E-5</v>
      </c>
      <c r="H44" s="1660">
        <v>0</v>
      </c>
      <c r="I44" s="1752">
        <v>0</v>
      </c>
      <c r="J44" s="1751">
        <v>2.9853295084805595E-9</v>
      </c>
      <c r="K44" s="1751">
        <v>0</v>
      </c>
      <c r="L44" s="1751">
        <v>0</v>
      </c>
      <c r="M44" s="1751">
        <v>7.302070888403979E-10</v>
      </c>
      <c r="N44" s="1751">
        <v>0</v>
      </c>
      <c r="O44" s="1751">
        <v>0</v>
      </c>
      <c r="P44" s="1751">
        <v>0</v>
      </c>
      <c r="Q44" s="1751">
        <v>0</v>
      </c>
      <c r="R44" s="1751">
        <v>0</v>
      </c>
      <c r="S44" s="1753">
        <v>0</v>
      </c>
      <c r="T44" s="1754">
        <v>0</v>
      </c>
      <c r="U44" s="622" t="s">
        <v>1274</v>
      </c>
      <c r="V44" s="853"/>
      <c r="W44" s="853"/>
      <c r="X44" s="853"/>
      <c r="Y44" s="853"/>
      <c r="Z44" s="853"/>
      <c r="AA44" s="853"/>
      <c r="AB44" s="853"/>
      <c r="AC44" s="853"/>
      <c r="AD44" s="853"/>
      <c r="AE44" s="853"/>
      <c r="AF44" s="853"/>
      <c r="AG44" s="853"/>
      <c r="AH44" s="853"/>
    </row>
    <row r="45" spans="2:34" s="360" customFormat="1" ht="26.1" customHeight="1" x14ac:dyDescent="0.2">
      <c r="B45" s="1160" t="s">
        <v>1020</v>
      </c>
      <c r="C45" s="1097">
        <v>0.99418461075470932</v>
      </c>
      <c r="D45" s="1097">
        <v>0.99463263750226782</v>
      </c>
      <c r="E45" s="1097">
        <v>0.86684443001457245</v>
      </c>
      <c r="F45" s="1097">
        <v>0.99742158274915449</v>
      </c>
      <c r="G45" s="1660">
        <v>0.99753043578797262</v>
      </c>
      <c r="H45" s="1660">
        <v>0.9976920114821265</v>
      </c>
      <c r="I45" s="1752">
        <v>0.99757596479742039</v>
      </c>
      <c r="J45" s="1751">
        <v>0.9975714879490265</v>
      </c>
      <c r="K45" s="1751">
        <v>0.99758788700320866</v>
      </c>
      <c r="L45" s="1751">
        <v>0.99775628519510706</v>
      </c>
      <c r="M45" s="1751">
        <v>0.99772619630331583</v>
      </c>
      <c r="N45" s="1751">
        <v>0.99775785254457661</v>
      </c>
      <c r="O45" s="1751">
        <v>0.99761373801790187</v>
      </c>
      <c r="P45" s="1751">
        <v>0.9978458925372089</v>
      </c>
      <c r="Q45" s="1751">
        <v>0.99781549887130705</v>
      </c>
      <c r="R45" s="1751">
        <v>0.99776665019163868</v>
      </c>
      <c r="S45" s="1753">
        <v>0.99771550543816134</v>
      </c>
      <c r="T45" s="1754">
        <v>0.9976920114821265</v>
      </c>
      <c r="U45" s="622" t="s">
        <v>295</v>
      </c>
      <c r="V45" s="853"/>
      <c r="W45" s="853"/>
      <c r="X45" s="853"/>
      <c r="Y45" s="853"/>
      <c r="Z45" s="853"/>
      <c r="AA45" s="853"/>
      <c r="AB45" s="853"/>
      <c r="AC45" s="853"/>
      <c r="AD45" s="853"/>
      <c r="AE45" s="853"/>
      <c r="AF45" s="853"/>
      <c r="AG45" s="853"/>
      <c r="AH45" s="853"/>
    </row>
    <row r="46" spans="2:34" s="360" customFormat="1" ht="26.1" customHeight="1" x14ac:dyDescent="0.2">
      <c r="B46" s="1160" t="s">
        <v>936</v>
      </c>
      <c r="C46" s="1097">
        <v>5.8153892452907328E-3</v>
      </c>
      <c r="D46" s="1097">
        <v>5.3673624977322188E-3</v>
      </c>
      <c r="E46" s="1097">
        <v>4.2298289533233943E-4</v>
      </c>
      <c r="F46" s="1097">
        <v>5.9526288483479402E-4</v>
      </c>
      <c r="G46" s="1660">
        <v>1.9417412360829198E-4</v>
      </c>
      <c r="H46" s="1660">
        <v>1.4545269750122728E-4</v>
      </c>
      <c r="I46" s="1755">
        <v>1.7536504286804828E-4</v>
      </c>
      <c r="J46" s="1756">
        <v>1.8007176201429684E-4</v>
      </c>
      <c r="K46" s="1756">
        <v>1.8044324622987253E-4</v>
      </c>
      <c r="L46" s="1756">
        <v>1.5851976960765991E-4</v>
      </c>
      <c r="M46" s="1756">
        <v>2.1869772984565872E-4</v>
      </c>
      <c r="N46" s="1756">
        <v>2.5079867489364606E-4</v>
      </c>
      <c r="O46" s="1756">
        <v>3.759124825090021E-4</v>
      </c>
      <c r="P46" s="1756">
        <v>1.6201714266744267E-4</v>
      </c>
      <c r="Q46" s="1756">
        <v>1.4957092749062293E-4</v>
      </c>
      <c r="R46" s="1756">
        <v>1.4960842414911293E-4</v>
      </c>
      <c r="S46" s="1757">
        <v>1.4252224448026607E-4</v>
      </c>
      <c r="T46" s="1758">
        <v>1.4545269750122728E-4</v>
      </c>
      <c r="U46" s="622" t="s">
        <v>1230</v>
      </c>
      <c r="V46" s="853"/>
      <c r="W46" s="853"/>
      <c r="X46" s="853"/>
      <c r="Y46" s="853"/>
      <c r="Z46" s="853"/>
      <c r="AA46" s="853"/>
      <c r="AB46" s="853"/>
      <c r="AC46" s="853"/>
      <c r="AD46" s="853"/>
      <c r="AE46" s="853"/>
      <c r="AF46" s="853"/>
      <c r="AG46" s="853"/>
      <c r="AH46" s="853"/>
    </row>
    <row r="47" spans="2:34" s="360" customFormat="1" ht="26.1" customHeight="1" x14ac:dyDescent="0.2">
      <c r="B47" s="1161" t="s">
        <v>1503</v>
      </c>
      <c r="C47" s="1098">
        <v>1</v>
      </c>
      <c r="D47" s="1098">
        <v>1</v>
      </c>
      <c r="E47" s="1098">
        <v>1</v>
      </c>
      <c r="F47" s="1098">
        <v>1</v>
      </c>
      <c r="G47" s="1098">
        <v>1</v>
      </c>
      <c r="H47" s="1098">
        <v>1</v>
      </c>
      <c r="I47" s="1759">
        <v>1</v>
      </c>
      <c r="J47" s="1748">
        <v>1</v>
      </c>
      <c r="K47" s="1748">
        <v>1</v>
      </c>
      <c r="L47" s="1748">
        <v>1</v>
      </c>
      <c r="M47" s="1748">
        <v>0.99999999999999989</v>
      </c>
      <c r="N47" s="1748">
        <v>1</v>
      </c>
      <c r="O47" s="1748">
        <v>1</v>
      </c>
      <c r="P47" s="1748">
        <v>1</v>
      </c>
      <c r="Q47" s="1748">
        <v>0.99999999999999989</v>
      </c>
      <c r="R47" s="1748">
        <v>0.99999999999999989</v>
      </c>
      <c r="S47" s="1749">
        <v>1</v>
      </c>
      <c r="T47" s="1750">
        <v>1</v>
      </c>
      <c r="U47" s="620" t="s">
        <v>1015</v>
      </c>
      <c r="V47" s="853"/>
      <c r="W47" s="853"/>
      <c r="X47" s="853"/>
      <c r="Y47" s="853"/>
      <c r="Z47" s="853"/>
      <c r="AA47" s="853"/>
      <c r="AB47" s="853"/>
      <c r="AC47" s="853"/>
      <c r="AD47" s="853"/>
      <c r="AE47" s="853"/>
      <c r="AF47" s="853"/>
      <c r="AG47" s="853"/>
      <c r="AH47" s="853"/>
    </row>
    <row r="48" spans="2:34" s="360" customFormat="1" ht="12" customHeight="1" x14ac:dyDescent="0.2">
      <c r="B48" s="1161"/>
      <c r="C48" s="1097"/>
      <c r="D48" s="1097"/>
      <c r="E48" s="1097"/>
      <c r="F48" s="1097"/>
      <c r="G48" s="1097"/>
      <c r="H48" s="1097"/>
      <c r="I48" s="1743"/>
      <c r="J48" s="1744"/>
      <c r="K48" s="1744"/>
      <c r="L48" s="1744"/>
      <c r="M48" s="1744"/>
      <c r="N48" s="1744"/>
      <c r="O48" s="1744"/>
      <c r="P48" s="1744"/>
      <c r="Q48" s="1744"/>
      <c r="R48" s="1744"/>
      <c r="S48" s="1745"/>
      <c r="T48" s="1746"/>
      <c r="U48" s="1163"/>
      <c r="V48" s="853"/>
      <c r="W48" s="853"/>
      <c r="X48" s="853"/>
      <c r="Y48" s="853"/>
      <c r="Z48" s="853"/>
      <c r="AA48" s="853"/>
      <c r="AB48" s="853"/>
      <c r="AC48" s="853"/>
      <c r="AD48" s="853"/>
      <c r="AE48" s="853"/>
      <c r="AF48" s="853"/>
      <c r="AG48" s="853"/>
      <c r="AH48" s="853"/>
    </row>
    <row r="49" spans="2:34" s="360" customFormat="1" ht="26.1" customHeight="1" x14ac:dyDescent="0.2">
      <c r="B49" s="1162" t="s">
        <v>1506</v>
      </c>
      <c r="C49" s="1097"/>
      <c r="D49" s="1097"/>
      <c r="E49" s="1097"/>
      <c r="F49" s="1097"/>
      <c r="G49" s="1097"/>
      <c r="H49" s="1097"/>
      <c r="I49" s="1743"/>
      <c r="J49" s="1744"/>
      <c r="K49" s="1744"/>
      <c r="L49" s="1744"/>
      <c r="M49" s="1744"/>
      <c r="N49" s="1744"/>
      <c r="O49" s="1744"/>
      <c r="P49" s="1744"/>
      <c r="Q49" s="1744"/>
      <c r="R49" s="1744"/>
      <c r="S49" s="1745"/>
      <c r="T49" s="1746"/>
      <c r="U49" s="379" t="s">
        <v>1019</v>
      </c>
      <c r="V49" s="853"/>
      <c r="W49" s="853"/>
      <c r="X49" s="853"/>
      <c r="Y49" s="853"/>
      <c r="Z49" s="853"/>
      <c r="AA49" s="853"/>
      <c r="AB49" s="853"/>
      <c r="AC49" s="853"/>
      <c r="AD49" s="853"/>
      <c r="AE49" s="853"/>
      <c r="AF49" s="853"/>
      <c r="AG49" s="853"/>
      <c r="AH49" s="853"/>
    </row>
    <row r="50" spans="2:34" s="360" customFormat="1" ht="26.1" customHeight="1" x14ac:dyDescent="0.2">
      <c r="B50" s="1160" t="s">
        <v>1507</v>
      </c>
      <c r="C50" s="1097">
        <v>0.8673024813542215</v>
      </c>
      <c r="D50" s="1097">
        <v>0.85712619708190707</v>
      </c>
      <c r="E50" s="1097">
        <v>0.85933409063964472</v>
      </c>
      <c r="F50" s="1097">
        <v>0.85150396822431762</v>
      </c>
      <c r="G50" s="1097">
        <v>0.87086390077041909</v>
      </c>
      <c r="H50" s="1097">
        <v>0.82666279423597966</v>
      </c>
      <c r="I50" s="1743">
        <v>0.87233678306078166</v>
      </c>
      <c r="J50" s="1744">
        <v>0.87328963938525106</v>
      </c>
      <c r="K50" s="1744">
        <v>0.86391677647020115</v>
      </c>
      <c r="L50" s="1744">
        <v>0.82501217259180382</v>
      </c>
      <c r="M50" s="1744">
        <v>0.79856144623665037</v>
      </c>
      <c r="N50" s="1744">
        <v>0.78338411482504944</v>
      </c>
      <c r="O50" s="1744">
        <v>0.79897306706539839</v>
      </c>
      <c r="P50" s="1744">
        <v>0.79794998760254265</v>
      </c>
      <c r="Q50" s="1744">
        <v>0.79936426807730077</v>
      </c>
      <c r="R50" s="1744">
        <v>0.81085912832417462</v>
      </c>
      <c r="S50" s="1745">
        <v>0.82225004480037744</v>
      </c>
      <c r="T50" s="1746">
        <v>0.82666279423597966</v>
      </c>
      <c r="U50" s="622" t="s">
        <v>1306</v>
      </c>
      <c r="V50" s="853"/>
      <c r="W50" s="853"/>
      <c r="X50" s="853"/>
      <c r="Y50" s="853"/>
      <c r="Z50" s="853"/>
      <c r="AA50" s="853"/>
      <c r="AB50" s="853"/>
      <c r="AC50" s="853"/>
      <c r="AD50" s="853"/>
      <c r="AE50" s="853"/>
      <c r="AF50" s="853"/>
      <c r="AG50" s="853"/>
      <c r="AH50" s="853"/>
    </row>
    <row r="51" spans="2:34" s="360" customFormat="1" ht="26.1" customHeight="1" x14ac:dyDescent="0.2">
      <c r="B51" s="1160" t="s">
        <v>1508</v>
      </c>
      <c r="C51" s="1097">
        <v>0.1326975186457785</v>
      </c>
      <c r="D51" s="1097">
        <v>0.14287380291809298</v>
      </c>
      <c r="E51" s="1097">
        <v>0.14066590936035533</v>
      </c>
      <c r="F51" s="1097">
        <v>0.14849603177568244</v>
      </c>
      <c r="G51" s="1097">
        <v>0.12913609922958094</v>
      </c>
      <c r="H51" s="1097">
        <v>0.1733372057640204</v>
      </c>
      <c r="I51" s="1743">
        <v>0.12766321693921834</v>
      </c>
      <c r="J51" s="1744">
        <v>0.12671036061474886</v>
      </c>
      <c r="K51" s="1744">
        <v>0.13608322352979885</v>
      </c>
      <c r="L51" s="1744">
        <v>0.17498782740819618</v>
      </c>
      <c r="M51" s="1744">
        <v>0.20143855376334971</v>
      </c>
      <c r="N51" s="1744">
        <v>0.21661588517495056</v>
      </c>
      <c r="O51" s="1744">
        <v>0.20102693293460172</v>
      </c>
      <c r="P51" s="1744">
        <v>0.20205001239745737</v>
      </c>
      <c r="Q51" s="1744">
        <v>0.20063573192269923</v>
      </c>
      <c r="R51" s="1744">
        <v>0.18914087167582541</v>
      </c>
      <c r="S51" s="1745">
        <v>0.17774995519962256</v>
      </c>
      <c r="T51" s="1746">
        <v>0.1733372057640204</v>
      </c>
      <c r="U51" s="622" t="s">
        <v>1307</v>
      </c>
      <c r="V51" s="853"/>
      <c r="W51" s="853"/>
      <c r="X51" s="853"/>
      <c r="Y51" s="853"/>
      <c r="Z51" s="853"/>
      <c r="AA51" s="853"/>
      <c r="AB51" s="853"/>
      <c r="AC51" s="853"/>
      <c r="AD51" s="853"/>
      <c r="AE51" s="853"/>
      <c r="AF51" s="853"/>
      <c r="AG51" s="853"/>
      <c r="AH51" s="853"/>
    </row>
    <row r="52" spans="2:34" s="360" customFormat="1" ht="26.1" customHeight="1" x14ac:dyDescent="0.2">
      <c r="B52" s="1161" t="s">
        <v>1503</v>
      </c>
      <c r="C52" s="1098">
        <v>1</v>
      </c>
      <c r="D52" s="1098">
        <v>1</v>
      </c>
      <c r="E52" s="1098">
        <v>1</v>
      </c>
      <c r="F52" s="1098">
        <v>1</v>
      </c>
      <c r="G52" s="1098">
        <v>1</v>
      </c>
      <c r="H52" s="1098">
        <v>1</v>
      </c>
      <c r="I52" s="1747">
        <v>1</v>
      </c>
      <c r="J52" s="1748">
        <v>0.99999999999999989</v>
      </c>
      <c r="K52" s="1748">
        <v>1</v>
      </c>
      <c r="L52" s="1748">
        <v>1</v>
      </c>
      <c r="M52" s="1748">
        <v>1</v>
      </c>
      <c r="N52" s="1748">
        <v>1</v>
      </c>
      <c r="O52" s="1748">
        <v>1</v>
      </c>
      <c r="P52" s="1748">
        <v>1</v>
      </c>
      <c r="Q52" s="1748">
        <v>1</v>
      </c>
      <c r="R52" s="1748">
        <v>1</v>
      </c>
      <c r="S52" s="1749">
        <v>1</v>
      </c>
      <c r="T52" s="1750">
        <v>1</v>
      </c>
      <c r="U52" s="620" t="s">
        <v>1015</v>
      </c>
      <c r="V52" s="853"/>
      <c r="W52" s="853"/>
      <c r="X52" s="853"/>
      <c r="Y52" s="853"/>
      <c r="Z52" s="853"/>
      <c r="AA52" s="853"/>
      <c r="AB52" s="853"/>
      <c r="AC52" s="853"/>
      <c r="AD52" s="853"/>
      <c r="AE52" s="853"/>
      <c r="AF52" s="853"/>
      <c r="AG52" s="853"/>
      <c r="AH52" s="853"/>
    </row>
    <row r="53" spans="2:34" s="360" customFormat="1" ht="26.25" customHeight="1" thickBot="1" x14ac:dyDescent="0.25">
      <c r="B53" s="1159"/>
      <c r="C53" s="991"/>
      <c r="D53" s="991"/>
      <c r="E53" s="991"/>
      <c r="F53" s="996"/>
      <c r="G53" s="996"/>
      <c r="H53" s="996"/>
      <c r="I53" s="992"/>
      <c r="J53" s="993"/>
      <c r="K53" s="993"/>
      <c r="L53" s="993"/>
      <c r="M53" s="993"/>
      <c r="N53" s="993"/>
      <c r="O53" s="993"/>
      <c r="P53" s="993"/>
      <c r="Q53" s="993"/>
      <c r="R53" s="993"/>
      <c r="S53" s="995"/>
      <c r="T53" s="1156"/>
      <c r="U53" s="940"/>
      <c r="V53" s="853"/>
      <c r="W53" s="853"/>
      <c r="X53" s="853"/>
      <c r="Y53" s="853"/>
      <c r="Z53" s="853"/>
      <c r="AA53" s="853"/>
      <c r="AB53" s="853"/>
      <c r="AC53" s="853"/>
      <c r="AD53" s="853"/>
      <c r="AE53" s="853"/>
      <c r="AF53" s="853"/>
      <c r="AG53" s="853"/>
      <c r="AH53" s="853"/>
    </row>
    <row r="54" spans="2:34" s="783" customFormat="1" ht="24.95" customHeight="1" thickTop="1" x14ac:dyDescent="0.2">
      <c r="B54" s="778"/>
      <c r="C54" s="498"/>
      <c r="D54" s="498"/>
      <c r="E54" s="498"/>
      <c r="F54" s="498"/>
      <c r="G54" s="498"/>
      <c r="H54" s="498"/>
      <c r="I54" s="498"/>
      <c r="J54" s="498"/>
      <c r="K54" s="498"/>
      <c r="L54" s="498"/>
      <c r="M54" s="498"/>
      <c r="N54" s="498"/>
      <c r="O54" s="498"/>
      <c r="P54" s="498"/>
      <c r="Q54" s="498"/>
      <c r="R54" s="498"/>
      <c r="S54" s="498"/>
      <c r="T54" s="498"/>
      <c r="U54" s="778"/>
      <c r="V54" s="815"/>
      <c r="W54" s="815"/>
      <c r="X54" s="815"/>
      <c r="Y54" s="815"/>
      <c r="Z54" s="815"/>
      <c r="AA54" s="815"/>
      <c r="AB54" s="815"/>
      <c r="AC54" s="815"/>
      <c r="AD54" s="815"/>
      <c r="AE54" s="815"/>
      <c r="AF54" s="815"/>
      <c r="AG54" s="815"/>
    </row>
    <row r="55" spans="2:34" s="783" customFormat="1" ht="15" customHeight="1" x14ac:dyDescent="0.2">
      <c r="B55" s="816"/>
      <c r="C55" s="498"/>
      <c r="D55" s="498"/>
      <c r="E55" s="498"/>
      <c r="F55" s="498"/>
      <c r="G55" s="498"/>
      <c r="H55" s="498"/>
      <c r="I55" s="498"/>
      <c r="J55" s="498"/>
      <c r="K55" s="498"/>
      <c r="L55" s="498"/>
      <c r="M55" s="498"/>
      <c r="N55" s="498"/>
      <c r="O55" s="498"/>
      <c r="P55" s="498"/>
      <c r="Q55" s="498"/>
      <c r="R55" s="498"/>
      <c r="S55" s="498"/>
      <c r="T55" s="498"/>
      <c r="V55" s="815"/>
      <c r="W55" s="815"/>
      <c r="X55" s="815"/>
      <c r="Y55" s="815"/>
      <c r="Z55" s="815"/>
      <c r="AA55" s="815"/>
      <c r="AB55" s="815"/>
      <c r="AC55" s="815"/>
      <c r="AD55" s="815"/>
      <c r="AE55" s="815"/>
      <c r="AF55" s="815"/>
      <c r="AG55" s="815"/>
    </row>
    <row r="56" spans="2:34" s="818" customFormat="1" ht="36.75" x14ac:dyDescent="0.2">
      <c r="B56" s="1825" t="s">
        <v>1834</v>
      </c>
      <c r="C56" s="1825"/>
      <c r="D56" s="1825"/>
      <c r="E56" s="1825"/>
      <c r="F56" s="1825"/>
      <c r="G56" s="1825"/>
      <c r="H56" s="1825"/>
      <c r="I56" s="1825"/>
      <c r="J56" s="1825"/>
      <c r="K56" s="1825"/>
      <c r="L56" s="1826" t="s">
        <v>1833</v>
      </c>
      <c r="M56" s="1826"/>
      <c r="N56" s="1826"/>
      <c r="O56" s="1826"/>
      <c r="P56" s="1826"/>
      <c r="Q56" s="1826"/>
      <c r="R56" s="1826"/>
      <c r="S56" s="1826"/>
      <c r="T56" s="1826"/>
      <c r="U56" s="1826"/>
      <c r="V56" s="817"/>
      <c r="W56" s="817"/>
      <c r="X56" s="817"/>
      <c r="Y56" s="817"/>
      <c r="Z56" s="817"/>
      <c r="AA56" s="817"/>
      <c r="AB56" s="817"/>
      <c r="AC56" s="817"/>
      <c r="AD56" s="817"/>
      <c r="AE56" s="817"/>
      <c r="AF56" s="817"/>
      <c r="AG56" s="817"/>
    </row>
    <row r="57" spans="2:34" s="783" customFormat="1" ht="12.75" customHeight="1" x14ac:dyDescent="0.2">
      <c r="B57" s="819"/>
      <c r="C57" s="782"/>
      <c r="D57" s="782"/>
      <c r="E57" s="782"/>
      <c r="F57" s="782"/>
      <c r="G57" s="782"/>
      <c r="H57" s="782"/>
      <c r="I57" s="782"/>
      <c r="J57" s="782"/>
      <c r="K57" s="782"/>
      <c r="L57" s="782"/>
      <c r="M57" s="782"/>
      <c r="N57" s="782"/>
      <c r="O57" s="782"/>
      <c r="P57" s="782"/>
      <c r="Q57" s="782"/>
      <c r="R57" s="782"/>
      <c r="S57" s="782"/>
      <c r="T57" s="782"/>
      <c r="V57" s="815"/>
      <c r="W57" s="815"/>
      <c r="X57" s="815"/>
      <c r="Y57" s="815"/>
      <c r="Z57" s="815"/>
      <c r="AA57" s="815"/>
      <c r="AB57" s="815"/>
      <c r="AC57" s="815"/>
      <c r="AD57" s="815"/>
      <c r="AE57" s="815"/>
      <c r="AF57" s="815"/>
      <c r="AG57" s="815"/>
    </row>
    <row r="58" spans="2:34" s="822" customFormat="1" ht="24.95" customHeight="1" x14ac:dyDescent="0.2">
      <c r="B58" s="1668" t="s">
        <v>1756</v>
      </c>
      <c r="C58" s="820"/>
      <c r="D58" s="820"/>
      <c r="E58" s="820"/>
      <c r="F58" s="820"/>
      <c r="G58" s="820"/>
      <c r="H58" s="820"/>
      <c r="I58" s="820"/>
      <c r="J58" s="820"/>
      <c r="K58" s="820"/>
      <c r="L58" s="820"/>
      <c r="M58" s="820"/>
      <c r="N58" s="820"/>
      <c r="O58" s="820"/>
      <c r="P58" s="820"/>
      <c r="Q58" s="820"/>
      <c r="R58" s="820"/>
      <c r="S58" s="820"/>
      <c r="T58" s="820"/>
      <c r="U58" s="705" t="s">
        <v>1760</v>
      </c>
      <c r="V58" s="821"/>
      <c r="W58" s="821"/>
      <c r="X58" s="821"/>
      <c r="Y58" s="821"/>
      <c r="Z58" s="821"/>
      <c r="AA58" s="821"/>
      <c r="AB58" s="821"/>
      <c r="AC58" s="821"/>
      <c r="AD58" s="821"/>
      <c r="AE58" s="821"/>
      <c r="AF58" s="821"/>
      <c r="AG58" s="821"/>
    </row>
    <row r="59" spans="2:34" s="783" customFormat="1" ht="12.75" customHeight="1" thickBot="1" x14ac:dyDescent="0.25">
      <c r="B59" s="823"/>
      <c r="C59" s="498"/>
      <c r="D59" s="498"/>
      <c r="E59" s="498"/>
      <c r="F59" s="498"/>
      <c r="G59" s="498"/>
      <c r="H59" s="498"/>
      <c r="I59" s="498"/>
      <c r="J59" s="498"/>
      <c r="K59" s="498"/>
      <c r="L59" s="498"/>
      <c r="M59" s="498"/>
      <c r="N59" s="498"/>
      <c r="O59" s="498"/>
      <c r="P59" s="498"/>
      <c r="Q59" s="498"/>
      <c r="R59" s="498"/>
      <c r="S59" s="498"/>
      <c r="T59" s="498"/>
      <c r="U59" s="823"/>
      <c r="V59" s="815"/>
      <c r="W59" s="815"/>
      <c r="X59" s="815"/>
      <c r="Y59" s="815"/>
      <c r="Z59" s="815"/>
      <c r="AA59" s="815"/>
      <c r="AB59" s="815"/>
      <c r="AC59" s="815"/>
      <c r="AD59" s="815"/>
      <c r="AE59" s="815"/>
      <c r="AF59" s="815"/>
      <c r="AG59" s="815"/>
    </row>
    <row r="60" spans="2:34" s="824" customFormat="1" ht="27" customHeight="1" thickTop="1" x14ac:dyDescent="0.2">
      <c r="B60" s="1827" t="s">
        <v>887</v>
      </c>
      <c r="C60" s="1779">
        <v>2008</v>
      </c>
      <c r="D60" s="1779">
        <v>2009</v>
      </c>
      <c r="E60" s="1779">
        <v>2010</v>
      </c>
      <c r="F60" s="1779">
        <v>2011</v>
      </c>
      <c r="G60" s="1779">
        <v>2012</v>
      </c>
      <c r="H60" s="1779">
        <v>2013</v>
      </c>
      <c r="I60" s="1800">
        <v>2013</v>
      </c>
      <c r="J60" s="1801"/>
      <c r="K60" s="1801"/>
      <c r="L60" s="1798">
        <v>2013</v>
      </c>
      <c r="M60" s="1798"/>
      <c r="N60" s="1798"/>
      <c r="O60" s="1798"/>
      <c r="P60" s="1798"/>
      <c r="Q60" s="1798"/>
      <c r="R60" s="1798"/>
      <c r="S60" s="1798"/>
      <c r="T60" s="1799"/>
      <c r="U60" s="1830" t="s">
        <v>886</v>
      </c>
    </row>
    <row r="61" spans="2:34" s="825" customFormat="1" ht="24.95" customHeight="1" x14ac:dyDescent="0.2">
      <c r="B61" s="1828"/>
      <c r="C61" s="1780"/>
      <c r="D61" s="1780"/>
      <c r="E61" s="1780"/>
      <c r="F61" s="1780"/>
      <c r="G61" s="1780"/>
      <c r="H61" s="1780"/>
      <c r="I61" s="367" t="s">
        <v>374</v>
      </c>
      <c r="J61" s="368" t="s">
        <v>375</v>
      </c>
      <c r="K61" s="368" t="s">
        <v>376</v>
      </c>
      <c r="L61" s="368" t="s">
        <v>377</v>
      </c>
      <c r="M61" s="368" t="s">
        <v>378</v>
      </c>
      <c r="N61" s="368" t="s">
        <v>367</v>
      </c>
      <c r="O61" s="368" t="s">
        <v>368</v>
      </c>
      <c r="P61" s="368" t="s">
        <v>369</v>
      </c>
      <c r="Q61" s="368" t="s">
        <v>370</v>
      </c>
      <c r="R61" s="368" t="s">
        <v>371</v>
      </c>
      <c r="S61" s="368" t="s">
        <v>372</v>
      </c>
      <c r="T61" s="369" t="s">
        <v>1474</v>
      </c>
      <c r="U61" s="1831"/>
    </row>
    <row r="62" spans="2:34" s="825" customFormat="1" ht="24.95" customHeight="1" x14ac:dyDescent="0.2">
      <c r="B62" s="1829"/>
      <c r="C62" s="1781"/>
      <c r="D62" s="1781"/>
      <c r="E62" s="1781"/>
      <c r="F62" s="1781"/>
      <c r="G62" s="1781"/>
      <c r="H62" s="1781"/>
      <c r="I62" s="370" t="s">
        <v>673</v>
      </c>
      <c r="J62" s="371" t="s">
        <v>149</v>
      </c>
      <c r="K62" s="371" t="s">
        <v>150</v>
      </c>
      <c r="L62" s="371" t="s">
        <v>151</v>
      </c>
      <c r="M62" s="371" t="s">
        <v>366</v>
      </c>
      <c r="N62" s="371" t="s">
        <v>667</v>
      </c>
      <c r="O62" s="371" t="s">
        <v>668</v>
      </c>
      <c r="P62" s="371" t="s">
        <v>669</v>
      </c>
      <c r="Q62" s="371" t="s">
        <v>670</v>
      </c>
      <c r="R62" s="371" t="s">
        <v>671</v>
      </c>
      <c r="S62" s="371" t="s">
        <v>672</v>
      </c>
      <c r="T62" s="372" t="s">
        <v>666</v>
      </c>
      <c r="U62" s="1832"/>
    </row>
    <row r="63" spans="2:34" s="783" customFormat="1" ht="12" customHeight="1" x14ac:dyDescent="0.2">
      <c r="B63" s="788"/>
      <c r="C63" s="777"/>
      <c r="D63" s="777"/>
      <c r="E63" s="777"/>
      <c r="F63" s="777"/>
      <c r="G63" s="777"/>
      <c r="H63" s="777"/>
      <c r="I63" s="781"/>
      <c r="J63" s="782"/>
      <c r="K63" s="782"/>
      <c r="L63" s="782"/>
      <c r="M63" s="782"/>
      <c r="N63" s="782"/>
      <c r="O63" s="782"/>
      <c r="P63" s="782"/>
      <c r="Q63" s="782"/>
      <c r="R63" s="782"/>
      <c r="S63" s="782"/>
      <c r="T63" s="780"/>
      <c r="U63" s="795"/>
      <c r="V63" s="815"/>
      <c r="W63" s="815"/>
      <c r="X63" s="815"/>
      <c r="Y63" s="815"/>
      <c r="Z63" s="815"/>
      <c r="AA63" s="815"/>
      <c r="AB63" s="815"/>
      <c r="AC63" s="815"/>
      <c r="AD63" s="815"/>
      <c r="AE63" s="815"/>
      <c r="AF63" s="815"/>
      <c r="AG63" s="815"/>
    </row>
    <row r="64" spans="2:34" s="783" customFormat="1" ht="26.1" customHeight="1" x14ac:dyDescent="0.2">
      <c r="B64" s="849" t="s">
        <v>333</v>
      </c>
      <c r="C64" s="777"/>
      <c r="D64" s="777"/>
      <c r="E64" s="777"/>
      <c r="F64" s="777"/>
      <c r="G64" s="777"/>
      <c r="H64" s="777"/>
      <c r="I64" s="781"/>
      <c r="J64" s="782"/>
      <c r="K64" s="782"/>
      <c r="L64" s="782"/>
      <c r="M64" s="782"/>
      <c r="N64" s="782"/>
      <c r="O64" s="782"/>
      <c r="P64" s="782"/>
      <c r="Q64" s="782"/>
      <c r="R64" s="782"/>
      <c r="S64" s="782"/>
      <c r="T64" s="780"/>
      <c r="U64" s="423" t="s">
        <v>334</v>
      </c>
      <c r="V64" s="815"/>
      <c r="W64" s="815"/>
      <c r="X64" s="815"/>
      <c r="Y64" s="815"/>
      <c r="Z64" s="815"/>
      <c r="AA64" s="815"/>
      <c r="AB64" s="815"/>
      <c r="AC64" s="815"/>
      <c r="AD64" s="815"/>
      <c r="AE64" s="815"/>
      <c r="AF64" s="815"/>
      <c r="AG64" s="815"/>
    </row>
    <row r="65" spans="2:33" s="783" customFormat="1" ht="26.1" customHeight="1" x14ac:dyDescent="0.2">
      <c r="B65" s="850" t="s">
        <v>335</v>
      </c>
      <c r="C65" s="786">
        <v>368169</v>
      </c>
      <c r="D65" s="786">
        <v>390689.19790000003</v>
      </c>
      <c r="E65" s="786">
        <v>413106.2954</v>
      </c>
      <c r="F65" s="786">
        <v>431112.22279999999</v>
      </c>
      <c r="G65" s="777">
        <v>472722.05249999999</v>
      </c>
      <c r="H65" s="777">
        <v>494160.76500000001</v>
      </c>
      <c r="I65" s="781">
        <v>475061.9057</v>
      </c>
      <c r="J65" s="782">
        <v>477131.89289999998</v>
      </c>
      <c r="K65" s="782">
        <v>478984.06349999999</v>
      </c>
      <c r="L65" s="782">
        <v>480409.37680000003</v>
      </c>
      <c r="M65" s="782">
        <v>481950.96889999998</v>
      </c>
      <c r="N65" s="782">
        <v>483469.3003</v>
      </c>
      <c r="O65" s="782">
        <v>485307.09600000002</v>
      </c>
      <c r="P65" s="782">
        <v>486733.57089999999</v>
      </c>
      <c r="Q65" s="782">
        <v>488538.8161</v>
      </c>
      <c r="R65" s="782">
        <v>490454.75400000002</v>
      </c>
      <c r="S65" s="782">
        <v>492348.84600000002</v>
      </c>
      <c r="T65" s="780">
        <v>494160.76500000001</v>
      </c>
      <c r="U65" s="848" t="s">
        <v>336</v>
      </c>
      <c r="V65" s="815"/>
      <c r="W65" s="815"/>
      <c r="X65" s="815"/>
      <c r="Y65" s="815"/>
      <c r="Z65" s="815"/>
      <c r="AA65" s="815"/>
      <c r="AB65" s="815"/>
      <c r="AC65" s="815"/>
      <c r="AD65" s="815"/>
      <c r="AE65" s="815"/>
      <c r="AF65" s="815"/>
      <c r="AG65" s="815"/>
    </row>
    <row r="66" spans="2:33" s="783" customFormat="1" ht="26.1" customHeight="1" x14ac:dyDescent="0.2">
      <c r="B66" s="850" t="s">
        <v>990</v>
      </c>
      <c r="C66" s="786">
        <v>7886</v>
      </c>
      <c r="D66" s="786">
        <v>8105.1220000000003</v>
      </c>
      <c r="E66" s="786">
        <v>8333.7950000000001</v>
      </c>
      <c r="F66" s="786">
        <v>8528.5910000000003</v>
      </c>
      <c r="G66" s="777">
        <v>8712.8130000000001</v>
      </c>
      <c r="H66" s="777">
        <v>8830.7729999999992</v>
      </c>
      <c r="I66" s="781">
        <v>8723.6579999999994</v>
      </c>
      <c r="J66" s="782">
        <v>8734.5840000000007</v>
      </c>
      <c r="K66" s="782">
        <v>8743.2250000000004</v>
      </c>
      <c r="L66" s="782">
        <v>8752.4179999999997</v>
      </c>
      <c r="M66" s="782">
        <v>8760.9130000000005</v>
      </c>
      <c r="N66" s="782">
        <v>8769.5679999999993</v>
      </c>
      <c r="O66" s="782">
        <v>8780.5259999999998</v>
      </c>
      <c r="P66" s="782">
        <v>8789.2279999999992</v>
      </c>
      <c r="Q66" s="782">
        <v>8799.3130000000001</v>
      </c>
      <c r="R66" s="782">
        <v>8809.4860000000008</v>
      </c>
      <c r="S66" s="782">
        <v>8820.2109999999993</v>
      </c>
      <c r="T66" s="780">
        <v>8830.7729999999992</v>
      </c>
      <c r="U66" s="848" t="s">
        <v>99</v>
      </c>
      <c r="V66" s="815"/>
      <c r="W66" s="815"/>
      <c r="X66" s="815"/>
      <c r="Y66" s="815"/>
      <c r="Z66" s="815"/>
      <c r="AA66" s="815"/>
      <c r="AB66" s="815"/>
      <c r="AC66" s="815"/>
      <c r="AD66" s="815"/>
      <c r="AE66" s="815"/>
      <c r="AF66" s="815"/>
      <c r="AG66" s="815"/>
    </row>
    <row r="67" spans="2:33" s="783" customFormat="1" ht="12" customHeight="1" x14ac:dyDescent="0.2">
      <c r="B67" s="850"/>
      <c r="C67" s="786"/>
      <c r="D67" s="786"/>
      <c r="E67" s="786"/>
      <c r="F67" s="786"/>
      <c r="G67" s="777"/>
      <c r="H67" s="777"/>
      <c r="I67" s="781"/>
      <c r="J67" s="782"/>
      <c r="K67" s="782"/>
      <c r="L67" s="782"/>
      <c r="M67" s="782"/>
      <c r="N67" s="782"/>
      <c r="O67" s="782"/>
      <c r="P67" s="782"/>
      <c r="Q67" s="782"/>
      <c r="R67" s="782"/>
      <c r="S67" s="782"/>
      <c r="T67" s="780"/>
      <c r="U67" s="1165"/>
      <c r="V67" s="815"/>
      <c r="W67" s="815"/>
      <c r="X67" s="815"/>
      <c r="Y67" s="815"/>
      <c r="Z67" s="815"/>
      <c r="AA67" s="815"/>
      <c r="AB67" s="815"/>
      <c r="AC67" s="815"/>
      <c r="AD67" s="815"/>
      <c r="AE67" s="815"/>
      <c r="AF67" s="815"/>
      <c r="AG67" s="815"/>
    </row>
    <row r="68" spans="2:33" s="783" customFormat="1" ht="26.1" customHeight="1" x14ac:dyDescent="0.2">
      <c r="B68" s="849" t="s">
        <v>991</v>
      </c>
      <c r="C68" s="786"/>
      <c r="D68" s="786"/>
      <c r="E68" s="786"/>
      <c r="F68" s="786"/>
      <c r="G68" s="777"/>
      <c r="H68" s="777"/>
      <c r="I68" s="781"/>
      <c r="J68" s="782"/>
      <c r="K68" s="782"/>
      <c r="L68" s="782"/>
      <c r="M68" s="782"/>
      <c r="N68" s="782"/>
      <c r="O68" s="782"/>
      <c r="P68" s="782"/>
      <c r="Q68" s="782"/>
      <c r="R68" s="782"/>
      <c r="S68" s="782"/>
      <c r="T68" s="780"/>
      <c r="U68" s="423" t="s">
        <v>696</v>
      </c>
      <c r="V68" s="815"/>
      <c r="W68" s="815"/>
      <c r="X68" s="815"/>
      <c r="Y68" s="815"/>
      <c r="Z68" s="815"/>
      <c r="AA68" s="815"/>
      <c r="AB68" s="815"/>
      <c r="AC68" s="815"/>
      <c r="AD68" s="815"/>
      <c r="AE68" s="815"/>
      <c r="AF68" s="815"/>
      <c r="AG68" s="815"/>
    </row>
    <row r="69" spans="2:33" s="783" customFormat="1" ht="26.1" customHeight="1" x14ac:dyDescent="0.2">
      <c r="B69" s="850" t="s">
        <v>335</v>
      </c>
      <c r="C69" s="786">
        <v>321890</v>
      </c>
      <c r="D69" s="786">
        <v>335283.78139999998</v>
      </c>
      <c r="E69" s="786">
        <v>350117.79379999998</v>
      </c>
      <c r="F69" s="786">
        <v>384098.00540000002</v>
      </c>
      <c r="G69" s="777">
        <v>420978.00750000001</v>
      </c>
      <c r="H69" s="777">
        <v>440222.03694999998</v>
      </c>
      <c r="I69" s="781">
        <v>422754.40065000003</v>
      </c>
      <c r="J69" s="782">
        <v>424495.47580000001</v>
      </c>
      <c r="K69" s="782">
        <v>426276.51740000001</v>
      </c>
      <c r="L69" s="782">
        <v>428446.52234999998</v>
      </c>
      <c r="M69" s="782">
        <v>430420.94685000001</v>
      </c>
      <c r="N69" s="782">
        <v>432549.02145</v>
      </c>
      <c r="O69" s="782">
        <v>434925.98255000002</v>
      </c>
      <c r="P69" s="782">
        <v>436199.28240000003</v>
      </c>
      <c r="Q69" s="782">
        <v>437509.20935000002</v>
      </c>
      <c r="R69" s="782">
        <v>438464.27385</v>
      </c>
      <c r="S69" s="782">
        <v>439470.69894999999</v>
      </c>
      <c r="T69" s="780">
        <v>440222.03694999998</v>
      </c>
      <c r="U69" s="848" t="s">
        <v>336</v>
      </c>
      <c r="V69" s="815"/>
      <c r="W69" s="815"/>
      <c r="X69" s="815"/>
      <c r="Y69" s="815"/>
      <c r="Z69" s="815"/>
      <c r="AA69" s="815"/>
      <c r="AB69" s="815"/>
      <c r="AC69" s="815"/>
      <c r="AD69" s="815"/>
      <c r="AE69" s="815"/>
      <c r="AF69" s="815"/>
      <c r="AG69" s="815"/>
    </row>
    <row r="70" spans="2:33" s="783" customFormat="1" ht="26.1" customHeight="1" x14ac:dyDescent="0.2">
      <c r="B70" s="850" t="s">
        <v>990</v>
      </c>
      <c r="C70" s="786">
        <v>5948</v>
      </c>
      <c r="D70" s="786">
        <v>6121.5069999999996</v>
      </c>
      <c r="E70" s="786">
        <v>6305.09</v>
      </c>
      <c r="F70" s="786">
        <v>6585.6549999999997</v>
      </c>
      <c r="G70" s="777">
        <v>6834.0810000000001</v>
      </c>
      <c r="H70" s="777">
        <v>6966.6490000000003</v>
      </c>
      <c r="I70" s="781">
        <v>6845.6729999999998</v>
      </c>
      <c r="J70" s="782">
        <v>6857.567</v>
      </c>
      <c r="K70" s="782">
        <v>6870.0069999999996</v>
      </c>
      <c r="L70" s="782">
        <v>6883.9080000000004</v>
      </c>
      <c r="M70" s="782">
        <v>6896.0129999999999</v>
      </c>
      <c r="N70" s="782">
        <v>6908.8469999999998</v>
      </c>
      <c r="O70" s="782">
        <v>6923.9989999999998</v>
      </c>
      <c r="P70" s="782">
        <v>6933.0739999999996</v>
      </c>
      <c r="Q70" s="782">
        <v>6944.0020000000004</v>
      </c>
      <c r="R70" s="782">
        <v>6951.88</v>
      </c>
      <c r="S70" s="782">
        <v>6960.1729999999998</v>
      </c>
      <c r="T70" s="780">
        <v>6966.6490000000003</v>
      </c>
      <c r="U70" s="848" t="s">
        <v>99</v>
      </c>
      <c r="V70" s="815"/>
      <c r="W70" s="815"/>
      <c r="X70" s="815"/>
      <c r="Y70" s="815"/>
      <c r="Z70" s="815"/>
      <c r="AA70" s="815"/>
      <c r="AB70" s="815"/>
      <c r="AC70" s="815"/>
      <c r="AD70" s="815"/>
      <c r="AE70" s="815"/>
      <c r="AF70" s="815"/>
      <c r="AG70" s="815"/>
    </row>
    <row r="71" spans="2:33" s="783" customFormat="1" ht="12" customHeight="1" x14ac:dyDescent="0.2">
      <c r="B71" s="850"/>
      <c r="C71" s="786"/>
      <c r="D71" s="786"/>
      <c r="E71" s="786"/>
      <c r="F71" s="786"/>
      <c r="G71" s="777"/>
      <c r="H71" s="777"/>
      <c r="I71" s="781"/>
      <c r="J71" s="782"/>
      <c r="K71" s="782"/>
      <c r="L71" s="782"/>
      <c r="M71" s="782"/>
      <c r="N71" s="782"/>
      <c r="O71" s="782"/>
      <c r="P71" s="782"/>
      <c r="Q71" s="782"/>
      <c r="R71" s="782"/>
      <c r="S71" s="782"/>
      <c r="T71" s="780"/>
      <c r="U71" s="1165"/>
      <c r="V71" s="815"/>
      <c r="W71" s="815"/>
      <c r="X71" s="815"/>
      <c r="Y71" s="815"/>
      <c r="Z71" s="815"/>
      <c r="AA71" s="815"/>
      <c r="AB71" s="815"/>
      <c r="AC71" s="815"/>
      <c r="AD71" s="815"/>
      <c r="AE71" s="815"/>
      <c r="AF71" s="815"/>
      <c r="AG71" s="815"/>
    </row>
    <row r="72" spans="2:33" s="783" customFormat="1" ht="26.1" customHeight="1" x14ac:dyDescent="0.2">
      <c r="B72" s="849" t="s">
        <v>992</v>
      </c>
      <c r="C72" s="785">
        <v>46279</v>
      </c>
      <c r="D72" s="785">
        <v>55405.41650000005</v>
      </c>
      <c r="E72" s="785">
        <v>62988.501600000018</v>
      </c>
      <c r="F72" s="785">
        <v>47014.217399999965</v>
      </c>
      <c r="G72" s="460">
        <v>51744.044999999984</v>
      </c>
      <c r="H72" s="460">
        <v>53938.728050000034</v>
      </c>
      <c r="I72" s="779">
        <v>52307.505049999978</v>
      </c>
      <c r="J72" s="498">
        <v>52636.417099999962</v>
      </c>
      <c r="K72" s="498">
        <v>52707.546099999978</v>
      </c>
      <c r="L72" s="498">
        <v>51962.854450000043</v>
      </c>
      <c r="M72" s="498">
        <v>51530.02204999997</v>
      </c>
      <c r="N72" s="498">
        <v>50920.278850000002</v>
      </c>
      <c r="O72" s="498">
        <v>50381.113450000004</v>
      </c>
      <c r="P72" s="498">
        <v>50534.288499999966</v>
      </c>
      <c r="Q72" s="498">
        <v>51029.606749999977</v>
      </c>
      <c r="R72" s="498">
        <v>51990.480150000018</v>
      </c>
      <c r="S72" s="498">
        <v>52878.147050000029</v>
      </c>
      <c r="T72" s="1535">
        <v>53938.728050000034</v>
      </c>
      <c r="U72" s="423" t="s">
        <v>325</v>
      </c>
      <c r="V72" s="815"/>
      <c r="W72" s="815"/>
      <c r="X72" s="815"/>
      <c r="Y72" s="815"/>
      <c r="Z72" s="815"/>
      <c r="AA72" s="815"/>
      <c r="AB72" s="815"/>
      <c r="AC72" s="815"/>
      <c r="AD72" s="815"/>
      <c r="AE72" s="815"/>
      <c r="AF72" s="815"/>
      <c r="AG72" s="815"/>
    </row>
    <row r="73" spans="2:33" s="258" customFormat="1" ht="26.1" customHeight="1" thickBot="1" x14ac:dyDescent="0.75">
      <c r="B73" s="434"/>
      <c r="C73" s="1729"/>
      <c r="D73" s="1729"/>
      <c r="E73" s="1729"/>
      <c r="F73" s="1729"/>
      <c r="G73" s="1729"/>
      <c r="H73" s="1729"/>
      <c r="I73" s="1730"/>
      <c r="J73" s="464"/>
      <c r="K73" s="464"/>
      <c r="L73" s="464"/>
      <c r="M73" s="464"/>
      <c r="N73" s="464"/>
      <c r="O73" s="464"/>
      <c r="P73" s="464"/>
      <c r="Q73" s="464"/>
      <c r="R73" s="464"/>
      <c r="S73" s="464"/>
      <c r="T73" s="1536"/>
      <c r="U73" s="352"/>
      <c r="V73" s="257"/>
      <c r="W73" s="257"/>
      <c r="X73" s="257"/>
      <c r="Y73" s="257"/>
      <c r="Z73" s="257"/>
      <c r="AA73" s="257"/>
      <c r="AB73" s="257"/>
      <c r="AC73" s="257"/>
      <c r="AD73" s="257"/>
      <c r="AE73" s="257"/>
      <c r="AF73" s="257"/>
      <c r="AG73" s="257"/>
    </row>
    <row r="74" spans="2:33" s="258" customFormat="1" ht="12" customHeight="1" thickTop="1" x14ac:dyDescent="0.7">
      <c r="B74" s="435"/>
      <c r="C74" s="462"/>
      <c r="D74" s="462"/>
      <c r="E74" s="462"/>
      <c r="F74" s="462"/>
      <c r="G74" s="462"/>
      <c r="H74" s="462"/>
      <c r="I74" s="462"/>
      <c r="J74" s="462"/>
      <c r="K74" s="462"/>
      <c r="L74" s="462"/>
      <c r="M74" s="462"/>
      <c r="N74" s="462"/>
      <c r="O74" s="462"/>
      <c r="P74" s="462"/>
      <c r="Q74" s="462"/>
      <c r="R74" s="462"/>
      <c r="S74" s="462"/>
      <c r="T74" s="462"/>
      <c r="U74" s="438"/>
      <c r="V74" s="257"/>
      <c r="W74" s="257"/>
      <c r="X74" s="257"/>
      <c r="Y74" s="257"/>
      <c r="Z74" s="257"/>
      <c r="AA74" s="257"/>
    </row>
    <row r="75" spans="2:33" s="417" customFormat="1" ht="26.1" customHeight="1" x14ac:dyDescent="0.5">
      <c r="B75" s="334" t="s">
        <v>1757</v>
      </c>
      <c r="C75" s="418"/>
      <c r="D75" s="418"/>
      <c r="E75" s="418"/>
      <c r="F75" s="418"/>
      <c r="G75" s="418"/>
      <c r="H75" s="418"/>
      <c r="I75" s="418"/>
      <c r="J75" s="418"/>
      <c r="K75" s="418"/>
      <c r="L75" s="418"/>
      <c r="M75" s="418"/>
      <c r="N75" s="418"/>
      <c r="O75" s="418"/>
      <c r="P75" s="418"/>
      <c r="Q75" s="418"/>
      <c r="R75" s="418"/>
      <c r="S75" s="418"/>
      <c r="T75" s="418"/>
      <c r="U75" s="334" t="s">
        <v>1759</v>
      </c>
      <c r="V75" s="472"/>
      <c r="W75" s="472"/>
      <c r="X75" s="472"/>
      <c r="Y75" s="472"/>
      <c r="Z75" s="472"/>
      <c r="AA75" s="472"/>
    </row>
    <row r="76" spans="2:33" s="812" customFormat="1" ht="23.25" x14ac:dyDescent="0.5">
      <c r="B76" s="357" t="s">
        <v>1929</v>
      </c>
      <c r="C76" s="813"/>
      <c r="D76" s="813"/>
      <c r="E76" s="813"/>
      <c r="F76" s="813"/>
      <c r="G76" s="813"/>
      <c r="H76" s="813"/>
      <c r="I76" s="813"/>
      <c r="J76" s="813"/>
      <c r="K76" s="813"/>
      <c r="L76" s="813"/>
      <c r="M76" s="813"/>
      <c r="N76" s="813"/>
      <c r="O76" s="813"/>
      <c r="P76" s="813"/>
      <c r="Q76" s="813"/>
      <c r="R76" s="813"/>
      <c r="S76" s="813"/>
      <c r="T76" s="813"/>
      <c r="U76" s="356" t="s">
        <v>1930</v>
      </c>
    </row>
    <row r="77" spans="2:33" ht="26.1" customHeight="1" x14ac:dyDescent="0.35"/>
    <row r="78" spans="2:33" ht="26.1" customHeight="1" x14ac:dyDescent="0.5">
      <c r="C78" s="1618"/>
      <c r="D78" s="1618"/>
      <c r="E78" s="1618"/>
      <c r="F78" s="1618"/>
      <c r="G78" s="1618"/>
      <c r="H78" s="1618"/>
      <c r="I78" s="1618"/>
      <c r="J78" s="1618"/>
      <c r="K78" s="1618"/>
      <c r="L78" s="1618"/>
      <c r="M78" s="1618"/>
      <c r="N78" s="1618"/>
      <c r="O78" s="1618"/>
      <c r="P78" s="1618"/>
      <c r="Q78" s="1618"/>
      <c r="R78" s="1618"/>
      <c r="S78" s="1618"/>
      <c r="T78" s="1618"/>
    </row>
    <row r="79" spans="2:33" ht="26.1" customHeight="1" x14ac:dyDescent="0.5">
      <c r="C79" s="1618"/>
      <c r="D79" s="1618"/>
      <c r="E79" s="1618"/>
      <c r="F79" s="1618"/>
      <c r="G79" s="1618"/>
      <c r="H79" s="1618"/>
      <c r="I79" s="1618"/>
      <c r="J79" s="1618"/>
      <c r="K79" s="1618"/>
      <c r="L79" s="1618"/>
      <c r="M79" s="1618"/>
      <c r="N79" s="1618"/>
      <c r="O79" s="1618"/>
      <c r="P79" s="1618"/>
      <c r="Q79" s="1618"/>
      <c r="R79" s="1618"/>
      <c r="S79" s="1618"/>
      <c r="T79" s="1618"/>
    </row>
    <row r="80" spans="2:33" ht="26.1" customHeight="1" x14ac:dyDescent="0.5">
      <c r="C80" s="1618"/>
      <c r="D80" s="1618"/>
      <c r="E80" s="1618"/>
      <c r="F80" s="1618"/>
      <c r="G80" s="1618"/>
      <c r="H80" s="1618"/>
      <c r="I80" s="1618"/>
      <c r="J80" s="1618"/>
      <c r="K80" s="1618"/>
      <c r="L80" s="1618"/>
      <c r="M80" s="1618"/>
      <c r="N80" s="1618"/>
      <c r="O80" s="1618"/>
      <c r="P80" s="1618"/>
      <c r="Q80" s="1618"/>
      <c r="R80" s="1618"/>
      <c r="S80" s="1618"/>
      <c r="T80" s="1618"/>
      <c r="V80" s="48"/>
      <c r="W80" s="48"/>
      <c r="X80" s="48"/>
      <c r="Y80" s="48"/>
      <c r="Z80" s="48"/>
      <c r="AA80" s="48"/>
    </row>
    <row r="81" spans="3:27" ht="21.75" x14ac:dyDescent="0.5">
      <c r="C81" s="1618"/>
      <c r="D81" s="1618"/>
      <c r="E81" s="1618"/>
      <c r="F81" s="1618"/>
      <c r="G81" s="1618"/>
      <c r="H81" s="1618"/>
      <c r="I81" s="1618"/>
      <c r="J81" s="1618"/>
      <c r="K81" s="1618"/>
      <c r="L81" s="1618"/>
      <c r="M81" s="1618"/>
      <c r="N81" s="1618"/>
      <c r="O81" s="1618"/>
      <c r="P81" s="1618"/>
      <c r="Q81" s="1618"/>
      <c r="R81" s="1618"/>
      <c r="S81" s="1618"/>
      <c r="T81" s="1618"/>
      <c r="V81" s="48"/>
      <c r="W81" s="48"/>
      <c r="X81" s="48"/>
      <c r="Y81" s="48"/>
      <c r="Z81" s="48"/>
      <c r="AA81" s="48"/>
    </row>
    <row r="82" spans="3:27" ht="18.75" x14ac:dyDescent="0.45">
      <c r="C82" s="1661"/>
      <c r="D82" s="1661"/>
      <c r="E82" s="1661"/>
      <c r="F82" s="1661"/>
      <c r="G82" s="1661"/>
      <c r="H82" s="1661"/>
      <c r="I82" s="1661"/>
      <c r="J82" s="1661"/>
      <c r="K82" s="1661"/>
      <c r="L82" s="1661"/>
      <c r="M82" s="1661"/>
      <c r="N82" s="1661"/>
      <c r="O82" s="1661"/>
      <c r="P82" s="1661"/>
      <c r="Q82" s="1661"/>
      <c r="R82" s="1661"/>
      <c r="S82" s="1661"/>
      <c r="T82" s="1661"/>
      <c r="V82" s="48"/>
      <c r="W82" s="48"/>
      <c r="X82" s="48"/>
      <c r="Y82" s="48"/>
      <c r="Z82" s="48"/>
      <c r="AA82" s="48"/>
    </row>
    <row r="83" spans="3:27" ht="18.75" x14ac:dyDescent="0.45">
      <c r="C83" s="1661"/>
      <c r="D83" s="1661"/>
      <c r="E83" s="1661"/>
      <c r="F83" s="1661"/>
      <c r="G83" s="1661"/>
      <c r="H83" s="1661"/>
      <c r="I83" s="1661"/>
      <c r="J83" s="1661"/>
      <c r="K83" s="1661"/>
      <c r="L83" s="1661"/>
      <c r="M83" s="1661"/>
      <c r="N83" s="1661"/>
      <c r="O83" s="1661"/>
      <c r="P83" s="1661"/>
      <c r="Q83" s="1661"/>
      <c r="R83" s="1661"/>
      <c r="S83" s="1661"/>
      <c r="T83" s="1661"/>
      <c r="V83" s="48"/>
      <c r="W83" s="48"/>
      <c r="X83" s="48"/>
      <c r="Y83" s="48"/>
      <c r="Z83" s="48"/>
      <c r="AA83" s="48"/>
    </row>
    <row r="84" spans="3:27" x14ac:dyDescent="0.35">
      <c r="V84" s="48"/>
      <c r="W84" s="48"/>
      <c r="X84" s="48"/>
      <c r="Y84" s="48"/>
      <c r="Z84" s="48"/>
      <c r="AA84" s="48"/>
    </row>
    <row r="85" spans="3:27" x14ac:dyDescent="0.35">
      <c r="V85" s="48"/>
      <c r="W85" s="48"/>
      <c r="X85" s="48"/>
      <c r="Y85" s="48"/>
      <c r="Z85" s="48"/>
      <c r="AA85" s="48"/>
    </row>
    <row r="86" spans="3:27" x14ac:dyDescent="0.35">
      <c r="V86" s="48"/>
      <c r="W86" s="48"/>
      <c r="X86" s="48"/>
      <c r="Y86" s="48"/>
      <c r="Z86" s="48"/>
      <c r="AA86" s="48"/>
    </row>
    <row r="87" spans="3:27" x14ac:dyDescent="0.35">
      <c r="V87" s="48"/>
      <c r="W87" s="48"/>
      <c r="X87" s="48"/>
      <c r="Y87" s="48"/>
      <c r="Z87" s="48"/>
      <c r="AA87" s="48"/>
    </row>
    <row r="88" spans="3:27" x14ac:dyDescent="0.35">
      <c r="V88" s="48"/>
      <c r="W88" s="48"/>
      <c r="X88" s="48"/>
      <c r="Y88" s="48"/>
      <c r="Z88" s="48"/>
      <c r="AA88" s="48"/>
    </row>
    <row r="89" spans="3:27" x14ac:dyDescent="0.35">
      <c r="V89" s="48"/>
      <c r="W89" s="48"/>
      <c r="X89" s="48"/>
      <c r="Y89" s="48"/>
      <c r="Z89" s="48"/>
      <c r="AA89" s="48"/>
    </row>
    <row r="90" spans="3:27" x14ac:dyDescent="0.35">
      <c r="V90" s="48"/>
      <c r="W90" s="48"/>
      <c r="X90" s="48"/>
      <c r="Y90" s="48"/>
      <c r="Z90" s="48"/>
      <c r="AA90" s="48"/>
    </row>
    <row r="91" spans="3:27" x14ac:dyDescent="0.35">
      <c r="V91" s="48"/>
      <c r="W91" s="48"/>
      <c r="X91" s="48"/>
      <c r="Y91" s="48"/>
      <c r="Z91" s="48"/>
      <c r="AA91" s="48"/>
    </row>
    <row r="92" spans="3:27" x14ac:dyDescent="0.35">
      <c r="V92" s="48"/>
      <c r="W92" s="48"/>
      <c r="X92" s="48"/>
      <c r="Y92" s="48"/>
      <c r="Z92" s="48"/>
      <c r="AA92" s="48"/>
    </row>
    <row r="93" spans="3:27" x14ac:dyDescent="0.35">
      <c r="V93" s="48"/>
      <c r="W93" s="48"/>
      <c r="X93" s="48"/>
      <c r="Y93" s="48"/>
      <c r="Z93" s="48"/>
      <c r="AA93" s="48"/>
    </row>
    <row r="94" spans="3:27" x14ac:dyDescent="0.35">
      <c r="V94" s="48"/>
      <c r="W94" s="48"/>
      <c r="X94" s="48"/>
      <c r="Y94" s="48"/>
      <c r="Z94" s="48"/>
      <c r="AA94" s="48"/>
    </row>
    <row r="95" spans="3:27" x14ac:dyDescent="0.35">
      <c r="V95" s="48"/>
      <c r="W95" s="48"/>
      <c r="X95" s="48"/>
      <c r="Y95" s="48"/>
      <c r="Z95" s="48"/>
      <c r="AA95" s="48"/>
    </row>
    <row r="96" spans="3:27" x14ac:dyDescent="0.35">
      <c r="V96" s="48"/>
      <c r="W96" s="48"/>
      <c r="X96" s="48"/>
      <c r="Y96" s="48"/>
      <c r="Z96" s="48"/>
      <c r="AA96" s="48"/>
    </row>
    <row r="97" spans="22:27" x14ac:dyDescent="0.35">
      <c r="V97" s="48"/>
      <c r="W97" s="48"/>
      <c r="X97" s="48"/>
      <c r="Y97" s="48"/>
      <c r="Z97" s="48"/>
      <c r="AA97" s="48"/>
    </row>
    <row r="98" spans="22:27" x14ac:dyDescent="0.35">
      <c r="V98" s="48"/>
      <c r="W98" s="48"/>
      <c r="X98" s="48"/>
      <c r="Y98" s="48"/>
      <c r="Z98" s="48"/>
      <c r="AA98" s="48"/>
    </row>
    <row r="99" spans="22:27" x14ac:dyDescent="0.35">
      <c r="V99" s="48"/>
      <c r="W99" s="48"/>
      <c r="X99" s="48"/>
      <c r="Y99" s="48"/>
      <c r="Z99" s="48"/>
      <c r="AA99" s="48"/>
    </row>
    <row r="100" spans="22:27" x14ac:dyDescent="0.35">
      <c r="V100" s="48"/>
      <c r="W100" s="48"/>
      <c r="X100" s="48"/>
      <c r="Y100" s="48"/>
      <c r="Z100" s="48"/>
      <c r="AA100" s="48"/>
    </row>
    <row r="101" spans="22:27" x14ac:dyDescent="0.35">
      <c r="V101" s="48"/>
      <c r="W101" s="48"/>
      <c r="X101" s="48"/>
      <c r="Y101" s="48"/>
      <c r="Z101" s="48"/>
      <c r="AA101" s="48"/>
    </row>
    <row r="102" spans="22:27" x14ac:dyDescent="0.35">
      <c r="V102" s="48"/>
      <c r="W102" s="48"/>
      <c r="X102" s="48"/>
      <c r="Y102" s="48"/>
      <c r="Z102" s="48"/>
      <c r="AA102" s="48"/>
    </row>
    <row r="103" spans="22:27" x14ac:dyDescent="0.35">
      <c r="V103" s="48"/>
      <c r="W103" s="48"/>
      <c r="X103" s="48"/>
      <c r="Y103" s="48"/>
      <c r="Z103" s="48"/>
      <c r="AA103" s="48"/>
    </row>
    <row r="104" spans="22:27" x14ac:dyDescent="0.35">
      <c r="V104" s="48"/>
      <c r="W104" s="48"/>
      <c r="X104" s="48"/>
      <c r="Y104" s="48"/>
      <c r="Z104" s="48"/>
      <c r="AA104" s="48"/>
    </row>
    <row r="105" spans="22:27" x14ac:dyDescent="0.35">
      <c r="V105" s="48"/>
      <c r="W105" s="48"/>
      <c r="X105" s="48"/>
      <c r="Y105" s="48"/>
      <c r="Z105" s="48"/>
      <c r="AA105" s="48"/>
    </row>
    <row r="106" spans="22:27" x14ac:dyDescent="0.35">
      <c r="V106" s="48"/>
      <c r="W106" s="48"/>
      <c r="X106" s="48"/>
      <c r="Y106" s="48"/>
      <c r="Z106" s="48"/>
      <c r="AA106" s="48"/>
    </row>
    <row r="107" spans="22:27" x14ac:dyDescent="0.35">
      <c r="V107" s="48"/>
      <c r="W107" s="48"/>
      <c r="X107" s="48"/>
      <c r="Y107" s="48"/>
      <c r="Z107" s="48"/>
      <c r="AA107" s="48"/>
    </row>
    <row r="108" spans="22:27" x14ac:dyDescent="0.35">
      <c r="V108" s="48"/>
      <c r="W108" s="48"/>
      <c r="X108" s="48"/>
      <c r="Y108" s="48"/>
      <c r="Z108" s="48"/>
      <c r="AA108" s="48"/>
    </row>
    <row r="109" spans="22:27" x14ac:dyDescent="0.35">
      <c r="V109" s="48"/>
      <c r="W109" s="48"/>
      <c r="X109" s="48"/>
      <c r="Y109" s="48"/>
      <c r="Z109" s="48"/>
      <c r="AA109" s="48"/>
    </row>
    <row r="110" spans="22:27" x14ac:dyDescent="0.35">
      <c r="V110" s="48"/>
      <c r="W110" s="48"/>
      <c r="X110" s="48"/>
      <c r="Y110" s="48"/>
      <c r="Z110" s="48"/>
      <c r="AA110" s="48"/>
    </row>
    <row r="111" spans="22:27" x14ac:dyDescent="0.35">
      <c r="V111" s="48"/>
      <c r="W111" s="48"/>
      <c r="X111" s="48"/>
      <c r="Y111" s="48"/>
      <c r="Z111" s="48"/>
      <c r="AA111" s="48"/>
    </row>
    <row r="112" spans="22:27" x14ac:dyDescent="0.35">
      <c r="V112" s="48"/>
      <c r="W112" s="48"/>
      <c r="X112" s="48"/>
      <c r="Y112" s="48"/>
      <c r="Z112" s="48"/>
      <c r="AA112" s="48"/>
    </row>
    <row r="113" spans="22:27" x14ac:dyDescent="0.35">
      <c r="V113" s="48"/>
      <c r="W113" s="48"/>
      <c r="X113" s="48"/>
      <c r="Y113" s="48"/>
      <c r="Z113" s="48"/>
      <c r="AA113" s="48"/>
    </row>
    <row r="114" spans="22:27" x14ac:dyDescent="0.35">
      <c r="V114" s="48"/>
      <c r="W114" s="48"/>
      <c r="X114" s="48"/>
      <c r="Y114" s="48"/>
      <c r="Z114" s="48"/>
      <c r="AA114" s="48"/>
    </row>
    <row r="115" spans="22:27" x14ac:dyDescent="0.35">
      <c r="V115" s="48"/>
      <c r="W115" s="48"/>
      <c r="X115" s="48"/>
      <c r="Y115" s="48"/>
      <c r="Z115" s="48"/>
      <c r="AA115" s="48"/>
    </row>
    <row r="116" spans="22:27" x14ac:dyDescent="0.35">
      <c r="V116" s="48"/>
      <c r="W116" s="48"/>
      <c r="X116" s="48"/>
      <c r="Y116" s="48"/>
      <c r="Z116" s="48"/>
      <c r="AA116" s="48"/>
    </row>
    <row r="117" spans="22:27" x14ac:dyDescent="0.35">
      <c r="V117" s="48"/>
      <c r="W117" s="48"/>
      <c r="X117" s="48"/>
      <c r="Y117" s="48"/>
      <c r="Z117" s="48"/>
      <c r="AA117" s="48"/>
    </row>
    <row r="118" spans="22:27" x14ac:dyDescent="0.35">
      <c r="V118" s="48"/>
      <c r="W118" s="48"/>
      <c r="X118" s="48"/>
      <c r="Y118" s="48"/>
      <c r="Z118" s="48"/>
      <c r="AA118" s="48"/>
    </row>
    <row r="119" spans="22:27" x14ac:dyDescent="0.35">
      <c r="V119" s="48"/>
      <c r="W119" s="48"/>
      <c r="X119" s="48"/>
      <c r="Y119" s="48"/>
      <c r="Z119" s="48"/>
      <c r="AA119" s="48"/>
    </row>
    <row r="120" spans="22:27" x14ac:dyDescent="0.35">
      <c r="V120" s="48"/>
      <c r="W120" s="48"/>
      <c r="X120" s="48"/>
      <c r="Y120" s="48"/>
      <c r="Z120" s="48"/>
      <c r="AA120" s="48"/>
    </row>
    <row r="121" spans="22:27" x14ac:dyDescent="0.35">
      <c r="V121" s="48"/>
      <c r="W121" s="48"/>
      <c r="X121" s="48"/>
      <c r="Y121" s="48"/>
      <c r="Z121" s="48"/>
      <c r="AA121" s="48"/>
    </row>
    <row r="122" spans="22:27" x14ac:dyDescent="0.35">
      <c r="V122" s="48"/>
      <c r="W122" s="48"/>
      <c r="X122" s="48"/>
      <c r="Y122" s="48"/>
      <c r="Z122" s="48"/>
      <c r="AA122" s="48"/>
    </row>
    <row r="123" spans="22:27" x14ac:dyDescent="0.35">
      <c r="V123" s="48"/>
      <c r="W123" s="48"/>
      <c r="X123" s="48"/>
      <c r="Y123" s="48"/>
      <c r="Z123" s="48"/>
      <c r="AA123" s="48"/>
    </row>
    <row r="124" spans="22:27" x14ac:dyDescent="0.35">
      <c r="V124" s="48"/>
      <c r="W124" s="48"/>
      <c r="X124" s="48"/>
      <c r="Y124" s="48"/>
      <c r="Z124" s="48"/>
      <c r="AA124" s="48"/>
    </row>
    <row r="125" spans="22:27" x14ac:dyDescent="0.35">
      <c r="V125" s="48"/>
      <c r="W125" s="48"/>
      <c r="X125" s="48"/>
      <c r="Y125" s="48"/>
      <c r="Z125" s="48"/>
      <c r="AA125" s="48"/>
    </row>
    <row r="126" spans="22:27" x14ac:dyDescent="0.35">
      <c r="V126" s="48"/>
      <c r="W126" s="48"/>
      <c r="X126" s="48"/>
      <c r="Y126" s="48"/>
      <c r="Z126" s="48"/>
      <c r="AA126" s="48"/>
    </row>
    <row r="127" spans="22:27" x14ac:dyDescent="0.35">
      <c r="V127" s="48"/>
      <c r="W127" s="48"/>
      <c r="X127" s="48"/>
      <c r="Y127" s="48"/>
      <c r="Z127" s="48"/>
      <c r="AA127" s="48"/>
    </row>
    <row r="128" spans="22:27" x14ac:dyDescent="0.35">
      <c r="V128" s="48"/>
      <c r="W128" s="48"/>
      <c r="X128" s="48"/>
      <c r="Y128" s="48"/>
      <c r="Z128" s="48"/>
      <c r="AA128" s="48"/>
    </row>
    <row r="129" spans="22:27" x14ac:dyDescent="0.35">
      <c r="V129" s="48"/>
      <c r="W129" s="48"/>
      <c r="X129" s="48"/>
      <c r="Y129" s="48"/>
      <c r="Z129" s="48"/>
      <c r="AA129" s="48"/>
    </row>
    <row r="130" spans="22:27" x14ac:dyDescent="0.35">
      <c r="V130" s="48"/>
      <c r="W130" s="48"/>
      <c r="X130" s="48"/>
      <c r="Y130" s="48"/>
      <c r="Z130" s="48"/>
      <c r="AA130" s="48"/>
    </row>
    <row r="131" spans="22:27" x14ac:dyDescent="0.35">
      <c r="V131" s="48"/>
      <c r="W131" s="48"/>
      <c r="X131" s="48"/>
      <c r="Y131" s="48"/>
      <c r="Z131" s="48"/>
      <c r="AA131" s="48"/>
    </row>
    <row r="132" spans="22:27" x14ac:dyDescent="0.35">
      <c r="V132" s="48"/>
      <c r="W132" s="48"/>
      <c r="X132" s="48"/>
      <c r="Y132" s="48"/>
      <c r="Z132" s="48"/>
      <c r="AA132" s="48"/>
    </row>
    <row r="133" spans="22:27" x14ac:dyDescent="0.35">
      <c r="V133" s="48"/>
      <c r="W133" s="48"/>
      <c r="X133" s="48"/>
      <c r="Y133" s="48"/>
      <c r="Z133" s="48"/>
      <c r="AA133" s="48"/>
    </row>
    <row r="134" spans="22:27" x14ac:dyDescent="0.35">
      <c r="V134" s="48"/>
      <c r="W134" s="48"/>
      <c r="X134" s="48"/>
      <c r="Y134" s="48"/>
      <c r="Z134" s="48"/>
      <c r="AA134" s="48"/>
    </row>
    <row r="135" spans="22:27" x14ac:dyDescent="0.35">
      <c r="V135" s="48"/>
      <c r="W135" s="48"/>
      <c r="X135" s="48"/>
      <c r="Y135" s="48"/>
      <c r="Z135" s="48"/>
      <c r="AA135" s="48"/>
    </row>
    <row r="136" spans="22:27" x14ac:dyDescent="0.35">
      <c r="V136" s="48"/>
      <c r="W136" s="48"/>
      <c r="X136" s="48"/>
      <c r="Y136" s="48"/>
      <c r="Z136" s="48"/>
      <c r="AA136" s="48"/>
    </row>
    <row r="137" spans="22:27" x14ac:dyDescent="0.35">
      <c r="V137" s="48"/>
      <c r="W137" s="48"/>
      <c r="X137" s="48"/>
      <c r="Y137" s="48"/>
      <c r="Z137" s="48"/>
      <c r="AA137" s="48"/>
    </row>
    <row r="138" spans="22:27" x14ac:dyDescent="0.35">
      <c r="V138" s="48"/>
      <c r="W138" s="48"/>
      <c r="X138" s="48"/>
      <c r="Y138" s="48"/>
      <c r="Z138" s="48"/>
      <c r="AA138" s="48"/>
    </row>
    <row r="139" spans="22:27" x14ac:dyDescent="0.35">
      <c r="V139" s="48"/>
      <c r="W139" s="48"/>
      <c r="X139" s="48"/>
      <c r="Y139" s="48"/>
      <c r="Z139" s="48"/>
      <c r="AA139" s="48"/>
    </row>
    <row r="140" spans="22:27" x14ac:dyDescent="0.35">
      <c r="V140" s="48"/>
      <c r="W140" s="48"/>
      <c r="X140" s="48"/>
      <c r="Y140" s="48"/>
      <c r="Z140" s="48"/>
      <c r="AA140" s="48"/>
    </row>
    <row r="141" spans="22:27" x14ac:dyDescent="0.35">
      <c r="V141" s="48"/>
      <c r="W141" s="48"/>
      <c r="X141" s="48"/>
      <c r="Y141" s="48"/>
      <c r="Z141" s="48"/>
      <c r="AA141" s="48"/>
    </row>
    <row r="142" spans="22:27" x14ac:dyDescent="0.35">
      <c r="V142" s="48"/>
      <c r="W142" s="48"/>
      <c r="X142" s="48"/>
      <c r="Y142" s="48"/>
      <c r="Z142" s="48"/>
      <c r="AA142" s="48"/>
    </row>
    <row r="143" spans="22:27" x14ac:dyDescent="0.35">
      <c r="V143" s="48"/>
      <c r="W143" s="48"/>
      <c r="X143" s="48"/>
      <c r="Y143" s="48"/>
      <c r="Z143" s="48"/>
      <c r="AA143" s="48"/>
    </row>
    <row r="144" spans="22:27" x14ac:dyDescent="0.35">
      <c r="V144" s="48"/>
      <c r="W144" s="48"/>
      <c r="X144" s="48"/>
      <c r="Y144" s="48"/>
      <c r="Z144" s="48"/>
      <c r="AA144" s="48"/>
    </row>
    <row r="145" spans="22:27" x14ac:dyDescent="0.35">
      <c r="V145" s="48"/>
      <c r="W145" s="48"/>
      <c r="X145" s="48"/>
      <c r="Y145" s="48"/>
      <c r="Z145" s="48"/>
      <c r="AA145" s="48"/>
    </row>
    <row r="146" spans="22:27" x14ac:dyDescent="0.35">
      <c r="V146" s="48"/>
      <c r="W146" s="48"/>
      <c r="X146" s="48"/>
      <c r="Y146" s="48"/>
      <c r="Z146" s="48"/>
      <c r="AA146" s="48"/>
    </row>
    <row r="147" spans="22:27" x14ac:dyDescent="0.35">
      <c r="V147" s="48"/>
      <c r="W147" s="48"/>
      <c r="X147" s="48"/>
      <c r="Y147" s="48"/>
      <c r="Z147" s="48"/>
      <c r="AA147" s="48"/>
    </row>
    <row r="148" spans="22:27" x14ac:dyDescent="0.35">
      <c r="V148" s="48"/>
      <c r="W148" s="48"/>
      <c r="X148" s="48"/>
      <c r="Y148" s="48"/>
      <c r="Z148" s="48"/>
      <c r="AA148" s="48"/>
    </row>
    <row r="149" spans="22:27" x14ac:dyDescent="0.35">
      <c r="V149" s="48"/>
      <c r="W149" s="48"/>
      <c r="X149" s="48"/>
      <c r="Y149" s="48"/>
      <c r="Z149" s="48"/>
      <c r="AA149" s="48"/>
    </row>
    <row r="150" spans="22:27" x14ac:dyDescent="0.35">
      <c r="V150" s="48"/>
      <c r="W150" s="48"/>
      <c r="X150" s="48"/>
      <c r="Y150" s="48"/>
      <c r="Z150" s="48"/>
      <c r="AA150" s="48"/>
    </row>
    <row r="151" spans="22:27" x14ac:dyDescent="0.35">
      <c r="V151" s="48"/>
      <c r="W151" s="48"/>
      <c r="X151" s="48"/>
      <c r="Y151" s="48"/>
      <c r="Z151" s="48"/>
      <c r="AA151" s="48"/>
    </row>
    <row r="152" spans="22:27" x14ac:dyDescent="0.35">
      <c r="V152" s="48"/>
      <c r="W152" s="48"/>
      <c r="X152" s="48"/>
      <c r="Y152" s="48"/>
      <c r="Z152" s="48"/>
      <c r="AA152" s="48"/>
    </row>
    <row r="153" spans="22:27" x14ac:dyDescent="0.35">
      <c r="V153" s="48"/>
      <c r="W153" s="48"/>
      <c r="X153" s="48"/>
      <c r="Y153" s="48"/>
      <c r="Z153" s="48"/>
      <c r="AA153" s="48"/>
    </row>
    <row r="154" spans="22:27" x14ac:dyDescent="0.35">
      <c r="V154" s="48"/>
      <c r="W154" s="48"/>
      <c r="X154" s="48"/>
      <c r="Y154" s="48"/>
      <c r="Z154" s="48"/>
      <c r="AA154" s="48"/>
    </row>
    <row r="155" spans="22:27" x14ac:dyDescent="0.35">
      <c r="V155" s="48"/>
      <c r="W155" s="48"/>
      <c r="X155" s="48"/>
      <c r="Y155" s="48"/>
      <c r="Z155" s="48"/>
      <c r="AA155" s="48"/>
    </row>
    <row r="156" spans="22:27" x14ac:dyDescent="0.35">
      <c r="V156" s="48"/>
      <c r="W156" s="48"/>
      <c r="X156" s="48"/>
      <c r="Y156" s="48"/>
      <c r="Z156" s="48"/>
      <c r="AA156" s="48"/>
    </row>
    <row r="157" spans="22:27" x14ac:dyDescent="0.35">
      <c r="V157" s="48"/>
      <c r="W157" s="48"/>
      <c r="X157" s="48"/>
      <c r="Y157" s="48"/>
      <c r="Z157" s="48"/>
      <c r="AA157" s="48"/>
    </row>
    <row r="158" spans="22:27" x14ac:dyDescent="0.35">
      <c r="V158" s="48"/>
      <c r="W158" s="48"/>
      <c r="X158" s="48"/>
      <c r="Y158" s="48"/>
      <c r="Z158" s="48"/>
      <c r="AA158" s="48"/>
    </row>
    <row r="159" spans="22:27" x14ac:dyDescent="0.35">
      <c r="V159" s="48"/>
      <c r="W159" s="48"/>
      <c r="X159" s="48"/>
      <c r="Y159" s="48"/>
      <c r="Z159" s="48"/>
      <c r="AA159" s="48"/>
    </row>
    <row r="160" spans="22:27" x14ac:dyDescent="0.35">
      <c r="V160" s="48"/>
      <c r="W160" s="48"/>
      <c r="X160" s="48"/>
      <c r="Y160" s="48"/>
      <c r="Z160" s="48"/>
      <c r="AA160" s="48"/>
    </row>
    <row r="161" spans="22:27" x14ac:dyDescent="0.35">
      <c r="V161" s="48"/>
      <c r="W161" s="48"/>
      <c r="X161" s="48"/>
      <c r="Y161" s="48"/>
      <c r="Z161" s="48"/>
      <c r="AA161" s="48"/>
    </row>
    <row r="162" spans="22:27" x14ac:dyDescent="0.35">
      <c r="V162" s="48"/>
      <c r="W162" s="48"/>
      <c r="X162" s="48"/>
      <c r="Y162" s="48"/>
      <c r="Z162" s="48"/>
      <c r="AA162" s="48"/>
    </row>
    <row r="163" spans="22:27" x14ac:dyDescent="0.35">
      <c r="V163" s="48"/>
      <c r="W163" s="48"/>
      <c r="X163" s="48"/>
      <c r="Y163" s="48"/>
      <c r="Z163" s="48"/>
      <c r="AA163" s="48"/>
    </row>
    <row r="164" spans="22:27" x14ac:dyDescent="0.35">
      <c r="V164" s="48"/>
      <c r="W164" s="48"/>
      <c r="X164" s="48"/>
      <c r="Y164" s="48"/>
      <c r="Z164" s="48"/>
      <c r="AA164" s="48"/>
    </row>
    <row r="165" spans="22:27" x14ac:dyDescent="0.35">
      <c r="V165" s="48"/>
      <c r="W165" s="48"/>
      <c r="X165" s="48"/>
      <c r="Y165" s="48"/>
      <c r="Z165" s="48"/>
      <c r="AA165" s="48"/>
    </row>
    <row r="166" spans="22:27" x14ac:dyDescent="0.35">
      <c r="V166" s="48"/>
      <c r="W166" s="48"/>
      <c r="X166" s="48"/>
      <c r="Y166" s="48"/>
      <c r="Z166" s="48"/>
      <c r="AA166" s="48"/>
    </row>
    <row r="167" spans="22:27" x14ac:dyDescent="0.35">
      <c r="V167" s="48"/>
      <c r="W167" s="48"/>
      <c r="X167" s="48"/>
      <c r="Y167" s="48"/>
      <c r="Z167" s="48"/>
      <c r="AA167" s="48"/>
    </row>
    <row r="168" spans="22:27" x14ac:dyDescent="0.35">
      <c r="V168" s="48"/>
      <c r="W168" s="48"/>
      <c r="X168" s="48"/>
      <c r="Y168" s="48"/>
      <c r="Z168" s="48"/>
      <c r="AA168" s="48"/>
    </row>
    <row r="169" spans="22:27" x14ac:dyDescent="0.35">
      <c r="V169" s="48"/>
      <c r="W169" s="48"/>
      <c r="X169" s="48"/>
      <c r="Y169" s="48"/>
      <c r="Z169" s="48"/>
      <c r="AA169" s="48"/>
    </row>
    <row r="170" spans="22:27" x14ac:dyDescent="0.35">
      <c r="V170" s="48"/>
      <c r="W170" s="48"/>
      <c r="X170" s="48"/>
      <c r="Y170" s="48"/>
      <c r="Z170" s="48"/>
      <c r="AA170" s="48"/>
    </row>
    <row r="171" spans="22:27" x14ac:dyDescent="0.35">
      <c r="V171" s="48"/>
      <c r="W171" s="48"/>
      <c r="X171" s="48"/>
      <c r="Y171" s="48"/>
      <c r="Z171" s="48"/>
      <c r="AA171" s="48"/>
    </row>
    <row r="172" spans="22:27" x14ac:dyDescent="0.35">
      <c r="V172" s="48"/>
      <c r="W172" s="48"/>
      <c r="X172" s="48"/>
      <c r="Y172" s="48"/>
      <c r="Z172" s="48"/>
      <c r="AA172" s="48"/>
    </row>
    <row r="173" spans="22:27" x14ac:dyDescent="0.35">
      <c r="V173" s="48"/>
      <c r="W173" s="48"/>
      <c r="X173" s="48"/>
      <c r="Y173" s="48"/>
      <c r="Z173" s="48"/>
      <c r="AA173" s="48"/>
    </row>
    <row r="174" spans="22:27" x14ac:dyDescent="0.35">
      <c r="V174" s="48"/>
      <c r="W174" s="48"/>
      <c r="X174" s="48"/>
      <c r="Y174" s="48"/>
      <c r="Z174" s="48"/>
      <c r="AA174" s="48"/>
    </row>
    <row r="175" spans="22:27" x14ac:dyDescent="0.35">
      <c r="V175" s="48"/>
      <c r="W175" s="48"/>
      <c r="X175" s="48"/>
      <c r="Y175" s="48"/>
      <c r="Z175" s="48"/>
      <c r="AA175" s="48"/>
    </row>
    <row r="176" spans="22:27" x14ac:dyDescent="0.35">
      <c r="V176" s="48"/>
      <c r="W176" s="48"/>
      <c r="X176" s="48"/>
      <c r="Y176" s="48"/>
      <c r="Z176" s="48"/>
      <c r="AA176" s="48"/>
    </row>
    <row r="177" spans="22:27" x14ac:dyDescent="0.35">
      <c r="V177" s="48"/>
      <c r="W177" s="48"/>
      <c r="X177" s="48"/>
      <c r="Y177" s="48"/>
      <c r="Z177" s="48"/>
      <c r="AA177" s="48"/>
    </row>
    <row r="178" spans="22:27" x14ac:dyDescent="0.35">
      <c r="V178" s="48"/>
      <c r="W178" s="48"/>
      <c r="X178" s="48"/>
      <c r="Y178" s="48"/>
      <c r="Z178" s="48"/>
      <c r="AA178" s="48"/>
    </row>
    <row r="179" spans="22:27" x14ac:dyDescent="0.35">
      <c r="V179" s="48"/>
      <c r="W179" s="48"/>
      <c r="X179" s="48"/>
      <c r="Y179" s="48"/>
      <c r="Z179" s="48"/>
      <c r="AA179" s="48"/>
    </row>
    <row r="180" spans="22:27" x14ac:dyDescent="0.35">
      <c r="V180" s="48"/>
      <c r="W180" s="48"/>
      <c r="X180" s="48"/>
      <c r="Y180" s="48"/>
      <c r="Z180" s="48"/>
      <c r="AA180" s="48"/>
    </row>
    <row r="181" spans="22:27" x14ac:dyDescent="0.35">
      <c r="V181" s="48"/>
      <c r="W181" s="48"/>
      <c r="X181" s="48"/>
      <c r="Y181" s="48"/>
      <c r="Z181" s="48"/>
      <c r="AA181" s="48"/>
    </row>
    <row r="182" spans="22:27" x14ac:dyDescent="0.35">
      <c r="V182" s="48"/>
      <c r="W182" s="48"/>
      <c r="X182" s="48"/>
      <c r="Y182" s="48"/>
      <c r="Z182" s="48"/>
      <c r="AA182" s="48"/>
    </row>
    <row r="183" spans="22:27" x14ac:dyDescent="0.35">
      <c r="V183" s="48"/>
      <c r="W183" s="48"/>
      <c r="X183" s="48"/>
      <c r="Y183" s="48"/>
      <c r="Z183" s="48"/>
      <c r="AA183" s="48"/>
    </row>
    <row r="184" spans="22:27" x14ac:dyDescent="0.35">
      <c r="V184" s="48"/>
      <c r="W184" s="48"/>
      <c r="X184" s="48"/>
      <c r="Y184" s="48"/>
      <c r="Z184" s="48"/>
      <c r="AA184" s="48"/>
    </row>
    <row r="185" spans="22:27" x14ac:dyDescent="0.35">
      <c r="V185" s="48"/>
      <c r="W185" s="48"/>
      <c r="X185" s="48"/>
      <c r="Y185" s="48"/>
      <c r="Z185" s="48"/>
      <c r="AA185" s="48"/>
    </row>
    <row r="186" spans="22:27" x14ac:dyDescent="0.35">
      <c r="V186" s="48"/>
      <c r="W186" s="48"/>
      <c r="X186" s="48"/>
      <c r="Y186" s="48"/>
      <c r="Z186" s="48"/>
      <c r="AA186" s="48"/>
    </row>
    <row r="187" spans="22:27" x14ac:dyDescent="0.35">
      <c r="V187" s="48"/>
      <c r="W187" s="48"/>
      <c r="X187" s="48"/>
      <c r="Y187" s="48"/>
      <c r="Z187" s="48"/>
      <c r="AA187" s="48"/>
    </row>
    <row r="188" spans="22:27" x14ac:dyDescent="0.35">
      <c r="V188" s="48"/>
      <c r="W188" s="48"/>
      <c r="X188" s="48"/>
      <c r="Y188" s="48"/>
      <c r="Z188" s="48"/>
      <c r="AA188" s="48"/>
    </row>
    <row r="189" spans="22:27" x14ac:dyDescent="0.35">
      <c r="V189" s="48"/>
      <c r="W189" s="48"/>
      <c r="X189" s="48"/>
      <c r="Y189" s="48"/>
      <c r="Z189" s="48"/>
      <c r="AA189" s="48"/>
    </row>
    <row r="190" spans="22:27" x14ac:dyDescent="0.35">
      <c r="V190" s="48"/>
      <c r="W190" s="48"/>
      <c r="X190" s="48"/>
      <c r="Y190" s="48"/>
      <c r="Z190" s="48"/>
      <c r="AA190" s="48"/>
    </row>
    <row r="191" spans="22:27" x14ac:dyDescent="0.35">
      <c r="V191" s="48"/>
      <c r="W191" s="48"/>
      <c r="X191" s="48"/>
      <c r="Y191" s="48"/>
      <c r="Z191" s="48"/>
      <c r="AA191" s="48"/>
    </row>
    <row r="192" spans="22:27" x14ac:dyDescent="0.35">
      <c r="V192" s="48"/>
      <c r="W192" s="48"/>
      <c r="X192" s="48"/>
      <c r="Y192" s="48"/>
      <c r="Z192" s="48"/>
      <c r="AA192" s="48"/>
    </row>
    <row r="193" spans="22:27" x14ac:dyDescent="0.35">
      <c r="V193" s="48"/>
      <c r="W193" s="48"/>
      <c r="X193" s="48"/>
      <c r="Y193" s="48"/>
      <c r="Z193" s="48"/>
      <c r="AA193" s="48"/>
    </row>
    <row r="194" spans="22:27" x14ac:dyDescent="0.35">
      <c r="V194" s="48"/>
      <c r="W194" s="48"/>
      <c r="X194" s="48"/>
      <c r="Y194" s="48"/>
      <c r="Z194" s="48"/>
      <c r="AA194" s="48"/>
    </row>
    <row r="195" spans="22:27" x14ac:dyDescent="0.35">
      <c r="V195" s="48"/>
      <c r="W195" s="48"/>
      <c r="X195" s="48"/>
      <c r="Y195" s="48"/>
      <c r="Z195" s="48"/>
      <c r="AA195" s="48"/>
    </row>
    <row r="196" spans="22:27" x14ac:dyDescent="0.35">
      <c r="V196" s="48"/>
      <c r="W196" s="48"/>
      <c r="X196" s="48"/>
      <c r="Y196" s="48"/>
      <c r="Z196" s="48"/>
      <c r="AA196" s="48"/>
    </row>
    <row r="197" spans="22:27" x14ac:dyDescent="0.35">
      <c r="V197" s="48"/>
      <c r="W197" s="48"/>
      <c r="X197" s="48"/>
      <c r="Y197" s="48"/>
      <c r="Z197" s="48"/>
      <c r="AA197" s="48"/>
    </row>
    <row r="198" spans="22:27" x14ac:dyDescent="0.35">
      <c r="V198" s="48"/>
      <c r="W198" s="48"/>
      <c r="X198" s="48"/>
      <c r="Y198" s="48"/>
      <c r="Z198" s="48"/>
      <c r="AA198" s="48"/>
    </row>
    <row r="199" spans="22:27" x14ac:dyDescent="0.35">
      <c r="V199" s="48"/>
      <c r="W199" s="48"/>
      <c r="X199" s="48"/>
      <c r="Y199" s="48"/>
      <c r="Z199" s="48"/>
      <c r="AA199" s="48"/>
    </row>
    <row r="200" spans="22:27" x14ac:dyDescent="0.35">
      <c r="V200" s="48"/>
      <c r="W200" s="48"/>
      <c r="X200" s="48"/>
      <c r="Y200" s="48"/>
      <c r="Z200" s="48"/>
      <c r="AA200" s="48"/>
    </row>
    <row r="201" spans="22:27" x14ac:dyDescent="0.35">
      <c r="V201" s="48"/>
      <c r="W201" s="48"/>
      <c r="X201" s="48"/>
      <c r="Y201" s="48"/>
      <c r="Z201" s="48"/>
      <c r="AA201" s="48"/>
    </row>
  </sheetData>
  <mergeCells count="24">
    <mergeCell ref="E9:E11"/>
    <mergeCell ref="D9:D11"/>
    <mergeCell ref="F9:F11"/>
    <mergeCell ref="C9:C11"/>
    <mergeCell ref="L4:U4"/>
    <mergeCell ref="B4:K4"/>
    <mergeCell ref="L9:T9"/>
    <mergeCell ref="I9:K9"/>
    <mergeCell ref="H9:H11"/>
    <mergeCell ref="U9:U11"/>
    <mergeCell ref="G9:G11"/>
    <mergeCell ref="B9:B11"/>
    <mergeCell ref="B56:K56"/>
    <mergeCell ref="L56:U56"/>
    <mergeCell ref="B60:B62"/>
    <mergeCell ref="C60:C62"/>
    <mergeCell ref="D60:D62"/>
    <mergeCell ref="E60:E62"/>
    <mergeCell ref="F60:F62"/>
    <mergeCell ref="G60:G62"/>
    <mergeCell ref="H60:H62"/>
    <mergeCell ref="I60:K60"/>
    <mergeCell ref="L60:T60"/>
    <mergeCell ref="U60:U62"/>
  </mergeCells>
  <printOptions horizontalCentered="1"/>
  <pageMargins left="0.196850393700787" right="0.196850393700787" top="0.59055118110236204" bottom="0.59055118110236204" header="0.511811023622047" footer="0.511811023622047"/>
  <pageSetup paperSize="9" scale="43" orientation="portrait" r:id="rId1"/>
  <headerFooter alignWithMargins="0">
    <oddFooter>&amp;C&amp;"Times New Roman,Regular"&amp;20- &amp;P+17-</oddFooter>
  </headerFooter>
  <colBreaks count="1" manualBreakCount="1">
    <brk id="11" max="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G202"/>
  <sheetViews>
    <sheetView rightToLeft="1" view="pageBreakPreview" zoomScale="50" zoomScaleNormal="50" zoomScaleSheetLayoutView="50" workbookViewId="0"/>
  </sheetViews>
  <sheetFormatPr defaultRowHeight="21.75" x14ac:dyDescent="0.5"/>
  <cols>
    <col min="1" max="1" width="9.140625" style="129"/>
    <col min="2" max="2" width="78.140625" style="53" customWidth="1"/>
    <col min="3" max="11" width="15.85546875" style="129" customWidth="1"/>
    <col min="12" max="20" width="15.5703125" style="129" customWidth="1"/>
    <col min="21" max="21" width="78.5703125" style="53" customWidth="1"/>
    <col min="22" max="22" width="15.140625" style="1653" customWidth="1"/>
    <col min="23" max="24" width="9.85546875" style="1653" bestFit="1" customWidth="1"/>
    <col min="25" max="16384" width="9.140625" style="129"/>
  </cols>
  <sheetData>
    <row r="1" spans="1:33" s="5" customFormat="1" ht="13.5" customHeight="1" x14ac:dyDescent="0.65">
      <c r="B1" s="2"/>
      <c r="C1" s="2"/>
      <c r="D1" s="2"/>
      <c r="E1" s="2"/>
      <c r="F1" s="2"/>
      <c r="G1" s="2"/>
      <c r="H1" s="2"/>
      <c r="I1" s="2"/>
      <c r="J1" s="2"/>
      <c r="K1" s="2"/>
      <c r="L1" s="2"/>
      <c r="M1" s="2"/>
      <c r="N1" s="2"/>
      <c r="O1" s="2"/>
      <c r="P1" s="2"/>
      <c r="Q1" s="2"/>
      <c r="R1" s="2"/>
      <c r="S1" s="2"/>
      <c r="T1" s="2"/>
      <c r="V1" s="1643"/>
      <c r="W1" s="1643"/>
      <c r="X1" s="1643"/>
    </row>
    <row r="2" spans="1:33" s="5" customFormat="1" ht="13.5" customHeight="1" x14ac:dyDescent="0.65">
      <c r="B2" s="2"/>
      <c r="C2" s="2"/>
      <c r="D2" s="2"/>
      <c r="E2" s="2"/>
      <c r="F2" s="2"/>
      <c r="G2" s="2"/>
      <c r="H2" s="2"/>
      <c r="I2" s="2"/>
      <c r="J2" s="2"/>
      <c r="K2" s="2"/>
      <c r="L2" s="2"/>
      <c r="M2" s="2"/>
      <c r="N2" s="2"/>
      <c r="O2" s="2"/>
      <c r="P2" s="2"/>
      <c r="Q2" s="2"/>
      <c r="R2" s="2"/>
      <c r="S2" s="2"/>
      <c r="T2" s="2"/>
      <c r="U2" s="237"/>
      <c r="V2" s="1643"/>
      <c r="W2" s="1643"/>
      <c r="X2" s="1643"/>
    </row>
    <row r="3" spans="1:33" s="5" customFormat="1" ht="13.5" customHeight="1" x14ac:dyDescent="0.65">
      <c r="B3" s="2"/>
      <c r="C3" s="2"/>
      <c r="D3" s="2"/>
      <c r="E3" s="2"/>
      <c r="F3" s="2"/>
      <c r="G3" s="2"/>
      <c r="H3" s="2"/>
      <c r="I3" s="2"/>
      <c r="J3" s="2"/>
      <c r="K3" s="2"/>
      <c r="L3" s="2"/>
      <c r="M3" s="2"/>
      <c r="N3" s="2"/>
      <c r="O3" s="2"/>
      <c r="P3" s="2"/>
      <c r="Q3" s="2"/>
      <c r="R3" s="2"/>
      <c r="S3" s="2"/>
      <c r="T3" s="2"/>
      <c r="U3" s="238"/>
      <c r="V3" s="1643"/>
      <c r="W3" s="1643"/>
      <c r="X3" s="1643"/>
    </row>
    <row r="4" spans="1:33" s="1657" customFormat="1" ht="36.75" x14ac:dyDescent="0.85">
      <c r="B4" s="1836" t="s">
        <v>1835</v>
      </c>
      <c r="C4" s="1836"/>
      <c r="D4" s="1836"/>
      <c r="E4" s="1836"/>
      <c r="F4" s="1836"/>
      <c r="G4" s="1836"/>
      <c r="H4" s="1836"/>
      <c r="I4" s="1836"/>
      <c r="J4" s="1836"/>
      <c r="K4" s="1836"/>
      <c r="L4" s="1771" t="s">
        <v>1836</v>
      </c>
      <c r="M4" s="1771"/>
      <c r="N4" s="1771"/>
      <c r="O4" s="1771"/>
      <c r="P4" s="1771"/>
      <c r="Q4" s="1771"/>
      <c r="R4" s="1771"/>
      <c r="S4" s="1771"/>
      <c r="T4" s="1771"/>
      <c r="U4" s="1771"/>
      <c r="V4" s="1644"/>
      <c r="W4" s="1644"/>
      <c r="X4" s="1644"/>
      <c r="Y4" s="468"/>
      <c r="Z4" s="468"/>
      <c r="AA4" s="468"/>
      <c r="AB4" s="468"/>
      <c r="AC4" s="468"/>
      <c r="AD4" s="468"/>
      <c r="AE4" s="468"/>
      <c r="AF4" s="468"/>
      <c r="AG4" s="468"/>
    </row>
    <row r="5" spans="1:33" s="76" customFormat="1" ht="13.5" customHeight="1" x14ac:dyDescent="0.65">
      <c r="C5" s="75"/>
      <c r="D5" s="75"/>
      <c r="E5" s="75"/>
      <c r="F5" s="75"/>
      <c r="G5" s="75"/>
      <c r="H5" s="75"/>
      <c r="I5" s="75"/>
      <c r="J5" s="75"/>
      <c r="K5" s="75"/>
      <c r="L5" s="75"/>
      <c r="M5" s="75"/>
      <c r="N5" s="75"/>
      <c r="O5" s="75"/>
      <c r="P5" s="75"/>
      <c r="Q5" s="75"/>
      <c r="R5" s="75"/>
      <c r="S5" s="75"/>
      <c r="T5" s="75"/>
      <c r="U5" s="75"/>
      <c r="V5" s="1645"/>
      <c r="W5" s="1643"/>
      <c r="X5" s="1643"/>
    </row>
    <row r="6" spans="1:33" s="5" customFormat="1" ht="13.5" customHeight="1" x14ac:dyDescent="0.65">
      <c r="A6" s="240"/>
      <c r="B6" s="240"/>
      <c r="C6" s="240"/>
      <c r="D6" s="240"/>
      <c r="E6" s="240"/>
      <c r="F6" s="240"/>
      <c r="G6" s="240"/>
      <c r="H6" s="240"/>
      <c r="I6" s="241"/>
      <c r="J6" s="241"/>
      <c r="K6" s="241"/>
      <c r="L6" s="241"/>
      <c r="M6" s="241"/>
      <c r="N6" s="241"/>
      <c r="O6" s="241"/>
      <c r="P6" s="241"/>
      <c r="Q6" s="241"/>
      <c r="R6" s="241"/>
      <c r="S6" s="241"/>
      <c r="T6" s="241"/>
      <c r="U6" s="240"/>
      <c r="V6" s="238"/>
      <c r="W6" s="238"/>
      <c r="X6" s="1645"/>
      <c r="Y6" s="2"/>
      <c r="Z6" s="2"/>
      <c r="AA6" s="2"/>
      <c r="AB6" s="2"/>
      <c r="AC6" s="2"/>
    </row>
    <row r="7" spans="1:33" s="492" customFormat="1" ht="22.5" x14ac:dyDescent="0.5">
      <c r="B7" s="493" t="s">
        <v>1761</v>
      </c>
      <c r="U7" s="494" t="s">
        <v>1762</v>
      </c>
      <c r="V7" s="1646"/>
      <c r="W7" s="1646"/>
      <c r="X7" s="1646"/>
    </row>
    <row r="8" spans="1:33" s="76" customFormat="1" ht="6" customHeight="1" thickBot="1" x14ac:dyDescent="0.7">
      <c r="C8" s="75"/>
      <c r="D8" s="75"/>
      <c r="E8" s="75"/>
      <c r="F8" s="75"/>
      <c r="G8" s="75"/>
      <c r="H8" s="75"/>
      <c r="I8" s="75"/>
      <c r="J8" s="75"/>
      <c r="K8" s="75"/>
      <c r="L8" s="75"/>
      <c r="M8" s="75"/>
      <c r="N8" s="75"/>
      <c r="O8" s="75"/>
      <c r="P8" s="75"/>
      <c r="Q8" s="75"/>
      <c r="R8" s="75"/>
      <c r="S8" s="75"/>
      <c r="T8" s="75"/>
      <c r="U8" s="75"/>
      <c r="V8" s="1645"/>
      <c r="W8" s="1643"/>
      <c r="X8" s="1643"/>
    </row>
    <row r="9" spans="1:33" s="1539" customFormat="1" ht="25.5" customHeight="1" thickTop="1" x14ac:dyDescent="0.7">
      <c r="A9" s="258"/>
      <c r="B9" s="1837" t="s">
        <v>887</v>
      </c>
      <c r="C9" s="1779">
        <v>2008</v>
      </c>
      <c r="D9" s="1779">
        <v>2009</v>
      </c>
      <c r="E9" s="1779">
        <v>2010</v>
      </c>
      <c r="F9" s="1779">
        <v>2011</v>
      </c>
      <c r="G9" s="1779">
        <v>2012</v>
      </c>
      <c r="H9" s="1779">
        <v>2013</v>
      </c>
      <c r="I9" s="1800">
        <v>2013</v>
      </c>
      <c r="J9" s="1801"/>
      <c r="K9" s="1801"/>
      <c r="L9" s="1798">
        <v>2013</v>
      </c>
      <c r="M9" s="1798"/>
      <c r="N9" s="1798"/>
      <c r="O9" s="1798"/>
      <c r="P9" s="1798"/>
      <c r="Q9" s="1798"/>
      <c r="R9" s="1798"/>
      <c r="S9" s="1798"/>
      <c r="T9" s="1799"/>
      <c r="U9" s="1773" t="s">
        <v>886</v>
      </c>
      <c r="V9" s="1647"/>
      <c r="W9" s="1647"/>
      <c r="X9" s="1647"/>
    </row>
    <row r="10" spans="1:33" s="258" customFormat="1" ht="21" customHeight="1" x14ac:dyDescent="0.7">
      <c r="B10" s="1838"/>
      <c r="C10" s="1780"/>
      <c r="D10" s="1780"/>
      <c r="E10" s="1780"/>
      <c r="F10" s="1780"/>
      <c r="G10" s="1780"/>
      <c r="H10" s="1780"/>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802"/>
      <c r="V10" s="1648"/>
      <c r="W10" s="1648"/>
      <c r="X10" s="1648"/>
    </row>
    <row r="11" spans="1:33" s="338" customFormat="1" ht="21" customHeight="1" x14ac:dyDescent="0.7">
      <c r="A11" s="258"/>
      <c r="B11" s="1839"/>
      <c r="C11" s="1781"/>
      <c r="D11" s="1781"/>
      <c r="E11" s="1781"/>
      <c r="F11" s="1781"/>
      <c r="G11" s="1781"/>
      <c r="H11" s="1781"/>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803"/>
      <c r="V11" s="1649"/>
      <c r="W11" s="1649"/>
      <c r="X11" s="1649"/>
    </row>
    <row r="12" spans="1:33" s="484" customFormat="1" ht="8.25" customHeight="1" x14ac:dyDescent="0.7">
      <c r="B12" s="485"/>
      <c r="C12" s="486"/>
      <c r="D12" s="486"/>
      <c r="E12" s="486"/>
      <c r="F12" s="486"/>
      <c r="G12" s="486"/>
      <c r="H12" s="486"/>
      <c r="I12" s="488"/>
      <c r="J12" s="487"/>
      <c r="K12" s="487"/>
      <c r="L12" s="487"/>
      <c r="M12" s="487"/>
      <c r="N12" s="487"/>
      <c r="O12" s="487"/>
      <c r="P12" s="487"/>
      <c r="Q12" s="487"/>
      <c r="R12" s="487"/>
      <c r="S12" s="487"/>
      <c r="T12" s="489"/>
      <c r="U12" s="490"/>
      <c r="V12" s="1650"/>
      <c r="W12" s="1650"/>
      <c r="X12" s="1650"/>
    </row>
    <row r="13" spans="1:33" s="1166" customFormat="1" ht="26.1" customHeight="1" x14ac:dyDescent="0.2">
      <c r="B13" s="1203" t="s">
        <v>808</v>
      </c>
      <c r="C13" s="1167"/>
      <c r="D13" s="1167"/>
      <c r="E13" s="1167"/>
      <c r="F13" s="1167"/>
      <c r="G13" s="1167"/>
      <c r="H13" s="1167"/>
      <c r="I13" s="1169"/>
      <c r="J13" s="1168"/>
      <c r="K13" s="1168"/>
      <c r="L13" s="1168"/>
      <c r="M13" s="1168"/>
      <c r="N13" s="1168"/>
      <c r="O13" s="1168"/>
      <c r="P13" s="1168"/>
      <c r="Q13" s="1168"/>
      <c r="R13" s="1168"/>
      <c r="S13" s="1168"/>
      <c r="T13" s="1170"/>
      <c r="U13" s="1210" t="s">
        <v>809</v>
      </c>
      <c r="V13" s="904"/>
      <c r="W13" s="904"/>
      <c r="X13" s="904"/>
    </row>
    <row r="14" spans="1:33" s="1166" customFormat="1" ht="12" customHeight="1" x14ac:dyDescent="0.2">
      <c r="B14" s="1204"/>
      <c r="C14" s="1167"/>
      <c r="D14" s="1167"/>
      <c r="E14" s="1167"/>
      <c r="F14" s="1167"/>
      <c r="G14" s="1167"/>
      <c r="H14" s="1167"/>
      <c r="I14" s="1169"/>
      <c r="J14" s="1168"/>
      <c r="K14" s="1168"/>
      <c r="L14" s="1168"/>
      <c r="M14" s="1168"/>
      <c r="N14" s="1168"/>
      <c r="O14" s="1168"/>
      <c r="P14" s="1168"/>
      <c r="Q14" s="1168"/>
      <c r="R14" s="1168"/>
      <c r="S14" s="1168"/>
      <c r="T14" s="1170"/>
      <c r="U14" s="1211"/>
      <c r="V14" s="904"/>
      <c r="W14" s="904"/>
      <c r="X14" s="904"/>
    </row>
    <row r="15" spans="1:33" s="854" customFormat="1" ht="26.1" customHeight="1" x14ac:dyDescent="0.2">
      <c r="B15" s="1206" t="s">
        <v>1821</v>
      </c>
      <c r="C15" s="1171"/>
      <c r="D15" s="1171"/>
      <c r="E15" s="1171"/>
      <c r="F15" s="1171"/>
      <c r="G15" s="1171"/>
      <c r="H15" s="1171"/>
      <c r="I15" s="1181"/>
      <c r="J15" s="1172"/>
      <c r="K15" s="1172"/>
      <c r="L15" s="1172"/>
      <c r="M15" s="1172"/>
      <c r="N15" s="1172"/>
      <c r="O15" s="1172"/>
      <c r="P15" s="1172"/>
      <c r="Q15" s="1172"/>
      <c r="R15" s="1172"/>
      <c r="S15" s="1172"/>
      <c r="T15" s="1182"/>
      <c r="U15" s="491" t="s">
        <v>1819</v>
      </c>
      <c r="V15" s="1642"/>
      <c r="W15" s="1642"/>
      <c r="X15" s="1592"/>
      <c r="Y15" s="1592"/>
      <c r="Z15" s="1592"/>
    </row>
    <row r="16" spans="1:33" s="854" customFormat="1" ht="26.1" customHeight="1" x14ac:dyDescent="0.2">
      <c r="B16" s="1205" t="s">
        <v>1707</v>
      </c>
      <c r="C16" s="1171">
        <v>46.49761061673464</v>
      </c>
      <c r="D16" s="1171">
        <v>46.707569284434207</v>
      </c>
      <c r="E16" s="1171">
        <v>46.506356164383533</v>
      </c>
      <c r="F16" s="1171">
        <v>48.349056164383484</v>
      </c>
      <c r="G16" s="1171">
        <v>64.685300546448076</v>
      </c>
      <c r="H16" s="1171">
        <v>108.87943835616437</v>
      </c>
      <c r="I16" s="1175">
        <v>79.014354838709693</v>
      </c>
      <c r="J16" s="1173">
        <v>80.674285714285702</v>
      </c>
      <c r="K16" s="1173">
        <v>84.323870967741911</v>
      </c>
      <c r="L16" s="1173">
        <v>92.833666666666659</v>
      </c>
      <c r="M16" s="1173">
        <v>98.184193548387071</v>
      </c>
      <c r="N16" s="1173">
        <v>100.35983333333336</v>
      </c>
      <c r="O16" s="1173">
        <v>104.83048387096778</v>
      </c>
      <c r="P16" s="1173">
        <v>112.12467741935484</v>
      </c>
      <c r="Q16" s="1173">
        <v>133.26266666666666</v>
      </c>
      <c r="R16" s="1173">
        <v>137.91854838709676</v>
      </c>
      <c r="S16" s="1173">
        <v>140.06700000000001</v>
      </c>
      <c r="T16" s="1174">
        <v>141.23032258064518</v>
      </c>
      <c r="U16" s="1008" t="s">
        <v>1708</v>
      </c>
      <c r="V16" s="1592"/>
      <c r="W16" s="1592"/>
      <c r="X16" s="1592"/>
      <c r="Y16" s="1592"/>
      <c r="Z16" s="1592"/>
    </row>
    <row r="17" spans="2:26" s="854" customFormat="1" ht="26.1" customHeight="1" x14ac:dyDescent="0.2">
      <c r="B17" s="1207" t="s">
        <v>810</v>
      </c>
      <c r="C17" s="1171">
        <v>68.397507261154374</v>
      </c>
      <c r="D17" s="1171">
        <v>65.063753520225291</v>
      </c>
      <c r="E17" s="1171">
        <v>61.664881232876702</v>
      </c>
      <c r="F17" s="1171">
        <v>67.317511095890467</v>
      </c>
      <c r="G17" s="1171">
        <v>83.159986338797808</v>
      </c>
      <c r="H17" s="1171">
        <v>145.02405479452051</v>
      </c>
      <c r="I17" s="1181">
        <v>104.90709677419355</v>
      </c>
      <c r="J17" s="1172">
        <v>108.43767857142859</v>
      </c>
      <c r="K17" s="1172">
        <v>109.26854838709674</v>
      </c>
      <c r="L17" s="1172">
        <v>120.86566666666664</v>
      </c>
      <c r="M17" s="1172">
        <v>127.42935483870968</v>
      </c>
      <c r="N17" s="1172">
        <v>132.1848333333333</v>
      </c>
      <c r="O17" s="1172">
        <v>137.16693548387099</v>
      </c>
      <c r="P17" s="1172">
        <v>149.32935483870966</v>
      </c>
      <c r="Q17" s="1172">
        <v>178.00749999999996</v>
      </c>
      <c r="R17" s="1172">
        <v>187.89435483870966</v>
      </c>
      <c r="S17" s="1172">
        <v>189.09383333333329</v>
      </c>
      <c r="T17" s="1182">
        <v>193.45500000000004</v>
      </c>
      <c r="U17" s="1008" t="s">
        <v>811</v>
      </c>
      <c r="V17" s="1592"/>
      <c r="W17" s="1592"/>
      <c r="X17" s="1592"/>
      <c r="Y17" s="1592"/>
      <c r="Z17" s="1592"/>
    </row>
    <row r="18" spans="2:26" s="854" customFormat="1" ht="26.1" customHeight="1" x14ac:dyDescent="0.2">
      <c r="B18" s="1207" t="s">
        <v>812</v>
      </c>
      <c r="C18" s="1171">
        <v>86.212903426646903</v>
      </c>
      <c r="D18" s="1171">
        <v>72.965930491551447</v>
      </c>
      <c r="E18" s="1171">
        <v>71.881671917808234</v>
      </c>
      <c r="F18" s="1171">
        <v>77.552174657534238</v>
      </c>
      <c r="G18" s="1171">
        <v>102.58270491803283</v>
      </c>
      <c r="H18" s="1171">
        <v>170.97628767123291</v>
      </c>
      <c r="I18" s="1181">
        <v>126.25370967741935</v>
      </c>
      <c r="J18" s="1172">
        <v>125.65160714285716</v>
      </c>
      <c r="K18" s="1172">
        <v>127.11983870967742</v>
      </c>
      <c r="L18" s="1172">
        <v>142.0556666666667</v>
      </c>
      <c r="M18" s="1172">
        <v>150.15919354838709</v>
      </c>
      <c r="N18" s="1172">
        <v>155.13200000000001</v>
      </c>
      <c r="O18" s="1172">
        <v>159.17645161290324</v>
      </c>
      <c r="P18" s="1172">
        <v>173.50258064516129</v>
      </c>
      <c r="Q18" s="1172">
        <v>211.40950000000004</v>
      </c>
      <c r="R18" s="1172">
        <v>221.86354838709684</v>
      </c>
      <c r="S18" s="1172">
        <v>225.40266666666665</v>
      </c>
      <c r="T18" s="1182">
        <v>231.21838709677422</v>
      </c>
      <c r="U18" s="1008" t="s">
        <v>813</v>
      </c>
      <c r="V18" s="1592"/>
      <c r="W18" s="1592"/>
      <c r="X18" s="1592"/>
      <c r="Y18" s="1592"/>
      <c r="Z18" s="1592"/>
    </row>
    <row r="19" spans="2:26" s="854" customFormat="1" ht="26.1" customHeight="1" x14ac:dyDescent="0.2">
      <c r="B19" s="1207" t="s">
        <v>1763</v>
      </c>
      <c r="C19" s="1171">
        <v>44.872371740205153</v>
      </c>
      <c r="D19" s="1171">
        <v>49.883813108038915</v>
      </c>
      <c r="E19" s="1171">
        <v>53.016716575342485</v>
      </c>
      <c r="F19" s="1171">
        <v>60.753155205479452</v>
      </c>
      <c r="G19" s="1171">
        <v>81.022445355191323</v>
      </c>
      <c r="H19" s="1171">
        <v>111.1263972602739</v>
      </c>
      <c r="I19" s="1181">
        <v>88.960967741935491</v>
      </c>
      <c r="J19" s="1172">
        <v>86.621250000000003</v>
      </c>
      <c r="K19" s="1172">
        <v>89.139193548387098</v>
      </c>
      <c r="L19" s="1172">
        <v>94.990166666666667</v>
      </c>
      <c r="M19" s="1172">
        <v>97.479032258064535</v>
      </c>
      <c r="N19" s="1172">
        <v>102.90733333333336</v>
      </c>
      <c r="O19" s="1172">
        <v>105.16967741935483</v>
      </c>
      <c r="P19" s="1172">
        <v>114.59306451612903</v>
      </c>
      <c r="Q19" s="1172">
        <v>134.49016666666665</v>
      </c>
      <c r="R19" s="1172">
        <v>141.1456451612903</v>
      </c>
      <c r="S19" s="1172">
        <v>140.05566666666667</v>
      </c>
      <c r="T19" s="1182">
        <v>136.49435483870968</v>
      </c>
      <c r="U19" s="1008" t="s">
        <v>1058</v>
      </c>
      <c r="V19" s="1592"/>
      <c r="W19" s="1592"/>
      <c r="X19" s="1592"/>
      <c r="Y19" s="1592"/>
      <c r="Z19" s="1592"/>
    </row>
    <row r="20" spans="2:26" s="854" customFormat="1" ht="26.1" customHeight="1" x14ac:dyDescent="0.2">
      <c r="B20" s="1207" t="s">
        <v>814</v>
      </c>
      <c r="C20" s="1171">
        <v>12.395930292918058</v>
      </c>
      <c r="D20" s="1171">
        <v>12.533535970302102</v>
      </c>
      <c r="E20" s="1171">
        <v>12.457205068493142</v>
      </c>
      <c r="F20" s="1171">
        <v>12.892644109589057</v>
      </c>
      <c r="G20" s="1171">
        <v>17.248620218579241</v>
      </c>
      <c r="H20" s="1171">
        <v>29.031164383561634</v>
      </c>
      <c r="I20" s="1181">
        <v>21.068548387096769</v>
      </c>
      <c r="J20" s="1172">
        <v>21.50928571428571</v>
      </c>
      <c r="K20" s="1172">
        <v>22.485483870967741</v>
      </c>
      <c r="L20" s="1172">
        <v>24.746999999999996</v>
      </c>
      <c r="M20" s="1172">
        <v>26.180322580645161</v>
      </c>
      <c r="N20" s="1172">
        <v>26.760333333333342</v>
      </c>
      <c r="O20" s="1172">
        <v>27.951612903225815</v>
      </c>
      <c r="P20" s="1172">
        <v>29.896451612903217</v>
      </c>
      <c r="Q20" s="1172">
        <v>35.530999999999992</v>
      </c>
      <c r="R20" s="1172">
        <v>36.777741935483881</v>
      </c>
      <c r="S20" s="1172">
        <v>37.344499999999996</v>
      </c>
      <c r="T20" s="1182">
        <v>37.660161290322577</v>
      </c>
      <c r="U20" s="1008" t="s">
        <v>815</v>
      </c>
      <c r="V20" s="1592"/>
      <c r="W20" s="1592"/>
      <c r="X20" s="1592"/>
      <c r="Y20" s="1592"/>
      <c r="Z20" s="1592"/>
    </row>
    <row r="21" spans="2:26" s="854" customFormat="1" ht="26.1" customHeight="1" x14ac:dyDescent="0.2">
      <c r="B21" s="1207" t="s">
        <v>816</v>
      </c>
      <c r="C21" s="1171">
        <v>65.25946934865901</v>
      </c>
      <c r="D21" s="1171">
        <v>66.263666538658484</v>
      </c>
      <c r="E21" s="1171">
        <v>65.864942602739688</v>
      </c>
      <c r="F21" s="1171">
        <v>68.210920547945307</v>
      </c>
      <c r="G21" s="1171">
        <v>91.280450819672097</v>
      </c>
      <c r="H21" s="1171">
        <v>153.75620547945206</v>
      </c>
      <c r="I21" s="1181">
        <v>111.43064516129033</v>
      </c>
      <c r="J21" s="1172">
        <v>113.89500000000004</v>
      </c>
      <c r="K21" s="1172">
        <v>119.09838709677418</v>
      </c>
      <c r="L21" s="1172">
        <v>131.10466666666667</v>
      </c>
      <c r="M21" s="1172">
        <v>138.64983870967745</v>
      </c>
      <c r="N21" s="1172">
        <v>141.65049999999999</v>
      </c>
      <c r="O21" s="1172">
        <v>148.01951612903224</v>
      </c>
      <c r="P21" s="1172">
        <v>158.36064516129028</v>
      </c>
      <c r="Q21" s="1172">
        <v>188.13533333333334</v>
      </c>
      <c r="R21" s="1172">
        <v>194.78483870967744</v>
      </c>
      <c r="S21" s="1172">
        <v>197.95866666666663</v>
      </c>
      <c r="T21" s="1182">
        <v>199.54258064516131</v>
      </c>
      <c r="U21" s="1008" t="s">
        <v>817</v>
      </c>
      <c r="V21" s="1592"/>
      <c r="W21" s="1592"/>
      <c r="X21" s="1592"/>
      <c r="Y21" s="1592"/>
      <c r="Z21" s="1592"/>
    </row>
    <row r="22" spans="2:26" s="854" customFormat="1" ht="26.1" customHeight="1" x14ac:dyDescent="0.2">
      <c r="B22" s="1207" t="s">
        <v>818</v>
      </c>
      <c r="C22" s="1188">
        <v>3.0912499999999999E-2</v>
      </c>
      <c r="D22" s="1188">
        <v>3.1129166666666666E-2</v>
      </c>
      <c r="E22" s="1188">
        <v>3.0954166666666671E-2</v>
      </c>
      <c r="F22" s="1188">
        <v>3.2009669871794877E-2</v>
      </c>
      <c r="G22" s="1188">
        <v>4.3140317640692642E-2</v>
      </c>
      <c r="H22" s="1171">
        <v>7.1413318815035265E-2</v>
      </c>
      <c r="I22" s="1181">
        <v>5.2510339999999996E-2</v>
      </c>
      <c r="J22" s="1172">
        <v>5.3691666666666665E-2</v>
      </c>
      <c r="K22" s="1172">
        <v>5.5800000000000002E-2</v>
      </c>
      <c r="L22" s="1172">
        <v>5.6419229166666654E-2</v>
      </c>
      <c r="M22" s="1186">
        <v>6.5341952380952376E-2</v>
      </c>
      <c r="N22" s="1186">
        <v>6.5341952380952376E-2</v>
      </c>
      <c r="O22" s="1186">
        <v>6.6804685185185175E-2</v>
      </c>
      <c r="P22" s="1186">
        <v>7.4550000000000005E-2</v>
      </c>
      <c r="Q22" s="1186">
        <v>8.8200000000000001E-2</v>
      </c>
      <c r="R22" s="1186">
        <v>9.1400000000000009E-2</v>
      </c>
      <c r="S22" s="1186">
        <v>9.3099999999999988E-2</v>
      </c>
      <c r="T22" s="1189">
        <v>9.3799999999999994E-2</v>
      </c>
      <c r="U22" s="1008" t="s">
        <v>819</v>
      </c>
      <c r="V22" s="1592"/>
      <c r="W22" s="1592"/>
      <c r="X22" s="1592"/>
      <c r="Y22" s="1592"/>
      <c r="Z22" s="1592"/>
    </row>
    <row r="23" spans="2:26" s="854" customFormat="1" ht="26.1" customHeight="1" x14ac:dyDescent="0.2">
      <c r="B23" s="1207" t="s">
        <v>820</v>
      </c>
      <c r="C23" s="1171">
        <v>8.4845160054381417</v>
      </c>
      <c r="D23" s="1171">
        <v>8.426185778289808</v>
      </c>
      <c r="E23" s="1171">
        <v>8.2621269863013787</v>
      </c>
      <c r="F23" s="1171">
        <v>8.1326958904109734</v>
      </c>
      <c r="G23" s="1171">
        <v>10.653770491803272</v>
      </c>
      <c r="H23" s="1171">
        <v>15.816972602739732</v>
      </c>
      <c r="I23" s="1181">
        <v>12.087096774193547</v>
      </c>
      <c r="J23" s="1172">
        <v>12.004107142857144</v>
      </c>
      <c r="K23" s="1172">
        <v>12.448548387096778</v>
      </c>
      <c r="L23" s="1172">
        <v>13.498333333333331</v>
      </c>
      <c r="M23" s="1172">
        <v>14.10016129032258</v>
      </c>
      <c r="N23" s="1172">
        <v>14.336333333333332</v>
      </c>
      <c r="O23" s="1172">
        <v>14.953709677419358</v>
      </c>
      <c r="P23" s="1172">
        <v>16.042580645161287</v>
      </c>
      <c r="Q23" s="1172">
        <v>19.289833333333331</v>
      </c>
      <c r="R23" s="1172">
        <v>20.009354838709683</v>
      </c>
      <c r="S23" s="1172">
        <v>20.328166666666668</v>
      </c>
      <c r="T23" s="1182">
        <v>20.471451612903227</v>
      </c>
      <c r="U23" s="1008" t="s">
        <v>821</v>
      </c>
      <c r="V23" s="1592"/>
      <c r="W23" s="1592"/>
      <c r="X23" s="1592"/>
      <c r="Y23" s="1592"/>
      <c r="Z23" s="1592"/>
    </row>
    <row r="24" spans="2:26" s="854" customFormat="1" ht="26.1" customHeight="1" x14ac:dyDescent="0.2">
      <c r="B24" s="1207" t="s">
        <v>822</v>
      </c>
      <c r="C24" s="1171">
        <v>36.095000000000006</v>
      </c>
      <c r="D24" s="1171">
        <v>30.158749999999998</v>
      </c>
      <c r="E24" s="1171">
        <v>30.793749999999999</v>
      </c>
      <c r="F24" s="1171">
        <v>28.854043789543784</v>
      </c>
      <c r="G24" s="1171">
        <v>36.119219069664908</v>
      </c>
      <c r="H24" s="1171">
        <v>56.386002921075843</v>
      </c>
      <c r="I24" s="1181">
        <v>44.611000000000004</v>
      </c>
      <c r="J24" s="1172">
        <v>45.628749999999997</v>
      </c>
      <c r="K24" s="1172">
        <v>46.524999999999999</v>
      </c>
      <c r="L24" s="1172">
        <v>49.051041666666677</v>
      </c>
      <c r="M24" s="1172">
        <v>53.882380952380956</v>
      </c>
      <c r="N24" s="1172">
        <v>53.882380952380956</v>
      </c>
      <c r="O24" s="1172">
        <v>52.201481481481487</v>
      </c>
      <c r="P24" s="1172">
        <v>57.424999999999997</v>
      </c>
      <c r="Q24" s="1172">
        <v>66.05</v>
      </c>
      <c r="R24" s="1172">
        <v>69.414999999999992</v>
      </c>
      <c r="S24" s="1172">
        <v>69.38</v>
      </c>
      <c r="T24" s="1182">
        <v>68.58</v>
      </c>
      <c r="U24" s="1008" t="s">
        <v>823</v>
      </c>
      <c r="V24" s="1592"/>
      <c r="W24" s="1592"/>
      <c r="X24" s="1592"/>
      <c r="Y24" s="1592"/>
      <c r="Z24" s="1592"/>
    </row>
    <row r="25" spans="2:26" s="854" customFormat="1" ht="12" customHeight="1" x14ac:dyDescent="0.2">
      <c r="B25" s="1207"/>
      <c r="C25" s="1171"/>
      <c r="D25" s="1171"/>
      <c r="E25" s="1171"/>
      <c r="F25" s="1171"/>
      <c r="G25" s="1171"/>
      <c r="H25" s="1171"/>
      <c r="I25" s="1181"/>
      <c r="J25" s="1172"/>
      <c r="K25" s="1172"/>
      <c r="L25" s="1172"/>
      <c r="M25" s="1172"/>
      <c r="N25" s="1172"/>
      <c r="O25" s="1172"/>
      <c r="P25" s="1172"/>
      <c r="Q25" s="1172"/>
      <c r="R25" s="1172"/>
      <c r="S25" s="1172"/>
      <c r="T25" s="1182"/>
      <c r="U25" s="1008"/>
      <c r="V25" s="1592"/>
      <c r="W25" s="1592"/>
      <c r="X25" s="1592"/>
      <c r="Y25" s="1592"/>
      <c r="Z25" s="1592"/>
    </row>
    <row r="26" spans="2:26" s="854" customFormat="1" ht="26.1" customHeight="1" x14ac:dyDescent="0.2">
      <c r="B26" s="1204" t="s">
        <v>1815</v>
      </c>
      <c r="C26" s="1171">
        <v>73.471271872556699</v>
      </c>
      <c r="D26" s="1171">
        <v>72.024312239999986</v>
      </c>
      <c r="E26" s="1171">
        <v>70.945414355889</v>
      </c>
      <c r="F26" s="1171">
        <v>76.331399744982221</v>
      </c>
      <c r="G26" s="1171">
        <v>99.0522985628415</v>
      </c>
      <c r="H26" s="1171">
        <v>165.66927947843828</v>
      </c>
      <c r="I26" s="1181">
        <v>121.33138033906248</v>
      </c>
      <c r="J26" s="1172">
        <v>123.27739522321428</v>
      </c>
      <c r="K26" s="1172">
        <v>126.78355299032259</v>
      </c>
      <c r="L26" s="1172">
        <v>139.65092852000001</v>
      </c>
      <c r="M26" s="1172">
        <v>147.45726458870962</v>
      </c>
      <c r="N26" s="1172">
        <v>151.87115042666667</v>
      </c>
      <c r="O26" s="1172">
        <v>157.9417744903225</v>
      </c>
      <c r="P26" s="1172">
        <v>170.24861918064511</v>
      </c>
      <c r="Q26" s="1172">
        <v>202.92748328833332</v>
      </c>
      <c r="R26" s="1172">
        <v>212.3326554912903</v>
      </c>
      <c r="S26" s="1172">
        <v>214.37397586333341</v>
      </c>
      <c r="T26" s="1182">
        <v>217.269247716129</v>
      </c>
      <c r="U26" s="491" t="s">
        <v>1820</v>
      </c>
      <c r="V26" s="1592"/>
      <c r="W26" s="1592"/>
      <c r="X26" s="1592"/>
      <c r="Y26" s="1592"/>
      <c r="Z26" s="1592"/>
    </row>
    <row r="27" spans="2:26" s="854" customFormat="1" ht="12" customHeight="1" x14ac:dyDescent="0.2">
      <c r="B27" s="1204"/>
      <c r="C27" s="1171"/>
      <c r="D27" s="1171"/>
      <c r="E27" s="1171"/>
      <c r="F27" s="1171"/>
      <c r="G27" s="1171"/>
      <c r="H27" s="1171"/>
      <c r="I27" s="1181"/>
      <c r="J27" s="1172"/>
      <c r="K27" s="1172"/>
      <c r="L27" s="1172"/>
      <c r="M27" s="1172"/>
      <c r="N27" s="1172"/>
      <c r="O27" s="1172"/>
      <c r="P27" s="1172"/>
      <c r="Q27" s="1172"/>
      <c r="R27" s="1172"/>
      <c r="S27" s="1172"/>
      <c r="T27" s="1182"/>
      <c r="U27" s="491"/>
      <c r="V27" s="1592"/>
      <c r="W27" s="1592"/>
      <c r="X27" s="1592"/>
      <c r="Y27" s="1592"/>
      <c r="Z27" s="1592"/>
    </row>
    <row r="28" spans="2:26" s="854" customFormat="1" ht="26.1" customHeight="1" x14ac:dyDescent="0.2">
      <c r="B28" s="1204" t="s">
        <v>1823</v>
      </c>
      <c r="C28" s="1171"/>
      <c r="D28" s="1171"/>
      <c r="E28" s="1171"/>
      <c r="F28" s="1171"/>
      <c r="G28" s="1171"/>
      <c r="H28" s="1171"/>
      <c r="I28" s="1181"/>
      <c r="J28" s="1172"/>
      <c r="K28" s="1172"/>
      <c r="L28" s="1172"/>
      <c r="M28" s="1172"/>
      <c r="N28" s="1172"/>
      <c r="O28" s="1172"/>
      <c r="P28" s="1172"/>
      <c r="Q28" s="1172"/>
      <c r="R28" s="1172"/>
      <c r="S28" s="1172"/>
      <c r="T28" s="1182"/>
      <c r="U28" s="491" t="s">
        <v>1822</v>
      </c>
      <c r="V28" s="1592"/>
      <c r="W28" s="1592"/>
      <c r="X28" s="1592"/>
      <c r="Y28" s="1592"/>
      <c r="Z28" s="1592"/>
    </row>
    <row r="29" spans="2:26" s="854" customFormat="1" ht="26.1" customHeight="1" x14ac:dyDescent="0.2">
      <c r="B29" s="1207" t="s">
        <v>1039</v>
      </c>
      <c r="C29" s="1188">
        <v>1.5801864304783091</v>
      </c>
      <c r="D29" s="1188">
        <v>1.5421133246059913</v>
      </c>
      <c r="E29" s="1188">
        <v>1.5257103013698643</v>
      </c>
      <c r="F29" s="1188">
        <v>1.5792181917808219</v>
      </c>
      <c r="G29" s="1188">
        <v>1.5314644535519146</v>
      </c>
      <c r="H29" s="1188">
        <v>1.5201410849315065</v>
      </c>
      <c r="I29" s="1185">
        <v>1.534942</v>
      </c>
      <c r="J29" s="1183">
        <v>1.5281400000000001</v>
      </c>
      <c r="K29" s="1183">
        <v>1.5035799999999999</v>
      </c>
      <c r="L29" s="1183">
        <v>1.50423</v>
      </c>
      <c r="M29" s="1183">
        <v>1.50196</v>
      </c>
      <c r="N29" s="1183">
        <v>1.5133099999999999</v>
      </c>
      <c r="O29" s="1183">
        <v>1.506599</v>
      </c>
      <c r="P29" s="1183">
        <v>1.5183500000000001</v>
      </c>
      <c r="Q29" s="1183">
        <v>1.5225580000000001</v>
      </c>
      <c r="R29" s="1183">
        <v>1.539547</v>
      </c>
      <c r="S29" s="1183">
        <v>1.53051</v>
      </c>
      <c r="T29" s="1184">
        <v>1.5384</v>
      </c>
      <c r="U29" s="1008" t="s">
        <v>1238</v>
      </c>
      <c r="V29" s="1592"/>
      <c r="W29" s="1592"/>
      <c r="X29" s="1592"/>
      <c r="Y29" s="1592"/>
      <c r="Z29" s="1592"/>
    </row>
    <row r="30" spans="2:26" s="854" customFormat="1" ht="26.1" customHeight="1" x14ac:dyDescent="0.2">
      <c r="B30" s="1207" t="s">
        <v>1764</v>
      </c>
      <c r="C30" s="1188">
        <v>1.4683876689072095</v>
      </c>
      <c r="D30" s="1188">
        <v>1.3937607728555443</v>
      </c>
      <c r="E30" s="1188">
        <v>1.330608177</v>
      </c>
      <c r="F30" s="1188">
        <v>1.3915500000000001</v>
      </c>
      <c r="G30" s="1188">
        <v>1.2870999999999999</v>
      </c>
      <c r="H30" s="1188">
        <v>1.33304</v>
      </c>
      <c r="I30" s="1185">
        <v>1.3291764705882354</v>
      </c>
      <c r="J30" s="1183">
        <v>1.3360750000000001</v>
      </c>
      <c r="K30" s="1183">
        <v>1.2966733333333333</v>
      </c>
      <c r="L30" s="1183">
        <v>1.3001499999999999</v>
      </c>
      <c r="M30" s="1183">
        <v>1.2939000000000001</v>
      </c>
      <c r="N30" s="1183">
        <v>1.3183529411764707</v>
      </c>
      <c r="O30" s="1183">
        <v>1.3082555555555555</v>
      </c>
      <c r="P30" s="1183">
        <v>1.3328133333333334</v>
      </c>
      <c r="Q30" s="1183">
        <v>1.3347437499999999</v>
      </c>
      <c r="R30" s="1183">
        <v>1.3657333333333335</v>
      </c>
      <c r="S30" s="1183">
        <v>1.34876</v>
      </c>
      <c r="T30" s="1184">
        <v>1.427864375</v>
      </c>
      <c r="U30" s="1008" t="s">
        <v>1767</v>
      </c>
      <c r="V30" s="1592"/>
      <c r="W30" s="1592"/>
      <c r="X30" s="1592"/>
      <c r="Y30" s="1592"/>
      <c r="Z30" s="1592"/>
    </row>
    <row r="31" spans="2:26" s="854" customFormat="1" ht="26.1" customHeight="1" x14ac:dyDescent="0.2">
      <c r="B31" s="1207" t="s">
        <v>1765</v>
      </c>
      <c r="C31" s="1188">
        <v>1.8537135651014796</v>
      </c>
      <c r="D31" s="1188">
        <v>1.5644223199370735</v>
      </c>
      <c r="E31" s="1188">
        <v>1.544889</v>
      </c>
      <c r="F31" s="1188">
        <v>1.603</v>
      </c>
      <c r="G31" s="1188">
        <v>1.58504</v>
      </c>
      <c r="H31" s="1188">
        <v>1.5640000000000001</v>
      </c>
      <c r="I31" s="1185">
        <v>1.5991516129032257</v>
      </c>
      <c r="J31" s="1183">
        <v>1.5513428571428567</v>
      </c>
      <c r="K31" s="1183">
        <v>1.5069483870967746</v>
      </c>
      <c r="L31" s="1183">
        <v>1.5284266666666673</v>
      </c>
      <c r="M31" s="1183">
        <v>1.5296258064516133</v>
      </c>
      <c r="N31" s="1183">
        <v>1.5460366666666665</v>
      </c>
      <c r="O31" s="1183">
        <v>1.5184258064516132</v>
      </c>
      <c r="P31" s="1183">
        <v>1.5478967741935485</v>
      </c>
      <c r="Q31" s="1183">
        <v>1.5852766666666667</v>
      </c>
      <c r="R31" s="1183">
        <v>1.6096032258064525</v>
      </c>
      <c r="S31" s="1183">
        <v>1.6094033333333331</v>
      </c>
      <c r="T31" s="1184">
        <v>1.6373193548387099</v>
      </c>
      <c r="U31" s="1008" t="s">
        <v>1059</v>
      </c>
      <c r="V31" s="1592"/>
      <c r="W31" s="1592"/>
      <c r="X31" s="1592"/>
      <c r="Y31" s="1592"/>
      <c r="Z31" s="1592"/>
    </row>
    <row r="32" spans="2:26" s="854" customFormat="1" ht="26.1" customHeight="1" x14ac:dyDescent="0.2">
      <c r="B32" s="1207" t="s">
        <v>1766</v>
      </c>
      <c r="C32" s="1188">
        <v>0.97236461035919053</v>
      </c>
      <c r="D32" s="1188">
        <v>1.0709310620165935</v>
      </c>
      <c r="E32" s="1188">
        <v>1.1389521640091116</v>
      </c>
      <c r="F32" s="1188">
        <v>1.2523481527864748</v>
      </c>
      <c r="G32" s="1188">
        <v>1.255020080321285</v>
      </c>
      <c r="H32" s="1188">
        <v>1.0254306808859721</v>
      </c>
      <c r="I32" s="1185">
        <v>1.1271210782549257</v>
      </c>
      <c r="J32" s="1183">
        <v>1.0743075512310414</v>
      </c>
      <c r="K32" s="1183">
        <v>1.0560957163395042</v>
      </c>
      <c r="L32" s="1183">
        <v>1.0274324463166549</v>
      </c>
      <c r="M32" s="1183">
        <v>1.0601219071798293</v>
      </c>
      <c r="N32" s="1183">
        <v>1.0246496552053914</v>
      </c>
      <c r="O32" s="1183">
        <v>1.0024187394099306</v>
      </c>
      <c r="P32" s="1183">
        <v>1.0223903486351091</v>
      </c>
      <c r="Q32" s="1183">
        <v>1.0093737172542343</v>
      </c>
      <c r="R32" s="1183">
        <v>1.0253289321364547</v>
      </c>
      <c r="S32" s="1183">
        <v>1.0019270396729709</v>
      </c>
      <c r="T32" s="1184">
        <v>0.96701541609737496</v>
      </c>
      <c r="U32" s="1008" t="s">
        <v>1166</v>
      </c>
      <c r="V32" s="1592"/>
      <c r="W32" s="1592"/>
      <c r="X32" s="1592"/>
      <c r="Y32" s="1592"/>
      <c r="Z32" s="1592"/>
    </row>
    <row r="33" spans="1:26" s="854" customFormat="1" ht="26.1" customHeight="1" x14ac:dyDescent="0.2">
      <c r="B33" s="1207" t="s">
        <v>976</v>
      </c>
      <c r="C33" s="1188">
        <v>0.92061253559624745</v>
      </c>
      <c r="D33" s="1188">
        <v>0.91849059557409918</v>
      </c>
      <c r="E33" s="1188">
        <v>0.95877277085330781</v>
      </c>
      <c r="F33" s="1188">
        <v>1.1273957158962795</v>
      </c>
      <c r="G33" s="1188">
        <v>1.0649627263045793</v>
      </c>
      <c r="H33" s="1188">
        <v>1.0787486515641855</v>
      </c>
      <c r="I33" s="1185">
        <v>1.081733705077518</v>
      </c>
      <c r="J33" s="1183">
        <v>1.0881604259370812</v>
      </c>
      <c r="K33" s="1183">
        <v>1.0568590150073978</v>
      </c>
      <c r="L33" s="1183">
        <v>1.0661246015359305</v>
      </c>
      <c r="M33" s="1183">
        <v>1.0459015840348183</v>
      </c>
      <c r="N33" s="1183">
        <v>1.0688214106304976</v>
      </c>
      <c r="O33" s="1183">
        <v>1.0578110817653845</v>
      </c>
      <c r="P33" s="1183">
        <v>1.0800678700713193</v>
      </c>
      <c r="Q33" s="1183">
        <v>1.0828487585138986</v>
      </c>
      <c r="R33" s="1183">
        <v>1.1074157560255919</v>
      </c>
      <c r="S33" s="1183">
        <v>1.0962468163165378</v>
      </c>
      <c r="T33" s="1184">
        <v>1.1184390919717724</v>
      </c>
      <c r="U33" s="1008" t="s">
        <v>1060</v>
      </c>
      <c r="V33" s="1592"/>
      <c r="W33" s="1592"/>
      <c r="X33" s="1592"/>
      <c r="Y33" s="1592"/>
      <c r="Z33" s="1592"/>
    </row>
    <row r="34" spans="1:26" s="1166" customFormat="1" ht="26.1" customHeight="1" thickBot="1" x14ac:dyDescent="0.25">
      <c r="B34" s="1208"/>
      <c r="C34" s="1191"/>
      <c r="D34" s="1191"/>
      <c r="E34" s="1191"/>
      <c r="F34" s="1193"/>
      <c r="G34" s="1193"/>
      <c r="H34" s="1193"/>
      <c r="I34" s="1194"/>
      <c r="J34" s="1192"/>
      <c r="K34" s="1192"/>
      <c r="L34" s="1192"/>
      <c r="M34" s="1192"/>
      <c r="N34" s="1192"/>
      <c r="O34" s="1192"/>
      <c r="P34" s="1192"/>
      <c r="Q34" s="1192"/>
      <c r="R34" s="1192"/>
      <c r="S34" s="1192"/>
      <c r="T34" s="1195"/>
      <c r="U34" s="1212"/>
      <c r="V34" s="1592"/>
      <c r="W34" s="1592"/>
      <c r="X34" s="1592"/>
      <c r="Y34" s="1641"/>
      <c r="Z34" s="1641"/>
    </row>
    <row r="35" spans="1:26" s="1166" customFormat="1" ht="26.1" customHeight="1" thickTop="1" x14ac:dyDescent="0.2">
      <c r="B35" s="1209"/>
      <c r="C35" s="1196"/>
      <c r="D35" s="1196"/>
      <c r="E35" s="1196"/>
      <c r="F35" s="1196"/>
      <c r="G35" s="1196"/>
      <c r="H35" s="1196"/>
      <c r="I35" s="1198"/>
      <c r="J35" s="1197"/>
      <c r="K35" s="1197"/>
      <c r="L35" s="1197"/>
      <c r="M35" s="1197"/>
      <c r="N35" s="1197"/>
      <c r="O35" s="1197"/>
      <c r="P35" s="1197"/>
      <c r="Q35" s="1197"/>
      <c r="R35" s="1197"/>
      <c r="S35" s="1197"/>
      <c r="T35" s="1199"/>
      <c r="U35" s="1213"/>
      <c r="V35" s="1592"/>
      <c r="W35" s="1592"/>
      <c r="X35" s="1592"/>
      <c r="Y35" s="1641"/>
      <c r="Z35" s="1641"/>
    </row>
    <row r="36" spans="1:26" s="1166" customFormat="1" ht="26.1" customHeight="1" x14ac:dyDescent="0.2">
      <c r="B36" s="1203" t="s">
        <v>887</v>
      </c>
      <c r="C36" s="1176"/>
      <c r="D36" s="1176"/>
      <c r="E36" s="1176"/>
      <c r="F36" s="1176"/>
      <c r="G36" s="1176"/>
      <c r="H36" s="1176"/>
      <c r="I36" s="1201"/>
      <c r="J36" s="1200"/>
      <c r="K36" s="1200"/>
      <c r="L36" s="1200"/>
      <c r="M36" s="1200"/>
      <c r="N36" s="1200"/>
      <c r="O36" s="1200"/>
      <c r="P36" s="1200"/>
      <c r="Q36" s="1200"/>
      <c r="R36" s="1200"/>
      <c r="S36" s="1200"/>
      <c r="T36" s="1202"/>
      <c r="U36" s="1210" t="s">
        <v>824</v>
      </c>
      <c r="V36" s="1592"/>
      <c r="W36" s="1592"/>
      <c r="X36" s="1592"/>
      <c r="Y36" s="1641"/>
      <c r="Z36" s="1641"/>
    </row>
    <row r="37" spans="1:26" s="1166" customFormat="1" ht="12" customHeight="1" x14ac:dyDescent="0.2">
      <c r="B37" s="1204"/>
      <c r="C37" s="1177"/>
      <c r="D37" s="1177"/>
      <c r="E37" s="1177"/>
      <c r="F37" s="1177"/>
      <c r="G37" s="1177"/>
      <c r="H37" s="1177"/>
      <c r="I37" s="1179"/>
      <c r="J37" s="1178"/>
      <c r="K37" s="1178"/>
      <c r="L37" s="1178"/>
      <c r="M37" s="1178"/>
      <c r="N37" s="1178"/>
      <c r="O37" s="1178"/>
      <c r="P37" s="1178"/>
      <c r="Q37" s="1178"/>
      <c r="R37" s="1178"/>
      <c r="S37" s="1178"/>
      <c r="T37" s="1180"/>
      <c r="U37" s="1211"/>
      <c r="V37" s="1592"/>
      <c r="W37" s="1592"/>
      <c r="X37" s="1592"/>
      <c r="Y37" s="1641"/>
      <c r="Z37" s="1641"/>
    </row>
    <row r="38" spans="1:26" s="854" customFormat="1" ht="26.1" customHeight="1" x14ac:dyDescent="0.2">
      <c r="A38" s="1654"/>
      <c r="B38" s="1206" t="s">
        <v>1821</v>
      </c>
      <c r="C38" s="907"/>
      <c r="D38" s="907"/>
      <c r="E38" s="907"/>
      <c r="F38" s="907"/>
      <c r="G38" s="907"/>
      <c r="H38" s="907"/>
      <c r="I38" s="1181"/>
      <c r="J38" s="1172"/>
      <c r="K38" s="1172"/>
      <c r="L38" s="1172"/>
      <c r="M38" s="1172"/>
      <c r="N38" s="1172"/>
      <c r="O38" s="1172"/>
      <c r="P38" s="1172"/>
      <c r="Q38" s="1172"/>
      <c r="R38" s="1172"/>
      <c r="S38" s="1172"/>
      <c r="T38" s="1182"/>
      <c r="U38" s="491" t="s">
        <v>1819</v>
      </c>
      <c r="V38" s="1592"/>
      <c r="W38" s="1592"/>
      <c r="X38" s="1592"/>
      <c r="Y38" s="1592"/>
      <c r="Z38" s="1592"/>
    </row>
    <row r="39" spans="1:26" s="854" customFormat="1" ht="26.1" customHeight="1" x14ac:dyDescent="0.2">
      <c r="A39" s="1654"/>
      <c r="B39" s="1205" t="s">
        <v>1707</v>
      </c>
      <c r="C39" s="907">
        <v>46.35</v>
      </c>
      <c r="D39" s="907">
        <v>45.7</v>
      </c>
      <c r="E39" s="907">
        <v>46.943550000000002</v>
      </c>
      <c r="F39" s="907">
        <v>55.72</v>
      </c>
      <c r="G39" s="907">
        <v>77.504999999999995</v>
      </c>
      <c r="H39" s="907">
        <v>141.79500000000002</v>
      </c>
      <c r="I39" s="1181">
        <v>79.539999999999992</v>
      </c>
      <c r="J39" s="1172">
        <v>81.954999999999998</v>
      </c>
      <c r="K39" s="1172">
        <v>86.78</v>
      </c>
      <c r="L39" s="1172">
        <v>96.6</v>
      </c>
      <c r="M39" s="1172">
        <v>99.64</v>
      </c>
      <c r="N39" s="1172">
        <v>102.495</v>
      </c>
      <c r="O39" s="1172">
        <v>105.645</v>
      </c>
      <c r="P39" s="1172">
        <v>128.685</v>
      </c>
      <c r="Q39" s="1172">
        <v>136.81</v>
      </c>
      <c r="R39" s="1172">
        <v>139.05500000000001</v>
      </c>
      <c r="S39" s="1172">
        <v>140.66000000000003</v>
      </c>
      <c r="T39" s="1182">
        <v>141.79500000000002</v>
      </c>
      <c r="U39" s="1008" t="s">
        <v>1708</v>
      </c>
      <c r="V39" s="1592"/>
      <c r="W39" s="1592"/>
      <c r="X39" s="1592"/>
      <c r="Y39" s="1592"/>
      <c r="Z39" s="1592"/>
    </row>
    <row r="40" spans="1:26" s="854" customFormat="1" ht="26.1" customHeight="1" x14ac:dyDescent="0.2">
      <c r="A40" s="1654"/>
      <c r="B40" s="1207" t="s">
        <v>810</v>
      </c>
      <c r="C40" s="907">
        <v>65.419999999999987</v>
      </c>
      <c r="D40" s="907">
        <v>65.91</v>
      </c>
      <c r="E40" s="907">
        <v>62.108999999999995</v>
      </c>
      <c r="F40" s="907">
        <v>72.784999999999997</v>
      </c>
      <c r="G40" s="907">
        <v>102.25</v>
      </c>
      <c r="H40" s="907">
        <v>195.58500000000001</v>
      </c>
      <c r="I40" s="1181">
        <v>107.81</v>
      </c>
      <c r="J40" s="1172">
        <v>107.74000000000001</v>
      </c>
      <c r="K40" s="1172">
        <v>111.06</v>
      </c>
      <c r="L40" s="1172">
        <v>126.685</v>
      </c>
      <c r="M40" s="1172">
        <v>129.32</v>
      </c>
      <c r="N40" s="1172">
        <v>133.35</v>
      </c>
      <c r="O40" s="1172">
        <v>140.01</v>
      </c>
      <c r="P40" s="1172">
        <v>170.11500000000001</v>
      </c>
      <c r="Q40" s="1172">
        <v>184.715</v>
      </c>
      <c r="R40" s="1172">
        <v>190.47499999999999</v>
      </c>
      <c r="S40" s="1172">
        <v>191.16000000000003</v>
      </c>
      <c r="T40" s="1182">
        <v>195.58500000000001</v>
      </c>
      <c r="U40" s="1008" t="s">
        <v>811</v>
      </c>
      <c r="V40" s="1592"/>
      <c r="W40" s="1592"/>
      <c r="X40" s="1592"/>
      <c r="Y40" s="1592"/>
      <c r="Z40" s="1592"/>
    </row>
    <row r="41" spans="1:26" s="854" customFormat="1" ht="26.1" customHeight="1" x14ac:dyDescent="0.2">
      <c r="A41" s="1654"/>
      <c r="B41" s="1207" t="s">
        <v>812</v>
      </c>
      <c r="C41" s="907">
        <v>67.150000000000006</v>
      </c>
      <c r="D41" s="907">
        <v>73.699999999999989</v>
      </c>
      <c r="E41" s="907">
        <v>72.802199999999999</v>
      </c>
      <c r="F41" s="907">
        <v>87.224999999999994</v>
      </c>
      <c r="G41" s="907">
        <v>125.22499999999999</v>
      </c>
      <c r="H41" s="907">
        <v>233.72499999999999</v>
      </c>
      <c r="I41" s="1181">
        <v>125.705</v>
      </c>
      <c r="J41" s="1172">
        <v>124.315</v>
      </c>
      <c r="K41" s="1172">
        <v>131.41</v>
      </c>
      <c r="L41" s="1172">
        <v>149.745</v>
      </c>
      <c r="M41" s="1172">
        <v>151.25</v>
      </c>
      <c r="N41" s="1172">
        <v>155.875</v>
      </c>
      <c r="O41" s="1172">
        <v>160.86000000000001</v>
      </c>
      <c r="P41" s="1172">
        <v>199.54000000000002</v>
      </c>
      <c r="Q41" s="1172">
        <v>221.14</v>
      </c>
      <c r="R41" s="1172">
        <v>222.65</v>
      </c>
      <c r="S41" s="1172">
        <v>230.285</v>
      </c>
      <c r="T41" s="1182">
        <v>233.72499999999999</v>
      </c>
      <c r="U41" s="1008" t="s">
        <v>813</v>
      </c>
      <c r="V41" s="1592"/>
      <c r="W41" s="1592"/>
      <c r="X41" s="1592"/>
      <c r="Y41" s="1592"/>
      <c r="Z41" s="1592"/>
    </row>
    <row r="42" spans="1:26" s="854" customFormat="1" ht="26.1" customHeight="1" x14ac:dyDescent="0.2">
      <c r="A42" s="1654"/>
      <c r="B42" s="1207" t="s">
        <v>1763</v>
      </c>
      <c r="C42" s="907">
        <v>51.125</v>
      </c>
      <c r="D42" s="907">
        <v>49.515000000000001</v>
      </c>
      <c r="E42" s="907">
        <v>57.596550000000001</v>
      </c>
      <c r="F42" s="907">
        <v>71.615000000000009</v>
      </c>
      <c r="G42" s="907">
        <v>90.055000000000007</v>
      </c>
      <c r="H42" s="907">
        <v>135.04</v>
      </c>
      <c r="I42" s="1181">
        <v>87.539999999999992</v>
      </c>
      <c r="J42" s="1172">
        <v>88.72</v>
      </c>
      <c r="K42" s="1172">
        <v>92.144999999999996</v>
      </c>
      <c r="L42" s="1172">
        <v>98.825000000000003</v>
      </c>
      <c r="M42" s="1172">
        <v>98.935000000000002</v>
      </c>
      <c r="N42" s="1172">
        <v>103.36</v>
      </c>
      <c r="O42" s="1172">
        <v>107.965</v>
      </c>
      <c r="P42" s="1172">
        <v>131.13999999999999</v>
      </c>
      <c r="Q42" s="1172">
        <v>139.74</v>
      </c>
      <c r="R42" s="1172">
        <v>141.42500000000001</v>
      </c>
      <c r="S42" s="1172">
        <v>137.29000000000002</v>
      </c>
      <c r="T42" s="1182">
        <v>135.04</v>
      </c>
      <c r="U42" s="1008" t="s">
        <v>1058</v>
      </c>
      <c r="V42" s="1592"/>
      <c r="W42" s="1592"/>
      <c r="X42" s="1592"/>
      <c r="Y42" s="1592"/>
      <c r="Z42" s="1592"/>
    </row>
    <row r="43" spans="1:26" s="854" customFormat="1" ht="26.1" customHeight="1" x14ac:dyDescent="0.2">
      <c r="A43" s="1654"/>
      <c r="B43" s="1207" t="s">
        <v>814</v>
      </c>
      <c r="C43" s="907">
        <v>12.35</v>
      </c>
      <c r="D43" s="907">
        <v>12.26</v>
      </c>
      <c r="E43" s="907">
        <v>12.512249999999998</v>
      </c>
      <c r="F43" s="907">
        <v>14.86</v>
      </c>
      <c r="G43" s="907">
        <v>20.664999999999999</v>
      </c>
      <c r="H43" s="907">
        <v>37.81</v>
      </c>
      <c r="I43" s="1181">
        <v>21.21</v>
      </c>
      <c r="J43" s="1172">
        <v>21.855</v>
      </c>
      <c r="K43" s="1172">
        <v>23.14</v>
      </c>
      <c r="L43" s="1172">
        <v>25.76</v>
      </c>
      <c r="M43" s="1172">
        <v>26.57</v>
      </c>
      <c r="N43" s="1172">
        <v>27.33</v>
      </c>
      <c r="O43" s="1172">
        <v>28.17</v>
      </c>
      <c r="P43" s="1172">
        <v>34.31</v>
      </c>
      <c r="Q43" s="1172">
        <v>36.480000000000004</v>
      </c>
      <c r="R43" s="1172">
        <v>37.08</v>
      </c>
      <c r="S43" s="1172">
        <v>37.504999999999995</v>
      </c>
      <c r="T43" s="1182">
        <v>37.81</v>
      </c>
      <c r="U43" s="1008" t="s">
        <v>815</v>
      </c>
      <c r="V43" s="1592"/>
      <c r="W43" s="1592"/>
      <c r="X43" s="1592"/>
      <c r="Y43" s="1592"/>
      <c r="Z43" s="1592"/>
    </row>
    <row r="44" spans="1:26" s="854" customFormat="1" ht="26.1" customHeight="1" x14ac:dyDescent="0.2">
      <c r="A44" s="1654"/>
      <c r="B44" s="1207" t="s">
        <v>816</v>
      </c>
      <c r="C44" s="907">
        <v>65.109999999999985</v>
      </c>
      <c r="D44" s="907">
        <v>64.849999999999994</v>
      </c>
      <c r="E44" s="907">
        <v>66.2697</v>
      </c>
      <c r="F44" s="907">
        <v>78.585000000000008</v>
      </c>
      <c r="G44" s="907">
        <v>109.345</v>
      </c>
      <c r="H44" s="907">
        <v>200.39</v>
      </c>
      <c r="I44" s="1181">
        <v>112.265</v>
      </c>
      <c r="J44" s="1172">
        <v>115.72499999999999</v>
      </c>
      <c r="K44" s="1172">
        <v>122.485</v>
      </c>
      <c r="L44" s="1172">
        <v>136.41</v>
      </c>
      <c r="M44" s="1172">
        <v>140.595</v>
      </c>
      <c r="N44" s="1172">
        <v>144.70499999999998</v>
      </c>
      <c r="O44" s="1172">
        <v>149.005</v>
      </c>
      <c r="P44" s="1172">
        <v>181.86500000000001</v>
      </c>
      <c r="Q44" s="1172">
        <v>193.73000000000002</v>
      </c>
      <c r="R44" s="1172">
        <v>196.24</v>
      </c>
      <c r="S44" s="1172">
        <v>198.72499999999999</v>
      </c>
      <c r="T44" s="1182">
        <v>200.39</v>
      </c>
      <c r="U44" s="1008" t="s">
        <v>817</v>
      </c>
      <c r="V44" s="1592"/>
      <c r="W44" s="1592"/>
      <c r="X44" s="1592"/>
      <c r="Y44" s="1592"/>
      <c r="Z44" s="1592"/>
    </row>
    <row r="45" spans="1:26" s="854" customFormat="1" ht="26.1" customHeight="1" x14ac:dyDescent="0.2">
      <c r="A45" s="1654"/>
      <c r="B45" s="1207" t="s">
        <v>818</v>
      </c>
      <c r="C45" s="1187">
        <v>3.0950000000000002E-2</v>
      </c>
      <c r="D45" s="907">
        <v>3.0449999999999998E-2</v>
      </c>
      <c r="E45" s="907">
        <v>3.1300000000000001E-2</v>
      </c>
      <c r="F45" s="907">
        <v>3.7000000000000005E-2</v>
      </c>
      <c r="G45" s="907">
        <v>5.16E-2</v>
      </c>
      <c r="H45" s="907">
        <v>9.4350000000000003E-2</v>
      </c>
      <c r="I45" s="1181">
        <v>5.3045999999999996E-2</v>
      </c>
      <c r="J45" s="1172">
        <v>5.4497499999999997E-2</v>
      </c>
      <c r="K45" s="1172">
        <v>5.7699999999999994E-2</v>
      </c>
      <c r="L45" s="1172">
        <v>6.4568E-2</v>
      </c>
      <c r="M45" s="1186">
        <v>7.601034666311797E-2</v>
      </c>
      <c r="N45" s="1186">
        <v>8.4299708763568973E-2</v>
      </c>
      <c r="O45" s="1186">
        <v>8.6424362793776896E-2</v>
      </c>
      <c r="P45" s="1186">
        <v>8.8450000000000001E-2</v>
      </c>
      <c r="Q45" s="1186">
        <v>8.9800000000000005E-2</v>
      </c>
      <c r="R45" s="1186">
        <v>9.2050000000000007E-2</v>
      </c>
      <c r="S45" s="1186">
        <v>9.3450000000000005E-2</v>
      </c>
      <c r="T45" s="1189">
        <v>9.4350000000000003E-2</v>
      </c>
      <c r="U45" s="1008" t="s">
        <v>819</v>
      </c>
      <c r="V45" s="1592"/>
      <c r="W45" s="1592"/>
      <c r="X45" s="1592"/>
      <c r="Y45" s="1592"/>
      <c r="Z45" s="1592"/>
    </row>
    <row r="46" spans="1:26" s="854" customFormat="1" ht="26.1" customHeight="1" x14ac:dyDescent="0.2">
      <c r="A46" s="1654"/>
      <c r="B46" s="1207" t="s">
        <v>820</v>
      </c>
      <c r="C46" s="907">
        <v>8.35</v>
      </c>
      <c r="D46" s="907">
        <v>8.3349999999999991</v>
      </c>
      <c r="E46" s="907">
        <v>8.0902500000000011</v>
      </c>
      <c r="F46" s="907">
        <v>9.245000000000001</v>
      </c>
      <c r="G46" s="907">
        <v>12.515000000000001</v>
      </c>
      <c r="H46" s="907">
        <v>20.43</v>
      </c>
      <c r="I46" s="1181">
        <v>11.89</v>
      </c>
      <c r="J46" s="1172">
        <v>12.16</v>
      </c>
      <c r="K46" s="1172">
        <v>12.765000000000001</v>
      </c>
      <c r="L46" s="1172">
        <v>13.93</v>
      </c>
      <c r="M46" s="1172">
        <v>14.280000000000001</v>
      </c>
      <c r="N46" s="1172">
        <v>14.594999999999999</v>
      </c>
      <c r="O46" s="1172">
        <v>15.085000000000001</v>
      </c>
      <c r="P46" s="1172">
        <v>18.435000000000002</v>
      </c>
      <c r="Q46" s="1172">
        <v>19.850000000000001</v>
      </c>
      <c r="R46" s="1172">
        <v>20.190000000000001</v>
      </c>
      <c r="S46" s="1172">
        <v>20.440000000000001</v>
      </c>
      <c r="T46" s="1182">
        <v>20.43</v>
      </c>
      <c r="U46" s="1008" t="s">
        <v>821</v>
      </c>
      <c r="V46" s="1592"/>
      <c r="W46" s="1592"/>
      <c r="X46" s="1592"/>
      <c r="Y46" s="1592"/>
      <c r="Z46" s="1592"/>
    </row>
    <row r="47" spans="1:26" s="854" customFormat="1" ht="26.1" customHeight="1" x14ac:dyDescent="0.2">
      <c r="A47" s="1654"/>
      <c r="B47" s="1207" t="s">
        <v>822</v>
      </c>
      <c r="C47" s="907">
        <v>30.2</v>
      </c>
      <c r="D47" s="907">
        <v>30.57</v>
      </c>
      <c r="E47" s="907">
        <v>30.215</v>
      </c>
      <c r="F47" s="907">
        <v>29.384999999999998</v>
      </c>
      <c r="G47" s="907">
        <v>43.33</v>
      </c>
      <c r="H47" s="907">
        <v>66.864999999999995</v>
      </c>
      <c r="I47" s="1181">
        <v>44.95</v>
      </c>
      <c r="J47" s="1172">
        <v>45.59</v>
      </c>
      <c r="K47" s="1172">
        <v>47.914999999999999</v>
      </c>
      <c r="L47" s="1172">
        <v>54.21</v>
      </c>
      <c r="M47" s="1172">
        <v>61.478325215940586</v>
      </c>
      <c r="N47" s="1172">
        <v>66.052952311801462</v>
      </c>
      <c r="O47" s="1172">
        <v>67.830921514120178</v>
      </c>
      <c r="P47" s="1172">
        <v>65.740000000000009</v>
      </c>
      <c r="Q47" s="1172">
        <v>66.52000000000001</v>
      </c>
      <c r="R47" s="1172">
        <v>69.625</v>
      </c>
      <c r="S47" s="1172">
        <v>69.655000000000001</v>
      </c>
      <c r="T47" s="1182">
        <v>66.864999999999995</v>
      </c>
      <c r="U47" s="1008" t="s">
        <v>823</v>
      </c>
      <c r="V47" s="1592"/>
      <c r="W47" s="1592"/>
      <c r="X47" s="1592"/>
      <c r="Y47" s="1592"/>
      <c r="Z47" s="1592"/>
    </row>
    <row r="48" spans="1:26" s="854" customFormat="1" ht="12" customHeight="1" x14ac:dyDescent="0.2">
      <c r="A48" s="1654"/>
      <c r="B48" s="1207"/>
      <c r="C48" s="907"/>
      <c r="D48" s="907"/>
      <c r="E48" s="907"/>
      <c r="F48" s="907"/>
      <c r="G48" s="907"/>
      <c r="H48" s="907"/>
      <c r="I48" s="1181"/>
      <c r="J48" s="1172"/>
      <c r="K48" s="1172"/>
      <c r="L48" s="1172"/>
      <c r="M48" s="1172"/>
      <c r="N48" s="1172"/>
      <c r="O48" s="1172"/>
      <c r="P48" s="1172"/>
      <c r="Q48" s="1172"/>
      <c r="R48" s="1172"/>
      <c r="S48" s="1172"/>
      <c r="T48" s="1182"/>
      <c r="U48" s="1008"/>
      <c r="V48" s="1592"/>
      <c r="W48" s="1592"/>
      <c r="X48" s="1592"/>
      <c r="Y48" s="1592"/>
      <c r="Z48" s="1592"/>
    </row>
    <row r="49" spans="1:26" s="854" customFormat="1" ht="26.1" customHeight="1" x14ac:dyDescent="0.2">
      <c r="A49" s="1654"/>
      <c r="B49" s="1204" t="s">
        <v>1815</v>
      </c>
      <c r="C49" s="907">
        <v>71.3915145</v>
      </c>
      <c r="D49" s="907">
        <v>71.643433000000002</v>
      </c>
      <c r="E49" s="907">
        <v>72.294475306500004</v>
      </c>
      <c r="F49" s="907">
        <v>85.545244399999987</v>
      </c>
      <c r="G49" s="907">
        <v>119.1189846</v>
      </c>
      <c r="H49" s="907">
        <v>218.36430000000004</v>
      </c>
      <c r="I49" s="1181">
        <v>122.59818359999998</v>
      </c>
      <c r="J49" s="1172">
        <v>124.10363694999999</v>
      </c>
      <c r="K49" s="1172">
        <v>129.9981756</v>
      </c>
      <c r="L49" s="1172">
        <v>145.76939999999999</v>
      </c>
      <c r="M49" s="1172">
        <v>149.33744279999999</v>
      </c>
      <c r="N49" s="1172">
        <v>154.14838019999999</v>
      </c>
      <c r="O49" s="1172">
        <v>159.8683527</v>
      </c>
      <c r="P49" s="1172">
        <v>194.99380679999999</v>
      </c>
      <c r="Q49" s="1172">
        <v>209.87748480000002</v>
      </c>
      <c r="R49" s="1172">
        <v>213.87215220000002</v>
      </c>
      <c r="S49" s="1172">
        <v>215.94263860000004</v>
      </c>
      <c r="T49" s="1182">
        <v>218.36430000000004</v>
      </c>
      <c r="U49" s="491" t="s">
        <v>1820</v>
      </c>
      <c r="V49" s="1592"/>
      <c r="W49" s="1592"/>
      <c r="X49" s="1592"/>
      <c r="Y49" s="1592"/>
      <c r="Z49" s="1592"/>
    </row>
    <row r="50" spans="1:26" s="854" customFormat="1" ht="12" customHeight="1" x14ac:dyDescent="0.2">
      <c r="A50" s="1654"/>
      <c r="B50" s="1204"/>
      <c r="C50" s="907"/>
      <c r="D50" s="907"/>
      <c r="E50" s="907"/>
      <c r="F50" s="907"/>
      <c r="G50" s="907"/>
      <c r="H50" s="907"/>
      <c r="I50" s="1181"/>
      <c r="J50" s="1172"/>
      <c r="K50" s="1172"/>
      <c r="L50" s="1172"/>
      <c r="M50" s="1172"/>
      <c r="N50" s="1172"/>
      <c r="O50" s="1172"/>
      <c r="P50" s="1172"/>
      <c r="Q50" s="1172"/>
      <c r="R50" s="1172"/>
      <c r="S50" s="1172"/>
      <c r="T50" s="1182"/>
      <c r="U50" s="1008"/>
      <c r="V50" s="1592"/>
      <c r="W50" s="1592"/>
      <c r="X50" s="1592"/>
      <c r="Y50" s="1592"/>
      <c r="Z50" s="1592"/>
    </row>
    <row r="51" spans="1:26" s="854" customFormat="1" ht="26.1" customHeight="1" x14ac:dyDescent="0.2">
      <c r="A51" s="1654"/>
      <c r="B51" s="1204" t="s">
        <v>1823</v>
      </c>
      <c r="C51" s="907"/>
      <c r="D51" s="907"/>
      <c r="E51" s="907"/>
      <c r="F51" s="907"/>
      <c r="G51" s="907"/>
      <c r="H51" s="907"/>
      <c r="I51" s="1181"/>
      <c r="J51" s="1172"/>
      <c r="K51" s="1172"/>
      <c r="L51" s="1172"/>
      <c r="M51" s="1172"/>
      <c r="N51" s="1172"/>
      <c r="O51" s="1172"/>
      <c r="P51" s="1172"/>
      <c r="Q51" s="1172"/>
      <c r="R51" s="1172"/>
      <c r="S51" s="1172"/>
      <c r="T51" s="1182"/>
      <c r="U51" s="491" t="s">
        <v>1822</v>
      </c>
      <c r="V51" s="1592"/>
      <c r="W51" s="1592"/>
      <c r="X51" s="1592"/>
      <c r="Y51" s="1592"/>
      <c r="Z51" s="1592"/>
    </row>
    <row r="52" spans="1:26" s="854" customFormat="1" ht="26.1" customHeight="1" x14ac:dyDescent="0.2">
      <c r="A52" s="1654"/>
      <c r="B52" s="1207" t="s">
        <v>975</v>
      </c>
      <c r="C52" s="1190">
        <v>1.54027</v>
      </c>
      <c r="D52" s="1190">
        <v>1.56769</v>
      </c>
      <c r="E52" s="1190">
        <v>1.54003</v>
      </c>
      <c r="F52" s="1190">
        <v>1.5352699999999999</v>
      </c>
      <c r="G52" s="1190">
        <v>1.5369200000000001</v>
      </c>
      <c r="H52" s="1190">
        <v>1.54</v>
      </c>
      <c r="I52" s="1185">
        <v>1.5413399999999999</v>
      </c>
      <c r="J52" s="1183">
        <v>1.5142899999999999</v>
      </c>
      <c r="K52" s="1183">
        <v>1.4980199999999999</v>
      </c>
      <c r="L52" s="1183">
        <v>1.5089999999999999</v>
      </c>
      <c r="M52" s="1183">
        <v>1.4987699999999999</v>
      </c>
      <c r="N52" s="1183">
        <v>1.50396</v>
      </c>
      <c r="O52" s="1183">
        <v>1.51326</v>
      </c>
      <c r="P52" s="1183">
        <v>1.51528</v>
      </c>
      <c r="Q52" s="1183">
        <v>1.5340800000000001</v>
      </c>
      <c r="R52" s="1183">
        <v>1.5380400000000001</v>
      </c>
      <c r="S52" s="1183">
        <v>1.53521</v>
      </c>
      <c r="T52" s="1184">
        <v>1.54</v>
      </c>
      <c r="U52" s="1008" t="s">
        <v>1238</v>
      </c>
      <c r="V52" s="1592"/>
      <c r="W52" s="1592"/>
      <c r="X52" s="1592"/>
      <c r="Y52" s="1592"/>
      <c r="Z52" s="1592"/>
    </row>
    <row r="53" spans="1:26" s="854" customFormat="1" ht="26.1" customHeight="1" x14ac:dyDescent="0.2">
      <c r="A53" s="1654"/>
      <c r="B53" s="1207" t="s">
        <v>1764</v>
      </c>
      <c r="C53" s="1190">
        <v>1.4071499999999999</v>
      </c>
      <c r="D53" s="1190">
        <v>1.4341999999999999</v>
      </c>
      <c r="E53" s="1190">
        <v>1.3362000000000001</v>
      </c>
      <c r="F53" s="1190">
        <v>1.2939000000000001</v>
      </c>
      <c r="G53" s="1190">
        <v>1.3218000000000001</v>
      </c>
      <c r="H53" s="1190">
        <v>1.30803</v>
      </c>
      <c r="I53" s="1185">
        <v>1.3567</v>
      </c>
      <c r="J53" s="1183">
        <v>1.3136000000000001</v>
      </c>
      <c r="K53" s="1183">
        <v>1.2779</v>
      </c>
      <c r="L53" s="1183">
        <v>1.3099000000000001</v>
      </c>
      <c r="M53" s="1183">
        <v>1.294</v>
      </c>
      <c r="N53" s="1183">
        <v>1.3009999999999999</v>
      </c>
      <c r="O53" s="1183">
        <v>1.3263</v>
      </c>
      <c r="P53" s="1183">
        <v>1.3339000000000001</v>
      </c>
      <c r="Q53" s="1183">
        <v>1.3523000000000001</v>
      </c>
      <c r="R53" s="1183">
        <v>1.3735999999999999</v>
      </c>
      <c r="S53" s="1183">
        <v>1.3579000000000001</v>
      </c>
      <c r="T53" s="1184">
        <v>1.30803</v>
      </c>
      <c r="U53" s="1008" t="s">
        <v>1022</v>
      </c>
      <c r="V53" s="1592"/>
      <c r="W53" s="1592"/>
      <c r="X53" s="1592"/>
      <c r="Y53" s="1592"/>
      <c r="Z53" s="1592"/>
    </row>
    <row r="54" spans="1:26" s="854" customFormat="1" ht="26.1" customHeight="1" x14ac:dyDescent="0.2">
      <c r="A54" s="1654"/>
      <c r="B54" s="1207" t="s">
        <v>1765</v>
      </c>
      <c r="C54" s="1190">
        <v>1.4413499999999999</v>
      </c>
      <c r="D54" s="1190">
        <v>1.60755</v>
      </c>
      <c r="E54" s="1190">
        <v>1.5500499999999999</v>
      </c>
      <c r="F54" s="1190">
        <v>1.54515</v>
      </c>
      <c r="G54" s="1190">
        <v>1.6161000000000001</v>
      </c>
      <c r="H54" s="1190">
        <v>1.65</v>
      </c>
      <c r="I54" s="1185">
        <v>1.58</v>
      </c>
      <c r="J54" s="1183">
        <v>1.5158</v>
      </c>
      <c r="K54" s="1183">
        <v>1.5128999999999999</v>
      </c>
      <c r="L54" s="1183">
        <v>1.5501</v>
      </c>
      <c r="M54" s="1183">
        <v>1.5127999999999999</v>
      </c>
      <c r="N54" s="1183">
        <v>1.5210999999999999</v>
      </c>
      <c r="O54" s="1183">
        <v>1.5237000000000001</v>
      </c>
      <c r="P54" s="1183">
        <v>1.5527</v>
      </c>
      <c r="Q54" s="1183">
        <v>1.6138999999999999</v>
      </c>
      <c r="R54" s="1183">
        <v>1.6039000000000001</v>
      </c>
      <c r="S54" s="1183">
        <v>1.6287</v>
      </c>
      <c r="T54" s="1184">
        <v>1.65</v>
      </c>
      <c r="U54" s="1008" t="s">
        <v>1059</v>
      </c>
      <c r="V54" s="1592"/>
      <c r="W54" s="1592"/>
      <c r="X54" s="1592"/>
      <c r="Y54" s="1592"/>
      <c r="Z54" s="1592"/>
    </row>
    <row r="55" spans="1:26" s="854" customFormat="1" ht="26.1" customHeight="1" x14ac:dyDescent="0.2">
      <c r="A55" s="1654"/>
      <c r="B55" s="1207" t="s">
        <v>1766</v>
      </c>
      <c r="C55" s="1190">
        <v>1.1074197120708749</v>
      </c>
      <c r="D55" s="1190">
        <v>1.0863661053775122</v>
      </c>
      <c r="E55" s="1190">
        <v>1.2244398187829069</v>
      </c>
      <c r="F55" s="1190">
        <v>1.2833675564681726</v>
      </c>
      <c r="G55" s="1190">
        <v>1.1631964638827497</v>
      </c>
      <c r="H55" s="1190">
        <v>0.95093191327500959</v>
      </c>
      <c r="I55" s="1185">
        <v>1.1272686281140798</v>
      </c>
      <c r="J55" s="1183">
        <v>1.0890873448050535</v>
      </c>
      <c r="K55" s="1183">
        <v>1.0586491636671609</v>
      </c>
      <c r="L55" s="1183">
        <v>1.0229132569558101</v>
      </c>
      <c r="M55" s="1183">
        <v>0.98863074641621351</v>
      </c>
      <c r="N55" s="1183">
        <v>1.0085728693898133</v>
      </c>
      <c r="O55" s="1183">
        <v>1.0209290454313424</v>
      </c>
      <c r="P55" s="1183">
        <v>1.0241704219582137</v>
      </c>
      <c r="Q55" s="1183">
        <v>1.0179153094462541</v>
      </c>
      <c r="R55" s="1183">
        <v>1.0184336490477646</v>
      </c>
      <c r="S55" s="1183">
        <v>0.97885669537979636</v>
      </c>
      <c r="T55" s="1184">
        <v>0.95093191327500959</v>
      </c>
      <c r="U55" s="1008" t="s">
        <v>1166</v>
      </c>
      <c r="V55" s="1592"/>
      <c r="W55" s="1592"/>
      <c r="X55" s="1592"/>
      <c r="Y55" s="1592"/>
      <c r="Z55" s="1592"/>
    </row>
    <row r="56" spans="1:26" s="854" customFormat="1" ht="26.1" customHeight="1" x14ac:dyDescent="0.2">
      <c r="A56" s="1654"/>
      <c r="B56" s="1207" t="s">
        <v>976</v>
      </c>
      <c r="C56" s="1190">
        <v>0.94513491800954597</v>
      </c>
      <c r="D56" s="1190">
        <v>0.96394833236938504</v>
      </c>
      <c r="E56" s="1190">
        <v>1.0569148655075833</v>
      </c>
      <c r="F56" s="1190">
        <v>1.0607265977194378</v>
      </c>
      <c r="G56" s="1190">
        <v>1.0946907498631637</v>
      </c>
      <c r="H56" s="1190">
        <v>1.1215791834903546</v>
      </c>
      <c r="I56" s="1185">
        <v>1.0759629868732516</v>
      </c>
      <c r="J56" s="1183">
        <v>1.0728462611307799</v>
      </c>
      <c r="K56" s="1183">
        <v>1.0483279169724291</v>
      </c>
      <c r="L56" s="1183">
        <v>1.0676916506512919</v>
      </c>
      <c r="M56" s="1183">
        <v>1.0221813349688236</v>
      </c>
      <c r="N56" s="1183">
        <v>1.0659844366272251</v>
      </c>
      <c r="O56" s="1183">
        <v>1.0755001075500108</v>
      </c>
      <c r="P56" s="1183">
        <v>1.0845986984815619</v>
      </c>
      <c r="Q56" s="1183">
        <v>1.1038745998454575</v>
      </c>
      <c r="R56" s="1183">
        <v>1.1124707976415618</v>
      </c>
      <c r="S56" s="1183">
        <v>1.1018069634200089</v>
      </c>
      <c r="T56" s="1184">
        <v>1.1215791834903546</v>
      </c>
      <c r="U56" s="1008" t="s">
        <v>1060</v>
      </c>
      <c r="V56" s="1592"/>
      <c r="W56" s="1592"/>
      <c r="X56" s="1592"/>
      <c r="Y56" s="1592"/>
      <c r="Z56" s="1592"/>
    </row>
    <row r="57" spans="1:26" s="784" customFormat="1" ht="15" customHeight="1" thickBot="1" x14ac:dyDescent="0.25">
      <c r="A57" s="1655"/>
      <c r="B57" s="851"/>
      <c r="C57" s="826"/>
      <c r="D57" s="826"/>
      <c r="E57" s="826"/>
      <c r="F57" s="828"/>
      <c r="G57" s="828"/>
      <c r="H57" s="828"/>
      <c r="I57" s="829"/>
      <c r="J57" s="827"/>
      <c r="K57" s="827"/>
      <c r="L57" s="827"/>
      <c r="M57" s="827"/>
      <c r="N57" s="827"/>
      <c r="O57" s="827"/>
      <c r="P57" s="827"/>
      <c r="Q57" s="827"/>
      <c r="R57" s="827"/>
      <c r="S57" s="827"/>
      <c r="T57" s="830"/>
      <c r="U57" s="1214"/>
      <c r="V57" s="1651"/>
      <c r="W57" s="1651"/>
      <c r="X57" s="1651"/>
    </row>
    <row r="58" spans="1:26" ht="9" customHeight="1" thickTop="1" x14ac:dyDescent="0.5">
      <c r="A58" s="53"/>
      <c r="C58" s="53"/>
      <c r="D58" s="53"/>
      <c r="E58" s="53"/>
      <c r="F58" s="53"/>
      <c r="G58" s="53"/>
      <c r="H58" s="53"/>
      <c r="I58" s="53"/>
      <c r="J58" s="53"/>
      <c r="K58" s="53"/>
      <c r="L58" s="53"/>
      <c r="M58" s="53"/>
      <c r="N58" s="53"/>
      <c r="O58" s="53"/>
      <c r="P58" s="53"/>
      <c r="Q58" s="53"/>
      <c r="R58" s="53"/>
      <c r="S58" s="53"/>
      <c r="T58" s="53"/>
      <c r="U58" s="1215"/>
      <c r="V58" s="1652"/>
      <c r="W58" s="1652"/>
    </row>
    <row r="59" spans="1:26" s="334" customFormat="1" ht="26.25" customHeight="1" x14ac:dyDescent="0.5">
      <c r="B59" s="334" t="s">
        <v>1757</v>
      </c>
      <c r="U59" s="334" t="s">
        <v>1759</v>
      </c>
      <c r="V59" s="1646"/>
      <c r="W59" s="1646"/>
      <c r="X59" s="1646"/>
    </row>
    <row r="60" spans="1:26" s="334" customFormat="1" ht="26.25" customHeight="1" x14ac:dyDescent="0.5">
      <c r="B60" s="357" t="s">
        <v>1709</v>
      </c>
      <c r="U60" s="415" t="s">
        <v>1710</v>
      </c>
      <c r="V60" s="1646"/>
      <c r="W60" s="1646"/>
      <c r="X60" s="1646"/>
    </row>
    <row r="61" spans="1:26" ht="20.25" customHeight="1" x14ac:dyDescent="0.5"/>
    <row r="62" spans="1:26" ht="20.25" customHeight="1" x14ac:dyDescent="0.5"/>
    <row r="63" spans="1:26" ht="8.25" customHeight="1" x14ac:dyDescent="0.5"/>
    <row r="64" spans="1:26" ht="27" customHeight="1" x14ac:dyDescent="0.5"/>
    <row r="65" spans="2:24" ht="27" customHeight="1" x14ac:dyDescent="0.35">
      <c r="B65" s="129"/>
      <c r="U65" s="129"/>
      <c r="V65" s="129"/>
      <c r="W65" s="129"/>
      <c r="X65" s="129"/>
    </row>
    <row r="66" spans="2:24" ht="27" customHeight="1" x14ac:dyDescent="0.35">
      <c r="B66" s="129"/>
      <c r="U66" s="129"/>
      <c r="V66" s="129"/>
      <c r="W66" s="129"/>
      <c r="X66" s="129"/>
    </row>
    <row r="67" spans="2:24" ht="8.25" customHeight="1" x14ac:dyDescent="0.35">
      <c r="B67" s="129"/>
      <c r="U67" s="129"/>
      <c r="V67" s="129"/>
      <c r="W67" s="129"/>
      <c r="X67" s="129"/>
    </row>
    <row r="68" spans="2:24" ht="27" customHeight="1" x14ac:dyDescent="0.35">
      <c r="B68" s="129"/>
      <c r="U68" s="129"/>
      <c r="V68" s="129"/>
      <c r="W68" s="129"/>
      <c r="X68" s="129"/>
    </row>
    <row r="69" spans="2:24" ht="27" customHeight="1" x14ac:dyDescent="0.35">
      <c r="B69" s="129"/>
      <c r="U69" s="129"/>
      <c r="V69" s="129"/>
      <c r="W69" s="129"/>
      <c r="X69" s="129"/>
    </row>
    <row r="70" spans="2:24" ht="27" customHeight="1" x14ac:dyDescent="0.35">
      <c r="B70" s="129"/>
      <c r="U70" s="129"/>
      <c r="V70" s="129"/>
      <c r="W70" s="129"/>
      <c r="X70" s="129"/>
    </row>
    <row r="71" spans="2:24" ht="8.25" customHeight="1" x14ac:dyDescent="0.35">
      <c r="B71" s="129"/>
      <c r="U71" s="129"/>
      <c r="V71" s="129"/>
      <c r="W71" s="129"/>
      <c r="X71" s="129"/>
    </row>
    <row r="72" spans="2:24" ht="27" customHeight="1" x14ac:dyDescent="0.35">
      <c r="B72" s="129"/>
      <c r="U72" s="129"/>
      <c r="V72" s="129"/>
      <c r="W72" s="129"/>
      <c r="X72" s="129"/>
    </row>
    <row r="73" spans="2:24" ht="18" customHeight="1" x14ac:dyDescent="0.35">
      <c r="B73" s="129"/>
      <c r="U73" s="129"/>
      <c r="V73" s="129"/>
      <c r="W73" s="129"/>
      <c r="X73" s="129"/>
    </row>
    <row r="74" spans="2:24" ht="8.25" customHeight="1" x14ac:dyDescent="0.35">
      <c r="B74" s="129"/>
      <c r="U74" s="129"/>
      <c r="V74" s="129"/>
      <c r="W74" s="129"/>
      <c r="X74" s="129"/>
    </row>
    <row r="75" spans="2:24" ht="15" x14ac:dyDescent="0.35">
      <c r="B75" s="129"/>
      <c r="U75" s="129"/>
      <c r="V75" s="129"/>
      <c r="W75" s="129"/>
      <c r="X75" s="129"/>
    </row>
    <row r="76" spans="2:24" ht="30" customHeight="1" x14ac:dyDescent="0.35">
      <c r="B76" s="129"/>
      <c r="U76" s="129"/>
      <c r="V76" s="129"/>
      <c r="W76" s="129"/>
      <c r="X76" s="129"/>
    </row>
    <row r="77" spans="2:24" ht="15" x14ac:dyDescent="0.35">
      <c r="B77" s="129"/>
      <c r="U77" s="129"/>
      <c r="V77" s="129"/>
      <c r="W77" s="129"/>
      <c r="X77" s="129"/>
    </row>
    <row r="78" spans="2:24" ht="15" x14ac:dyDescent="0.35">
      <c r="B78" s="129"/>
      <c r="U78" s="129"/>
      <c r="V78" s="129"/>
      <c r="W78" s="129"/>
      <c r="X78" s="129"/>
    </row>
    <row r="79" spans="2:24" ht="15" x14ac:dyDescent="0.35">
      <c r="B79" s="129"/>
      <c r="U79" s="129"/>
      <c r="V79" s="129"/>
      <c r="W79" s="129"/>
      <c r="X79" s="129"/>
    </row>
    <row r="80" spans="2:24" ht="15" x14ac:dyDescent="0.35">
      <c r="B80" s="129"/>
      <c r="U80" s="129"/>
      <c r="V80" s="129"/>
      <c r="W80" s="129"/>
      <c r="X80" s="129"/>
    </row>
    <row r="81" s="129" customFormat="1" ht="15" x14ac:dyDescent="0.35"/>
    <row r="82" s="129" customFormat="1" ht="15" x14ac:dyDescent="0.35"/>
    <row r="83" s="129" customFormat="1" ht="15" x14ac:dyDescent="0.35"/>
    <row r="84" s="129" customFormat="1" ht="15" x14ac:dyDescent="0.35"/>
    <row r="85" s="129" customFormat="1" ht="15" x14ac:dyDescent="0.35"/>
    <row r="86" s="129" customFormat="1" ht="15" x14ac:dyDescent="0.35"/>
    <row r="87" s="129" customFormat="1" ht="15" x14ac:dyDescent="0.35"/>
    <row r="88" s="129" customFormat="1" ht="15" x14ac:dyDescent="0.35"/>
    <row r="89" s="129" customFormat="1" ht="15" x14ac:dyDescent="0.35"/>
    <row r="90" s="129" customFormat="1" ht="15" x14ac:dyDescent="0.35"/>
    <row r="91" s="129" customFormat="1" ht="15" x14ac:dyDescent="0.35"/>
    <row r="92" s="129" customFormat="1" ht="15" x14ac:dyDescent="0.35"/>
    <row r="93" s="129" customFormat="1" ht="15" x14ac:dyDescent="0.35"/>
    <row r="94" s="129" customFormat="1" ht="15" x14ac:dyDescent="0.35"/>
    <row r="95" s="129" customFormat="1" ht="15" x14ac:dyDescent="0.35"/>
    <row r="96" s="129" customFormat="1" ht="15" x14ac:dyDescent="0.35"/>
    <row r="97" s="129" customFormat="1" ht="15" x14ac:dyDescent="0.35"/>
    <row r="98" s="129" customFormat="1" ht="15" x14ac:dyDescent="0.35"/>
    <row r="99" s="129" customFormat="1" ht="15" x14ac:dyDescent="0.35"/>
    <row r="100" s="129" customFormat="1" ht="15" x14ac:dyDescent="0.35"/>
    <row r="101" s="129" customFormat="1" ht="15" x14ac:dyDescent="0.35"/>
    <row r="102" s="129" customFormat="1" ht="15" x14ac:dyDescent="0.35"/>
    <row r="103" s="129" customFormat="1" ht="15" x14ac:dyDescent="0.35"/>
    <row r="104" s="129" customFormat="1" ht="15" x14ac:dyDescent="0.35"/>
    <row r="105" s="129" customFormat="1" ht="15" x14ac:dyDescent="0.35"/>
    <row r="106" s="129" customFormat="1" ht="15" x14ac:dyDescent="0.35"/>
    <row r="107" s="129" customFormat="1" ht="15" x14ac:dyDescent="0.35"/>
    <row r="108" s="129" customFormat="1" ht="15" x14ac:dyDescent="0.35"/>
    <row r="109" s="129" customFormat="1" ht="15" x14ac:dyDescent="0.35"/>
    <row r="110" s="129" customFormat="1" ht="15" x14ac:dyDescent="0.35"/>
    <row r="111" s="129" customFormat="1" ht="15" x14ac:dyDescent="0.35"/>
    <row r="112" s="129" customFormat="1" ht="15" x14ac:dyDescent="0.35"/>
    <row r="113" s="129" customFormat="1" ht="15" x14ac:dyDescent="0.35"/>
    <row r="114" s="129" customFormat="1" ht="15" x14ac:dyDescent="0.35"/>
    <row r="115" s="129" customFormat="1" ht="15" x14ac:dyDescent="0.35"/>
    <row r="116" s="129" customFormat="1" ht="15" x14ac:dyDescent="0.35"/>
    <row r="117" s="129" customFormat="1" ht="15" x14ac:dyDescent="0.35"/>
    <row r="118" s="129" customFormat="1" ht="15" x14ac:dyDescent="0.35"/>
    <row r="119" s="129" customFormat="1" ht="15" x14ac:dyDescent="0.35"/>
    <row r="120" s="129" customFormat="1" ht="15" x14ac:dyDescent="0.35"/>
    <row r="121" s="129" customFormat="1" ht="15" x14ac:dyDescent="0.35"/>
    <row r="122" s="129" customFormat="1" ht="15" x14ac:dyDescent="0.35"/>
    <row r="123" s="129" customFormat="1" ht="15" x14ac:dyDescent="0.35"/>
    <row r="124" s="129" customFormat="1" ht="15" x14ac:dyDescent="0.35"/>
    <row r="125" s="129" customFormat="1" ht="15" x14ac:dyDescent="0.35"/>
    <row r="126" s="129" customFormat="1" ht="15" x14ac:dyDescent="0.35"/>
    <row r="127" s="129" customFormat="1" ht="15" x14ac:dyDescent="0.35"/>
    <row r="128" s="129" customFormat="1" ht="15" x14ac:dyDescent="0.35"/>
    <row r="129" s="129" customFormat="1" ht="15" x14ac:dyDescent="0.35"/>
    <row r="130" s="129" customFormat="1" ht="15" x14ac:dyDescent="0.35"/>
    <row r="131" s="129" customFormat="1" ht="15" x14ac:dyDescent="0.35"/>
    <row r="132" s="129" customFormat="1" ht="15" x14ac:dyDescent="0.35"/>
    <row r="133" s="129" customFormat="1" ht="15" x14ac:dyDescent="0.35"/>
    <row r="134" s="129" customFormat="1" ht="15" x14ac:dyDescent="0.35"/>
    <row r="135" s="129" customFormat="1" ht="15" x14ac:dyDescent="0.35"/>
    <row r="136" s="129" customFormat="1" ht="15" x14ac:dyDescent="0.35"/>
    <row r="137" s="129" customFormat="1" ht="15" x14ac:dyDescent="0.35"/>
    <row r="138" s="129" customFormat="1" ht="15" x14ac:dyDescent="0.35"/>
    <row r="139" s="129" customFormat="1" ht="15" x14ac:dyDescent="0.35"/>
    <row r="140" s="129" customFormat="1" ht="15" x14ac:dyDescent="0.35"/>
    <row r="141" s="129" customFormat="1" ht="15" x14ac:dyDescent="0.35"/>
    <row r="142" s="129" customFormat="1" ht="15" x14ac:dyDescent="0.35"/>
    <row r="143" s="129" customFormat="1" ht="15" x14ac:dyDescent="0.35"/>
    <row r="144" s="129" customFormat="1" ht="15" x14ac:dyDescent="0.35"/>
    <row r="145" s="129" customFormat="1" ht="15" x14ac:dyDescent="0.35"/>
    <row r="146" s="129" customFormat="1" ht="15" x14ac:dyDescent="0.35"/>
    <row r="147" s="129" customFormat="1" ht="15" x14ac:dyDescent="0.35"/>
    <row r="148" s="129" customFormat="1" ht="15" x14ac:dyDescent="0.35"/>
    <row r="149" s="129" customFormat="1" ht="15" x14ac:dyDescent="0.35"/>
    <row r="150" s="129" customFormat="1" ht="15" x14ac:dyDescent="0.35"/>
    <row r="151" s="129" customFormat="1" ht="15" x14ac:dyDescent="0.35"/>
    <row r="152" s="129" customFormat="1" ht="15" x14ac:dyDescent="0.35"/>
    <row r="153" s="129" customFormat="1" ht="15" x14ac:dyDescent="0.35"/>
    <row r="154" s="129" customFormat="1" ht="15" x14ac:dyDescent="0.35"/>
    <row r="155" s="129" customFormat="1" ht="15" x14ac:dyDescent="0.35"/>
    <row r="156" s="129" customFormat="1" ht="15" x14ac:dyDescent="0.35"/>
    <row r="157" s="129" customFormat="1" ht="15" x14ac:dyDescent="0.35"/>
    <row r="158" s="129" customFormat="1" ht="15" x14ac:dyDescent="0.35"/>
    <row r="159" s="129" customFormat="1" ht="15" x14ac:dyDescent="0.35"/>
    <row r="160" s="129" customFormat="1" ht="15" x14ac:dyDescent="0.35"/>
    <row r="161" s="129" customFormat="1" ht="15" x14ac:dyDescent="0.35"/>
    <row r="162" s="129" customFormat="1" ht="15" x14ac:dyDescent="0.35"/>
    <row r="163" s="129" customFormat="1" ht="15" x14ac:dyDescent="0.35"/>
    <row r="164" s="129" customFormat="1" ht="15" x14ac:dyDescent="0.35"/>
    <row r="165" s="129" customFormat="1" ht="15" x14ac:dyDescent="0.35"/>
    <row r="166" s="129" customFormat="1" ht="15" x14ac:dyDescent="0.35"/>
    <row r="167" s="129" customFormat="1" ht="15" x14ac:dyDescent="0.35"/>
    <row r="168" s="129" customFormat="1" ht="15" x14ac:dyDescent="0.35"/>
    <row r="169" s="129" customFormat="1" ht="15" x14ac:dyDescent="0.35"/>
    <row r="170" s="129" customFormat="1" ht="15" x14ac:dyDescent="0.35"/>
    <row r="171" s="129" customFormat="1" ht="15" x14ac:dyDescent="0.35"/>
    <row r="172" s="129" customFormat="1" ht="15" x14ac:dyDescent="0.35"/>
    <row r="173" s="129" customFormat="1" ht="15" x14ac:dyDescent="0.35"/>
    <row r="174" s="129" customFormat="1" ht="15" x14ac:dyDescent="0.35"/>
    <row r="175" s="129" customFormat="1" ht="15" x14ac:dyDescent="0.35"/>
    <row r="176" s="129" customFormat="1" ht="15" x14ac:dyDescent="0.35"/>
    <row r="177" s="129" customFormat="1" ht="15" x14ac:dyDescent="0.35"/>
    <row r="178" s="129" customFormat="1" ht="15" x14ac:dyDescent="0.35"/>
    <row r="179" s="129" customFormat="1" ht="15" x14ac:dyDescent="0.35"/>
    <row r="180" s="129" customFormat="1" ht="15" x14ac:dyDescent="0.35"/>
    <row r="181" s="129" customFormat="1" ht="15" x14ac:dyDescent="0.35"/>
    <row r="182" s="129" customFormat="1" ht="15" x14ac:dyDescent="0.35"/>
    <row r="183" s="129" customFormat="1" ht="15" x14ac:dyDescent="0.35"/>
    <row r="184" s="129" customFormat="1" ht="15" x14ac:dyDescent="0.35"/>
    <row r="185" s="129" customFormat="1" ht="15" x14ac:dyDescent="0.35"/>
    <row r="186" s="129" customFormat="1" ht="15" x14ac:dyDescent="0.35"/>
    <row r="187" s="129" customFormat="1" ht="15" x14ac:dyDescent="0.35"/>
    <row r="188" s="129" customFormat="1" ht="15" x14ac:dyDescent="0.35"/>
    <row r="189" s="129" customFormat="1" ht="15" x14ac:dyDescent="0.35"/>
    <row r="190" s="129" customFormat="1" ht="15" x14ac:dyDescent="0.35"/>
    <row r="191" s="129" customFormat="1" ht="15" x14ac:dyDescent="0.35"/>
    <row r="192" s="129" customFormat="1" ht="15" x14ac:dyDescent="0.35"/>
    <row r="193" s="129" customFormat="1" ht="15" x14ac:dyDescent="0.35"/>
    <row r="194" s="129" customFormat="1" ht="15" x14ac:dyDescent="0.35"/>
    <row r="195" s="129" customFormat="1" ht="15" x14ac:dyDescent="0.35"/>
    <row r="196" s="129" customFormat="1" ht="15" x14ac:dyDescent="0.35"/>
    <row r="197" s="129" customFormat="1" ht="15" x14ac:dyDescent="0.35"/>
    <row r="198" s="129" customFormat="1" ht="15" x14ac:dyDescent="0.35"/>
    <row r="199" s="129" customFormat="1" ht="15" x14ac:dyDescent="0.35"/>
    <row r="200" s="129" customFormat="1" ht="15" x14ac:dyDescent="0.35"/>
    <row r="201" s="129" customFormat="1" ht="15" x14ac:dyDescent="0.35"/>
    <row r="202" s="129" customFormat="1" ht="15" x14ac:dyDescent="0.35"/>
  </sheetData>
  <mergeCells count="12">
    <mergeCell ref="L4:U4"/>
    <mergeCell ref="B4:K4"/>
    <mergeCell ref="L9:T9"/>
    <mergeCell ref="I9:K9"/>
    <mergeCell ref="H9:H11"/>
    <mergeCell ref="U9:U11"/>
    <mergeCell ref="C9:C11"/>
    <mergeCell ref="D9:D11"/>
    <mergeCell ref="B9:B11"/>
    <mergeCell ref="E9:E11"/>
    <mergeCell ref="F9:F11"/>
    <mergeCell ref="G9:G11"/>
  </mergeCells>
  <printOptions horizontalCentered="1"/>
  <pageMargins left="0.196850393700787" right="0.196850393700787" top="0.55118110236220497" bottom="0.55118110236220497" header="0.511811023622047" footer="0.511811023622047"/>
  <pageSetup scale="45" orientation="portrait" horizontalDpi="300" verticalDpi="300" r:id="rId1"/>
  <headerFooter>
    <oddFooter>&amp;C&amp;"Times New Roman,Regular"&amp;20- &amp;P+19 -</oddFooter>
  </headerFooter>
  <colBreaks count="1" manualBreakCount="1">
    <brk id="11" max="59"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5"/>
  <dimension ref="B1:V163"/>
  <sheetViews>
    <sheetView rightToLeft="1" view="pageBreakPreview" zoomScale="50" zoomScaleNormal="50" zoomScaleSheetLayoutView="50" workbookViewId="0"/>
  </sheetViews>
  <sheetFormatPr defaultRowHeight="21.75" x14ac:dyDescent="0.5"/>
  <cols>
    <col min="1" max="1" width="9.140625" style="129"/>
    <col min="2" max="2" width="72.7109375" style="53" customWidth="1"/>
    <col min="3" max="3" width="14.42578125" style="129" customWidth="1"/>
    <col min="4" max="4" width="13.85546875" style="129" customWidth="1"/>
    <col min="5" max="5" width="15.28515625" style="129" customWidth="1"/>
    <col min="6" max="6" width="13.85546875" style="129" customWidth="1"/>
    <col min="7" max="7" width="75" style="53" customWidth="1"/>
    <col min="8" max="16384" width="9.140625" style="129"/>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s="234" customFormat="1" ht="36.75" x14ac:dyDescent="0.85">
      <c r="B3" s="1771" t="s">
        <v>1837</v>
      </c>
      <c r="C3" s="1771"/>
      <c r="D3" s="1771"/>
      <c r="E3" s="1771"/>
      <c r="F3" s="1771"/>
      <c r="G3" s="1771"/>
    </row>
    <row r="4" spans="2:22" s="5" customFormat="1" ht="12.75" customHeight="1" x14ac:dyDescent="0.85">
      <c r="B4" s="1596"/>
      <c r="C4" s="1596"/>
      <c r="D4" s="1596"/>
      <c r="E4" s="1596"/>
      <c r="F4" s="1596"/>
      <c r="G4" s="1596"/>
    </row>
    <row r="5" spans="2:22" s="234" customFormat="1" ht="36.75" x14ac:dyDescent="0.85">
      <c r="B5" s="1771" t="s">
        <v>1838</v>
      </c>
      <c r="C5" s="1771"/>
      <c r="D5" s="1771"/>
      <c r="E5" s="1771"/>
      <c r="F5" s="1771"/>
      <c r="G5" s="1772"/>
    </row>
    <row r="6" spans="2:22" s="5" customFormat="1" ht="19.5" customHeight="1" x14ac:dyDescent="0.65">
      <c r="B6" s="2"/>
      <c r="C6" s="2"/>
      <c r="D6" s="2"/>
      <c r="E6" s="2"/>
      <c r="F6" s="2"/>
      <c r="G6" s="2"/>
      <c r="H6" s="2"/>
      <c r="I6" s="2"/>
      <c r="J6" s="2"/>
      <c r="K6" s="2"/>
      <c r="L6" s="2"/>
      <c r="M6" s="2"/>
      <c r="N6" s="2"/>
      <c r="O6" s="2"/>
      <c r="P6" s="2"/>
      <c r="Q6" s="2"/>
      <c r="R6" s="2"/>
      <c r="S6" s="2"/>
    </row>
    <row r="7" spans="2:22" s="417" customFormat="1" ht="22.5" x14ac:dyDescent="0.5">
      <c r="B7" s="355" t="s">
        <v>1768</v>
      </c>
      <c r="G7" s="229" t="s">
        <v>1771</v>
      </c>
    </row>
    <row r="8" spans="2:22" s="5" customFormat="1" ht="19.5" customHeight="1" thickBot="1" x14ac:dyDescent="0.7">
      <c r="B8" s="2"/>
      <c r="C8" s="2"/>
      <c r="D8" s="2"/>
      <c r="E8" s="2"/>
      <c r="F8" s="2"/>
      <c r="G8" s="2"/>
      <c r="H8" s="2"/>
      <c r="I8" s="2"/>
      <c r="J8" s="2"/>
      <c r="K8" s="2"/>
      <c r="L8" s="2"/>
      <c r="M8" s="2"/>
      <c r="N8" s="2"/>
      <c r="O8" s="2"/>
      <c r="P8" s="2"/>
      <c r="Q8" s="2"/>
      <c r="R8" s="2"/>
      <c r="S8" s="2"/>
    </row>
    <row r="9" spans="2:22" s="318" customFormat="1" ht="20.100000000000001" customHeight="1" thickTop="1" x14ac:dyDescent="0.7">
      <c r="B9" s="1843"/>
      <c r="C9" s="1846" t="s">
        <v>1118</v>
      </c>
      <c r="D9" s="1846" t="s">
        <v>324</v>
      </c>
      <c r="E9" s="1847"/>
      <c r="F9" s="1847"/>
      <c r="G9" s="1840"/>
    </row>
    <row r="10" spans="2:22" s="318" customFormat="1" ht="20.100000000000001" customHeight="1" x14ac:dyDescent="0.7">
      <c r="B10" s="1844"/>
      <c r="C10" s="1852"/>
      <c r="D10" s="1848" t="s">
        <v>123</v>
      </c>
      <c r="E10" s="1849"/>
      <c r="F10" s="1849"/>
      <c r="G10" s="1841"/>
    </row>
    <row r="11" spans="2:22" s="256" customFormat="1" ht="20.100000000000001" customHeight="1" x14ac:dyDescent="0.7">
      <c r="B11" s="1844"/>
      <c r="C11" s="1850" t="s">
        <v>183</v>
      </c>
      <c r="D11" s="522" t="s">
        <v>182</v>
      </c>
      <c r="E11" s="522" t="s">
        <v>797</v>
      </c>
      <c r="F11" s="522" t="s">
        <v>798</v>
      </c>
      <c r="G11" s="1841"/>
    </row>
    <row r="12" spans="2:22" s="320" customFormat="1" ht="20.100000000000001" customHeight="1" x14ac:dyDescent="0.7">
      <c r="B12" s="1845"/>
      <c r="C12" s="1851"/>
      <c r="D12" s="1599" t="s">
        <v>88</v>
      </c>
      <c r="E12" s="1599" t="s">
        <v>87</v>
      </c>
      <c r="F12" s="1599" t="s">
        <v>645</v>
      </c>
      <c r="G12" s="1842"/>
    </row>
    <row r="13" spans="2:22" s="328" customFormat="1" ht="15" customHeight="1" x14ac:dyDescent="0.7">
      <c r="B13" s="321"/>
      <c r="C13" s="322"/>
      <c r="D13" s="322"/>
      <c r="E13" s="322"/>
      <c r="F13" s="322"/>
      <c r="G13" s="325"/>
    </row>
    <row r="14" spans="2:22" s="770" customFormat="1" ht="24.95" customHeight="1" x14ac:dyDescent="0.2">
      <c r="B14" s="1222" t="s">
        <v>89</v>
      </c>
      <c r="C14" s="765"/>
      <c r="D14" s="765"/>
      <c r="E14" s="765"/>
      <c r="F14" s="765"/>
      <c r="G14" s="1228" t="s">
        <v>11</v>
      </c>
    </row>
    <row r="15" spans="2:22" s="770" customFormat="1" ht="15" customHeight="1" x14ac:dyDescent="0.2">
      <c r="B15" s="1004"/>
      <c r="C15" s="765"/>
      <c r="D15" s="765"/>
      <c r="E15" s="765"/>
      <c r="F15" s="765"/>
      <c r="G15" s="491"/>
    </row>
    <row r="16" spans="2:22" s="770" customFormat="1" ht="24.75" customHeight="1" x14ac:dyDescent="0.2">
      <c r="B16" s="1223" t="s">
        <v>574</v>
      </c>
      <c r="C16" s="1216">
        <v>5</v>
      </c>
      <c r="D16" s="1216"/>
      <c r="E16" s="1217"/>
      <c r="F16" s="1217"/>
      <c r="G16" s="1229" t="s">
        <v>510</v>
      </c>
    </row>
    <row r="17" spans="2:7" s="854" customFormat="1" ht="24.75" customHeight="1" x14ac:dyDescent="0.2">
      <c r="B17" s="1223" t="s">
        <v>575</v>
      </c>
      <c r="C17" s="1216">
        <v>4.25</v>
      </c>
      <c r="D17" s="1216"/>
      <c r="E17" s="1190"/>
      <c r="F17" s="1190"/>
      <c r="G17" s="1229" t="s">
        <v>130</v>
      </c>
    </row>
    <row r="18" spans="2:7" s="854" customFormat="1" ht="24.95" customHeight="1" x14ac:dyDescent="0.2">
      <c r="B18" s="1223" t="s">
        <v>576</v>
      </c>
      <c r="C18" s="1216">
        <v>3.25</v>
      </c>
      <c r="D18" s="1216"/>
      <c r="E18" s="1190"/>
      <c r="F18" s="1190"/>
      <c r="G18" s="1229" t="s">
        <v>131</v>
      </c>
    </row>
    <row r="19" spans="2:7" s="770" customFormat="1" ht="15" customHeight="1" x14ac:dyDescent="0.2">
      <c r="B19" s="1004"/>
      <c r="C19" s="1218"/>
      <c r="D19" s="1218"/>
      <c r="E19" s="1218"/>
      <c r="F19" s="1218"/>
      <c r="G19" s="491"/>
    </row>
    <row r="20" spans="2:7" s="770" customFormat="1" ht="24.95" customHeight="1" x14ac:dyDescent="0.2">
      <c r="B20" s="1223" t="s">
        <v>135</v>
      </c>
      <c r="C20" s="1216"/>
      <c r="D20" s="1216">
        <v>3.25</v>
      </c>
      <c r="E20" s="1217"/>
      <c r="F20" s="1217"/>
      <c r="G20" s="1229" t="s">
        <v>132</v>
      </c>
    </row>
    <row r="21" spans="2:7" s="770" customFormat="1" ht="24.95" customHeight="1" x14ac:dyDescent="0.2">
      <c r="B21" s="1223" t="s">
        <v>136</v>
      </c>
      <c r="C21" s="1216"/>
      <c r="D21" s="1216">
        <v>3.25</v>
      </c>
      <c r="E21" s="1217"/>
      <c r="F21" s="1217"/>
      <c r="G21" s="1229" t="s">
        <v>133</v>
      </c>
    </row>
    <row r="22" spans="2:7" s="854" customFormat="1" ht="24.95" customHeight="1" x14ac:dyDescent="0.2">
      <c r="B22" s="1223" t="s">
        <v>137</v>
      </c>
      <c r="C22" s="1216"/>
      <c r="D22" s="1216">
        <v>4.75</v>
      </c>
      <c r="E22" s="1190"/>
      <c r="F22" s="1190"/>
      <c r="G22" s="1229" t="s">
        <v>617</v>
      </c>
    </row>
    <row r="23" spans="2:7" s="854" customFormat="1" ht="24.95" customHeight="1" x14ac:dyDescent="0.2">
      <c r="B23" s="1223" t="s">
        <v>138</v>
      </c>
      <c r="C23" s="1216"/>
      <c r="D23" s="1216">
        <v>3.25</v>
      </c>
      <c r="E23" s="1190"/>
      <c r="F23" s="1190"/>
      <c r="G23" s="1229" t="s">
        <v>134</v>
      </c>
    </row>
    <row r="24" spans="2:7" s="770" customFormat="1" ht="15" customHeight="1" x14ac:dyDescent="0.2">
      <c r="B24" s="1004"/>
      <c r="C24" s="1218"/>
      <c r="D24" s="1218"/>
      <c r="E24" s="1218"/>
      <c r="F24" s="1218"/>
      <c r="G24" s="491"/>
    </row>
    <row r="25" spans="2:7" s="854" customFormat="1" ht="24.95" customHeight="1" x14ac:dyDescent="0.2">
      <c r="B25" s="1223" t="s">
        <v>577</v>
      </c>
      <c r="C25" s="1190"/>
      <c r="D25" s="1216">
        <v>5.75</v>
      </c>
      <c r="E25" s="1190"/>
      <c r="F25" s="1190"/>
      <c r="G25" s="1229" t="s">
        <v>127</v>
      </c>
    </row>
    <row r="26" spans="2:7" s="854" customFormat="1" ht="24.95" customHeight="1" thickBot="1" x14ac:dyDescent="0.25">
      <c r="B26" s="1005"/>
      <c r="C26" s="1190"/>
      <c r="D26" s="1190"/>
      <c r="E26" s="1190"/>
      <c r="F26" s="1190"/>
      <c r="G26" s="1008"/>
    </row>
    <row r="27" spans="2:7" s="770" customFormat="1" ht="15" customHeight="1" thickTop="1" x14ac:dyDescent="0.2">
      <c r="B27" s="1224"/>
      <c r="C27" s="1219"/>
      <c r="D27" s="1219"/>
      <c r="E27" s="1219"/>
      <c r="F27" s="1219"/>
      <c r="G27" s="1230"/>
    </row>
    <row r="28" spans="2:7" s="854" customFormat="1" ht="24.95" customHeight="1" x14ac:dyDescent="0.2">
      <c r="B28" s="1222" t="s">
        <v>184</v>
      </c>
      <c r="C28" s="1216"/>
      <c r="D28" s="1216"/>
      <c r="E28" s="1216"/>
      <c r="F28" s="1216"/>
      <c r="G28" s="1228" t="s">
        <v>12</v>
      </c>
    </row>
    <row r="29" spans="2:7" s="770" customFormat="1" ht="15" customHeight="1" x14ac:dyDescent="0.2">
      <c r="B29" s="1004"/>
      <c r="C29" s="1218"/>
      <c r="D29" s="1218"/>
      <c r="E29" s="1218"/>
      <c r="F29" s="1218"/>
      <c r="G29" s="491"/>
    </row>
    <row r="30" spans="2:7" s="770" customFormat="1" ht="24.95" customHeight="1" x14ac:dyDescent="0.2">
      <c r="B30" s="1223" t="s">
        <v>139</v>
      </c>
      <c r="C30" s="1216">
        <v>3.5</v>
      </c>
      <c r="D30" s="1216">
        <v>4.25</v>
      </c>
      <c r="E30" s="1216"/>
      <c r="F30" s="1216"/>
      <c r="G30" s="1229" t="s">
        <v>510</v>
      </c>
    </row>
    <row r="31" spans="2:7" s="770" customFormat="1" ht="24.95" customHeight="1" x14ac:dyDescent="0.2">
      <c r="B31" s="1223" t="s">
        <v>140</v>
      </c>
      <c r="C31" s="1216">
        <v>2.75</v>
      </c>
      <c r="D31" s="1216"/>
      <c r="E31" s="1216"/>
      <c r="F31" s="1216"/>
      <c r="G31" s="1229" t="s">
        <v>130</v>
      </c>
    </row>
    <row r="32" spans="2:7" s="770" customFormat="1" ht="15" customHeight="1" x14ac:dyDescent="0.2">
      <c r="B32" s="1004"/>
      <c r="C32" s="1218"/>
      <c r="D32" s="1218"/>
      <c r="E32" s="1218"/>
      <c r="F32" s="1218"/>
      <c r="G32" s="491"/>
    </row>
    <row r="33" spans="2:7" s="770" customFormat="1" ht="24.95" customHeight="1" x14ac:dyDescent="0.2">
      <c r="B33" s="1223" t="s">
        <v>129</v>
      </c>
      <c r="C33" s="1216"/>
      <c r="D33" s="1216">
        <v>2.75</v>
      </c>
      <c r="E33" s="1216">
        <v>3</v>
      </c>
      <c r="F33" s="1216"/>
      <c r="G33" s="1229" t="s">
        <v>128</v>
      </c>
    </row>
    <row r="34" spans="2:7" s="770" customFormat="1" ht="24.95" customHeight="1" thickBot="1" x14ac:dyDescent="0.25">
      <c r="B34" s="1225"/>
      <c r="C34" s="1220"/>
      <c r="D34" s="1220"/>
      <c r="E34" s="1220"/>
      <c r="F34" s="1221"/>
      <c r="G34" s="1231"/>
    </row>
    <row r="35" spans="2:7" s="770" customFormat="1" ht="15" customHeight="1" thickTop="1" x14ac:dyDescent="0.2">
      <c r="B35" s="1004"/>
      <c r="C35" s="1218"/>
      <c r="D35" s="1218"/>
      <c r="E35" s="1218"/>
      <c r="F35" s="1218"/>
      <c r="G35" s="491"/>
    </row>
    <row r="36" spans="2:7" s="854" customFormat="1" ht="24.95" customHeight="1" x14ac:dyDescent="0.2">
      <c r="B36" s="1222" t="s">
        <v>185</v>
      </c>
      <c r="C36" s="1216"/>
      <c r="D36" s="1216"/>
      <c r="E36" s="1216"/>
      <c r="F36" s="1216"/>
      <c r="G36" s="1228" t="s">
        <v>644</v>
      </c>
    </row>
    <row r="37" spans="2:7" s="770" customFormat="1" ht="15" customHeight="1" x14ac:dyDescent="0.2">
      <c r="B37" s="1004"/>
      <c r="C37" s="1218"/>
      <c r="D37" s="1218"/>
      <c r="E37" s="1218"/>
      <c r="F37" s="1218"/>
      <c r="G37" s="491"/>
    </row>
    <row r="38" spans="2:7" s="854" customFormat="1" ht="24.95" customHeight="1" x14ac:dyDescent="0.2">
      <c r="B38" s="1223" t="s">
        <v>578</v>
      </c>
      <c r="C38" s="1216">
        <v>2.75</v>
      </c>
      <c r="D38" s="1216">
        <v>2.5</v>
      </c>
      <c r="E38" s="1216">
        <v>2.5</v>
      </c>
      <c r="F38" s="1216">
        <v>3</v>
      </c>
      <c r="G38" s="1229" t="s">
        <v>834</v>
      </c>
    </row>
    <row r="39" spans="2:7" s="770" customFormat="1" ht="24.95" customHeight="1" x14ac:dyDescent="0.2">
      <c r="B39" s="1223" t="s">
        <v>579</v>
      </c>
      <c r="C39" s="1216">
        <v>2</v>
      </c>
      <c r="D39" s="1216">
        <v>1.75</v>
      </c>
      <c r="E39" s="1216">
        <v>2</v>
      </c>
      <c r="F39" s="1216">
        <v>2.5</v>
      </c>
      <c r="G39" s="1229" t="s">
        <v>580</v>
      </c>
    </row>
    <row r="40" spans="2:7" s="770" customFormat="1" ht="24.95" customHeight="1" thickBot="1" x14ac:dyDescent="0.25">
      <c r="B40" s="1223"/>
      <c r="C40" s="1216"/>
      <c r="D40" s="1216"/>
      <c r="E40" s="1216"/>
      <c r="F40" s="1216"/>
      <c r="G40" s="1229"/>
    </row>
    <row r="41" spans="2:7" s="770" customFormat="1" ht="15" customHeight="1" thickTop="1" x14ac:dyDescent="0.2">
      <c r="B41" s="1224"/>
      <c r="C41" s="1219"/>
      <c r="D41" s="1219"/>
      <c r="E41" s="1219"/>
      <c r="F41" s="1219"/>
      <c r="G41" s="1230"/>
    </row>
    <row r="42" spans="2:7" s="770" customFormat="1" ht="24.95" customHeight="1" x14ac:dyDescent="0.2">
      <c r="B42" s="1222" t="s">
        <v>1620</v>
      </c>
      <c r="C42" s="1216"/>
      <c r="D42" s="1216"/>
      <c r="E42" s="1216"/>
      <c r="F42" s="1216"/>
      <c r="G42" s="1228" t="s">
        <v>639</v>
      </c>
    </row>
    <row r="43" spans="2:7" s="770" customFormat="1" ht="15" customHeight="1" x14ac:dyDescent="0.2">
      <c r="B43" s="1004"/>
      <c r="C43" s="1218"/>
      <c r="D43" s="1218"/>
      <c r="E43" s="1218"/>
      <c r="F43" s="1218"/>
      <c r="G43" s="491"/>
    </row>
    <row r="44" spans="2:7" s="770" customFormat="1" ht="24.95" customHeight="1" x14ac:dyDescent="0.2">
      <c r="B44" s="1223" t="s">
        <v>187</v>
      </c>
      <c r="C44" s="1216"/>
      <c r="D44" s="1216"/>
      <c r="E44" s="1216"/>
      <c r="F44" s="1216">
        <v>4</v>
      </c>
      <c r="G44" s="1229" t="s">
        <v>719</v>
      </c>
    </row>
    <row r="45" spans="2:7" s="770" customFormat="1" ht="24.95" customHeight="1" x14ac:dyDescent="0.2">
      <c r="B45" s="1223" t="s">
        <v>188</v>
      </c>
      <c r="C45" s="1216"/>
      <c r="D45" s="1216"/>
      <c r="E45" s="1216"/>
      <c r="F45" s="1216">
        <v>4</v>
      </c>
      <c r="G45" s="1229" t="s">
        <v>720</v>
      </c>
    </row>
    <row r="46" spans="2:7" s="854" customFormat="1" ht="24.95" customHeight="1" x14ac:dyDescent="0.2">
      <c r="B46" s="1223" t="s">
        <v>327</v>
      </c>
      <c r="C46" s="1216"/>
      <c r="D46" s="1216"/>
      <c r="E46" s="1216"/>
      <c r="F46" s="1216">
        <v>4.5</v>
      </c>
      <c r="G46" s="1229" t="s">
        <v>166</v>
      </c>
    </row>
    <row r="47" spans="2:7" s="854" customFormat="1" ht="24.95" customHeight="1" x14ac:dyDescent="0.2">
      <c r="B47" s="1226" t="s">
        <v>835</v>
      </c>
      <c r="C47" s="1216"/>
      <c r="D47" s="1216"/>
      <c r="E47" s="1216"/>
      <c r="F47" s="1216">
        <v>6</v>
      </c>
      <c r="G47" s="1229" t="s">
        <v>721</v>
      </c>
    </row>
    <row r="48" spans="2:7" s="770" customFormat="1" ht="24.95" customHeight="1" x14ac:dyDescent="0.2">
      <c r="B48" s="1223" t="s">
        <v>189</v>
      </c>
      <c r="C48" s="1216"/>
      <c r="D48" s="1216"/>
      <c r="E48" s="1216"/>
      <c r="F48" s="1216">
        <v>6</v>
      </c>
      <c r="G48" s="1229" t="s">
        <v>728</v>
      </c>
    </row>
    <row r="49" spans="2:7" s="854" customFormat="1" ht="24.95" customHeight="1" thickBot="1" x14ac:dyDescent="0.25">
      <c r="B49" s="1227"/>
      <c r="C49" s="1221"/>
      <c r="D49" s="1221"/>
      <c r="E49" s="1221"/>
      <c r="F49" s="1221"/>
      <c r="G49" s="1232"/>
    </row>
    <row r="50" spans="2:7" s="770" customFormat="1" ht="15" customHeight="1" thickTop="1" x14ac:dyDescent="0.2">
      <c r="B50" s="1004"/>
      <c r="C50" s="1218"/>
      <c r="D50" s="1218"/>
      <c r="E50" s="1218"/>
      <c r="F50" s="1218"/>
      <c r="G50" s="491"/>
    </row>
    <row r="51" spans="2:7" s="770" customFormat="1" ht="24.95" customHeight="1" x14ac:dyDescent="0.2">
      <c r="B51" s="1222" t="s">
        <v>190</v>
      </c>
      <c r="C51" s="1216"/>
      <c r="D51" s="1216"/>
      <c r="E51" s="1216"/>
      <c r="F51" s="1217"/>
      <c r="G51" s="1228" t="s">
        <v>640</v>
      </c>
    </row>
    <row r="52" spans="2:7" s="770" customFormat="1" ht="15" customHeight="1" x14ac:dyDescent="0.2">
      <c r="B52" s="1004"/>
      <c r="C52" s="1218"/>
      <c r="D52" s="1218"/>
      <c r="E52" s="1218"/>
      <c r="F52" s="1218"/>
      <c r="G52" s="491"/>
    </row>
    <row r="53" spans="2:7" s="770" customFormat="1" ht="24.95" customHeight="1" x14ac:dyDescent="0.2">
      <c r="B53" s="1223" t="s">
        <v>326</v>
      </c>
      <c r="C53" s="1216">
        <v>2.5</v>
      </c>
      <c r="D53" s="1216"/>
      <c r="E53" s="1216"/>
      <c r="F53" s="1216"/>
      <c r="G53" s="1229" t="s">
        <v>729</v>
      </c>
    </row>
    <row r="54" spans="2:7" s="854" customFormat="1" ht="24.95" customHeight="1" x14ac:dyDescent="0.2">
      <c r="B54" s="1223" t="s">
        <v>722</v>
      </c>
      <c r="C54" s="1216">
        <v>2.75</v>
      </c>
      <c r="D54" s="1216"/>
      <c r="E54" s="1216"/>
      <c r="F54" s="1216"/>
      <c r="G54" s="1229" t="s">
        <v>723</v>
      </c>
    </row>
    <row r="55" spans="2:7" s="854" customFormat="1" ht="24.95" customHeight="1" x14ac:dyDescent="0.2">
      <c r="B55" s="1223" t="s">
        <v>1769</v>
      </c>
      <c r="C55" s="1216">
        <v>3.25</v>
      </c>
      <c r="D55" s="1216"/>
      <c r="E55" s="1216"/>
      <c r="F55" s="1216"/>
      <c r="G55" s="1229" t="s">
        <v>328</v>
      </c>
    </row>
    <row r="56" spans="2:7" s="770" customFormat="1" ht="24.95" customHeight="1" x14ac:dyDescent="0.2">
      <c r="B56" s="1223" t="s">
        <v>1770</v>
      </c>
      <c r="C56" s="1216">
        <v>3.5</v>
      </c>
      <c r="D56" s="1216"/>
      <c r="E56" s="1216"/>
      <c r="F56" s="1216"/>
      <c r="G56" s="1229" t="s">
        <v>315</v>
      </c>
    </row>
    <row r="57" spans="2:7" s="770" customFormat="1" ht="24.95" customHeight="1" x14ac:dyDescent="0.2">
      <c r="B57" s="1223" t="s">
        <v>504</v>
      </c>
      <c r="C57" s="1217"/>
      <c r="D57" s="1216">
        <v>2.75</v>
      </c>
      <c r="E57" s="1216">
        <v>3</v>
      </c>
      <c r="F57" s="1216"/>
      <c r="G57" s="1229" t="s">
        <v>316</v>
      </c>
    </row>
    <row r="58" spans="2:7" s="854" customFormat="1" ht="24.95" customHeight="1" x14ac:dyDescent="0.2">
      <c r="B58" s="1223" t="s">
        <v>505</v>
      </c>
      <c r="C58" s="1216"/>
      <c r="D58" s="1216">
        <v>3.5</v>
      </c>
      <c r="E58" s="1216">
        <v>3.75</v>
      </c>
      <c r="F58" s="1216"/>
      <c r="G58" s="1229" t="s">
        <v>643</v>
      </c>
    </row>
    <row r="59" spans="2:7" s="784" customFormat="1" ht="24.95" customHeight="1" thickBot="1" x14ac:dyDescent="0.25">
      <c r="B59" s="832"/>
      <c r="C59" s="831"/>
      <c r="D59" s="831"/>
      <c r="E59" s="831"/>
      <c r="F59" s="831"/>
      <c r="G59" s="833"/>
    </row>
    <row r="60" spans="2:7" s="182" customFormat="1" ht="9" customHeight="1" thickTop="1" x14ac:dyDescent="0.5">
      <c r="B60" s="180"/>
      <c r="C60" s="235"/>
      <c r="D60" s="236"/>
      <c r="E60" s="236"/>
      <c r="F60" s="193"/>
      <c r="G60" s="176"/>
    </row>
    <row r="61" spans="2:7" s="334" customFormat="1" ht="18.75" customHeight="1" x14ac:dyDescent="0.5">
      <c r="B61" s="334" t="s">
        <v>1757</v>
      </c>
      <c r="G61" s="334" t="s">
        <v>1759</v>
      </c>
    </row>
    <row r="62" spans="2:7" s="334" customFormat="1" ht="22.5" x14ac:dyDescent="0.5">
      <c r="B62" s="523" t="s">
        <v>1687</v>
      </c>
      <c r="C62" s="524"/>
      <c r="D62" s="524"/>
      <c r="E62" s="524"/>
      <c r="F62" s="524"/>
      <c r="G62" s="416" t="s">
        <v>1462</v>
      </c>
    </row>
    <row r="63" spans="2:7" s="53" customFormat="1" x14ac:dyDescent="0.5">
      <c r="B63" s="183"/>
      <c r="C63" s="192"/>
      <c r="D63" s="192"/>
      <c r="E63" s="192"/>
      <c r="F63" s="192"/>
      <c r="G63" s="185"/>
    </row>
    <row r="64" spans="2:7" s="53" customFormat="1" x14ac:dyDescent="0.5">
      <c r="B64" s="183"/>
      <c r="C64" s="192"/>
      <c r="D64" s="192"/>
      <c r="E64" s="192"/>
      <c r="F64" s="192"/>
      <c r="G64" s="185"/>
    </row>
    <row r="65" spans="2:7" s="182" customFormat="1" ht="9.9499999999999993" customHeight="1" x14ac:dyDescent="0.5">
      <c r="B65" s="180"/>
      <c r="C65" s="193"/>
      <c r="D65" s="193"/>
      <c r="E65" s="193"/>
      <c r="F65" s="193"/>
      <c r="G65" s="176"/>
    </row>
    <row r="66" spans="2:7" s="53" customFormat="1" ht="9.9499999999999993" customHeight="1" x14ac:dyDescent="0.5">
      <c r="B66" s="186"/>
      <c r="C66" s="183"/>
      <c r="D66" s="183"/>
      <c r="E66" s="183"/>
      <c r="F66" s="183"/>
      <c r="G66" s="186"/>
    </row>
    <row r="67" spans="2:7" s="190" customFormat="1" ht="23.25" x14ac:dyDescent="0.5">
      <c r="B67" s="188"/>
      <c r="C67" s="196"/>
      <c r="D67" s="196"/>
      <c r="E67" s="196"/>
      <c r="F67" s="196"/>
      <c r="G67" s="189"/>
    </row>
    <row r="68" spans="2:7" s="182" customFormat="1" ht="9.9499999999999993" customHeight="1" x14ac:dyDescent="0.5">
      <c r="B68" s="180"/>
      <c r="C68" s="193"/>
      <c r="D68" s="193"/>
      <c r="E68" s="193"/>
      <c r="F68" s="193"/>
      <c r="G68" s="176"/>
    </row>
    <row r="69" spans="2:7" s="178" customFormat="1" x14ac:dyDescent="0.5">
      <c r="B69" s="176"/>
      <c r="C69" s="191"/>
      <c r="D69" s="191"/>
      <c r="E69" s="191"/>
      <c r="F69" s="191"/>
      <c r="G69" s="176"/>
    </row>
    <row r="70" spans="2:7" s="53" customFormat="1" x14ac:dyDescent="0.5">
      <c r="B70" s="183"/>
      <c r="C70" s="192"/>
      <c r="D70" s="192"/>
      <c r="E70" s="192"/>
      <c r="F70" s="192"/>
      <c r="G70" s="185"/>
    </row>
    <row r="71" spans="2:7" s="53" customFormat="1" x14ac:dyDescent="0.5">
      <c r="B71" s="183"/>
      <c r="C71" s="192"/>
      <c r="D71" s="192"/>
      <c r="E71" s="192"/>
      <c r="F71" s="192"/>
      <c r="G71" s="185"/>
    </row>
    <row r="72" spans="2:7" s="182" customFormat="1" ht="9.9499999999999993" customHeight="1" x14ac:dyDescent="0.5">
      <c r="B72" s="180"/>
      <c r="C72" s="193"/>
      <c r="D72" s="193"/>
      <c r="E72" s="193"/>
      <c r="F72" s="193"/>
      <c r="G72" s="176"/>
    </row>
    <row r="73" spans="2:7" s="178" customFormat="1" x14ac:dyDescent="0.5">
      <c r="B73" s="176"/>
      <c r="C73" s="191"/>
      <c r="D73" s="191"/>
      <c r="E73" s="191"/>
      <c r="F73" s="191"/>
      <c r="G73" s="176"/>
    </row>
    <row r="74" spans="2:7" s="53" customFormat="1" x14ac:dyDescent="0.5">
      <c r="B74" s="183"/>
      <c r="C74" s="192"/>
      <c r="D74" s="192"/>
      <c r="E74" s="192"/>
      <c r="F74" s="192"/>
      <c r="G74" s="185"/>
    </row>
    <row r="75" spans="2:7" s="53" customFormat="1" x14ac:dyDescent="0.5">
      <c r="B75" s="183"/>
      <c r="C75" s="192"/>
      <c r="D75" s="192"/>
      <c r="E75" s="192"/>
      <c r="F75" s="192"/>
      <c r="G75" s="185"/>
    </row>
    <row r="76" spans="2:7" s="53" customFormat="1" x14ac:dyDescent="0.5">
      <c r="B76" s="183"/>
      <c r="C76" s="192"/>
      <c r="D76" s="192"/>
      <c r="E76" s="192"/>
      <c r="F76" s="192"/>
      <c r="G76" s="185"/>
    </row>
    <row r="77" spans="2:7" s="53" customFormat="1" x14ac:dyDescent="0.5">
      <c r="B77" s="183"/>
      <c r="C77" s="192"/>
      <c r="D77" s="192"/>
      <c r="E77" s="192"/>
      <c r="F77" s="192"/>
      <c r="G77" s="185"/>
    </row>
    <row r="78" spans="2:7" s="53" customFormat="1" x14ac:dyDescent="0.5">
      <c r="B78" s="194"/>
      <c r="C78" s="192"/>
      <c r="D78" s="192"/>
      <c r="E78" s="192"/>
      <c r="F78" s="192"/>
      <c r="G78" s="185"/>
    </row>
    <row r="79" spans="2:7" s="178" customFormat="1" x14ac:dyDescent="0.5">
      <c r="B79" s="176"/>
      <c r="C79" s="191"/>
      <c r="D79" s="191"/>
      <c r="E79" s="191"/>
      <c r="F79" s="191"/>
      <c r="G79" s="176"/>
    </row>
    <row r="80" spans="2:7" s="53" customFormat="1" x14ac:dyDescent="0.5">
      <c r="B80" s="176"/>
      <c r="C80" s="195"/>
      <c r="D80" s="195"/>
      <c r="E80" s="195"/>
      <c r="F80" s="195"/>
      <c r="G80" s="176"/>
    </row>
    <row r="81" spans="2:7" s="178" customFormat="1" x14ac:dyDescent="0.5">
      <c r="B81" s="176"/>
      <c r="C81" s="191"/>
      <c r="D81" s="191"/>
      <c r="E81" s="191"/>
      <c r="F81" s="191"/>
      <c r="G81" s="176"/>
    </row>
    <row r="82" spans="2:7" s="53" customFormat="1" x14ac:dyDescent="0.5">
      <c r="B82" s="183"/>
      <c r="C82" s="192"/>
      <c r="D82" s="192"/>
      <c r="E82" s="192"/>
      <c r="F82" s="192"/>
      <c r="G82" s="185"/>
    </row>
    <row r="83" spans="2:7" s="53" customFormat="1" x14ac:dyDescent="0.5">
      <c r="B83" s="183"/>
      <c r="C83" s="192"/>
      <c r="D83" s="192"/>
      <c r="E83" s="192"/>
      <c r="F83" s="192"/>
      <c r="G83" s="185"/>
    </row>
    <row r="84" spans="2:7" s="182" customFormat="1" ht="9.9499999999999993" customHeight="1" x14ac:dyDescent="0.5">
      <c r="B84" s="180"/>
      <c r="C84" s="193"/>
      <c r="D84" s="193"/>
      <c r="E84" s="193"/>
      <c r="F84" s="193"/>
      <c r="G84" s="176"/>
    </row>
    <row r="85" spans="2:7" s="178" customFormat="1" x14ac:dyDescent="0.5">
      <c r="B85" s="176"/>
      <c r="C85" s="191"/>
      <c r="D85" s="191"/>
      <c r="E85" s="191"/>
      <c r="F85" s="191"/>
      <c r="G85" s="176"/>
    </row>
    <row r="86" spans="2:7" s="53" customFormat="1" x14ac:dyDescent="0.5">
      <c r="B86" s="183"/>
      <c r="C86" s="192"/>
      <c r="D86" s="192"/>
      <c r="E86" s="192"/>
      <c r="F86" s="192"/>
      <c r="G86" s="185"/>
    </row>
    <row r="87" spans="2:7" s="53" customFormat="1" x14ac:dyDescent="0.5">
      <c r="B87" s="183"/>
      <c r="C87" s="192"/>
      <c r="D87" s="192"/>
      <c r="E87" s="192"/>
      <c r="F87" s="192"/>
      <c r="G87" s="185"/>
    </row>
    <row r="88" spans="2:7" s="53" customFormat="1" x14ac:dyDescent="0.5">
      <c r="B88" s="183"/>
      <c r="C88" s="192"/>
      <c r="D88" s="192"/>
      <c r="E88" s="192"/>
      <c r="F88" s="192"/>
      <c r="G88" s="185"/>
    </row>
    <row r="89" spans="2:7" s="53" customFormat="1" ht="9.9499999999999993" customHeight="1" x14ac:dyDescent="0.5">
      <c r="B89" s="176"/>
      <c r="C89" s="197"/>
      <c r="D89" s="197"/>
      <c r="E89" s="197"/>
      <c r="F89" s="197"/>
      <c r="G89" s="176"/>
    </row>
    <row r="90" spans="2:7" x14ac:dyDescent="0.5">
      <c r="B90" s="198"/>
      <c r="C90" s="199"/>
      <c r="D90" s="199"/>
      <c r="E90" s="199"/>
      <c r="F90" s="199"/>
      <c r="G90" s="198"/>
    </row>
    <row r="91" spans="2:7" x14ac:dyDescent="0.5">
      <c r="B91" s="198"/>
      <c r="C91" s="199"/>
      <c r="D91" s="199"/>
      <c r="E91" s="199"/>
      <c r="F91" s="199"/>
      <c r="G91" s="198"/>
    </row>
    <row r="92" spans="2:7" x14ac:dyDescent="0.5">
      <c r="B92" s="198"/>
      <c r="C92" s="200"/>
      <c r="D92" s="200"/>
      <c r="E92" s="200"/>
      <c r="F92" s="200"/>
      <c r="G92" s="200"/>
    </row>
    <row r="93" spans="2:7" x14ac:dyDescent="0.5">
      <c r="B93" s="198"/>
      <c r="C93" s="200"/>
      <c r="D93" s="200"/>
      <c r="E93" s="200"/>
      <c r="F93" s="200"/>
      <c r="G93" s="200"/>
    </row>
    <row r="94" spans="2:7" x14ac:dyDescent="0.5">
      <c r="B94" s="198"/>
      <c r="C94" s="200"/>
      <c r="D94" s="200"/>
      <c r="E94" s="200"/>
      <c r="F94" s="200"/>
      <c r="G94" s="200"/>
    </row>
    <row r="95" spans="2:7" x14ac:dyDescent="0.5">
      <c r="B95" s="198"/>
      <c r="C95" s="198"/>
      <c r="D95" s="198"/>
      <c r="E95" s="198"/>
      <c r="F95" s="198"/>
      <c r="G95" s="198"/>
    </row>
    <row r="96" spans="2:7" x14ac:dyDescent="0.5">
      <c r="B96" s="198"/>
      <c r="C96" s="199"/>
      <c r="D96" s="199"/>
      <c r="E96" s="199"/>
      <c r="F96" s="199"/>
      <c r="G96" s="198"/>
    </row>
    <row r="97" spans="2:7" x14ac:dyDescent="0.5">
      <c r="B97" s="198"/>
      <c r="C97" s="199"/>
      <c r="D97" s="199"/>
      <c r="E97" s="199"/>
      <c r="F97" s="199"/>
      <c r="G97" s="198"/>
    </row>
    <row r="98" spans="2:7" x14ac:dyDescent="0.5">
      <c r="B98" s="198"/>
      <c r="C98" s="199"/>
      <c r="D98" s="199"/>
      <c r="E98" s="199"/>
      <c r="F98" s="199"/>
      <c r="G98" s="198"/>
    </row>
    <row r="99" spans="2:7" x14ac:dyDescent="0.5">
      <c r="B99" s="198"/>
      <c r="C99" s="199"/>
      <c r="D99" s="199"/>
      <c r="E99" s="199"/>
      <c r="F99" s="199"/>
      <c r="G99" s="198"/>
    </row>
    <row r="100" spans="2:7" x14ac:dyDescent="0.5">
      <c r="B100" s="198"/>
      <c r="C100" s="199"/>
      <c r="D100" s="199"/>
      <c r="E100" s="199"/>
      <c r="F100" s="199"/>
      <c r="G100" s="198"/>
    </row>
    <row r="101" spans="2:7" x14ac:dyDescent="0.5">
      <c r="B101" s="198"/>
      <c r="C101" s="199"/>
      <c r="D101" s="199"/>
      <c r="E101" s="199"/>
      <c r="F101" s="199"/>
      <c r="G101" s="198"/>
    </row>
    <row r="102" spans="2:7" x14ac:dyDescent="0.5">
      <c r="B102" s="198"/>
      <c r="C102" s="199"/>
      <c r="D102" s="199"/>
      <c r="E102" s="199"/>
      <c r="F102" s="199"/>
      <c r="G102" s="198"/>
    </row>
    <row r="103" spans="2:7" x14ac:dyDescent="0.5">
      <c r="B103" s="198"/>
      <c r="C103" s="199"/>
      <c r="D103" s="199"/>
      <c r="E103" s="199"/>
      <c r="F103" s="199"/>
      <c r="G103" s="198"/>
    </row>
    <row r="104" spans="2:7" x14ac:dyDescent="0.5">
      <c r="B104" s="198"/>
      <c r="C104" s="199"/>
      <c r="D104" s="199"/>
      <c r="E104" s="199"/>
      <c r="F104" s="199"/>
      <c r="G104" s="198"/>
    </row>
    <row r="105" spans="2:7" x14ac:dyDescent="0.5">
      <c r="B105" s="198"/>
      <c r="C105" s="199"/>
      <c r="D105" s="199"/>
      <c r="E105" s="199"/>
      <c r="F105" s="199"/>
      <c r="G105" s="198"/>
    </row>
    <row r="106" spans="2:7" x14ac:dyDescent="0.5">
      <c r="B106" s="198"/>
      <c r="C106" s="199"/>
      <c r="D106" s="199"/>
      <c r="E106" s="199"/>
      <c r="F106" s="199"/>
      <c r="G106" s="198"/>
    </row>
    <row r="107" spans="2:7" x14ac:dyDescent="0.5">
      <c r="B107" s="198"/>
      <c r="C107" s="199"/>
      <c r="D107" s="199"/>
      <c r="E107" s="199"/>
      <c r="F107" s="199"/>
      <c r="G107" s="198"/>
    </row>
    <row r="108" spans="2:7" x14ac:dyDescent="0.5">
      <c r="B108" s="198"/>
      <c r="C108" s="199"/>
      <c r="D108" s="199"/>
      <c r="E108" s="199"/>
      <c r="F108" s="199"/>
      <c r="G108" s="198"/>
    </row>
    <row r="109" spans="2:7" x14ac:dyDescent="0.5">
      <c r="B109" s="198"/>
      <c r="C109" s="199"/>
      <c r="D109" s="199"/>
      <c r="E109" s="199"/>
      <c r="F109" s="199"/>
      <c r="G109" s="198"/>
    </row>
    <row r="110" spans="2:7" x14ac:dyDescent="0.5">
      <c r="B110" s="198"/>
      <c r="C110" s="199"/>
      <c r="D110" s="199"/>
      <c r="E110" s="199"/>
      <c r="F110" s="199"/>
      <c r="G110" s="198"/>
    </row>
    <row r="111" spans="2:7" x14ac:dyDescent="0.5">
      <c r="B111" s="198"/>
      <c r="C111" s="199"/>
      <c r="D111" s="199"/>
      <c r="E111" s="199"/>
      <c r="F111" s="199"/>
      <c r="G111" s="198"/>
    </row>
    <row r="112" spans="2:7" x14ac:dyDescent="0.5">
      <c r="B112" s="198"/>
      <c r="C112" s="199"/>
      <c r="D112" s="199"/>
      <c r="E112" s="199"/>
      <c r="F112" s="199"/>
      <c r="G112" s="198"/>
    </row>
    <row r="113" spans="2:7" x14ac:dyDescent="0.5">
      <c r="B113" s="198"/>
      <c r="C113" s="199"/>
      <c r="D113" s="199"/>
      <c r="E113" s="199"/>
      <c r="F113" s="199"/>
      <c r="G113" s="198"/>
    </row>
    <row r="114" spans="2:7" x14ac:dyDescent="0.5">
      <c r="B114" s="198"/>
      <c r="C114" s="199"/>
      <c r="D114" s="199"/>
      <c r="E114" s="199"/>
      <c r="F114" s="199"/>
      <c r="G114" s="198"/>
    </row>
    <row r="115" spans="2:7" x14ac:dyDescent="0.5">
      <c r="B115" s="198"/>
      <c r="C115" s="199"/>
      <c r="D115" s="199"/>
      <c r="E115" s="199"/>
      <c r="F115" s="199"/>
      <c r="G115" s="198"/>
    </row>
    <row r="116" spans="2:7" x14ac:dyDescent="0.5">
      <c r="B116" s="198"/>
      <c r="C116" s="199"/>
      <c r="D116" s="199"/>
      <c r="E116" s="199"/>
      <c r="F116" s="199"/>
      <c r="G116" s="198"/>
    </row>
    <row r="117" spans="2:7" x14ac:dyDescent="0.5">
      <c r="B117" s="198"/>
      <c r="C117" s="199"/>
      <c r="D117" s="199"/>
      <c r="E117" s="199"/>
      <c r="F117" s="199"/>
      <c r="G117" s="198"/>
    </row>
    <row r="118" spans="2:7" x14ac:dyDescent="0.5">
      <c r="B118" s="198"/>
      <c r="C118" s="199"/>
      <c r="D118" s="199"/>
      <c r="E118" s="199"/>
      <c r="F118" s="199"/>
      <c r="G118" s="198"/>
    </row>
    <row r="119" spans="2:7" x14ac:dyDescent="0.5">
      <c r="B119" s="198"/>
      <c r="C119" s="199"/>
      <c r="D119" s="199"/>
      <c r="E119" s="199"/>
      <c r="F119" s="199"/>
      <c r="G119" s="198"/>
    </row>
    <row r="120" spans="2:7" x14ac:dyDescent="0.5">
      <c r="B120" s="198"/>
      <c r="C120" s="199"/>
      <c r="D120" s="199"/>
      <c r="E120" s="199"/>
      <c r="F120" s="199"/>
      <c r="G120" s="198"/>
    </row>
    <row r="121" spans="2:7" x14ac:dyDescent="0.5">
      <c r="B121" s="198"/>
      <c r="C121" s="199"/>
      <c r="D121" s="199"/>
      <c r="E121" s="199"/>
      <c r="F121" s="199"/>
      <c r="G121" s="198"/>
    </row>
    <row r="122" spans="2:7" x14ac:dyDescent="0.5">
      <c r="B122" s="198"/>
      <c r="C122" s="199"/>
      <c r="D122" s="199"/>
      <c r="E122" s="199"/>
      <c r="F122" s="199"/>
      <c r="G122" s="198"/>
    </row>
    <row r="123" spans="2:7" x14ac:dyDescent="0.5">
      <c r="B123" s="198"/>
      <c r="C123" s="199"/>
      <c r="D123" s="199"/>
      <c r="E123" s="199"/>
      <c r="F123" s="199"/>
      <c r="G123" s="198"/>
    </row>
    <row r="124" spans="2:7" x14ac:dyDescent="0.5">
      <c r="B124" s="198"/>
      <c r="C124" s="199"/>
      <c r="D124" s="199"/>
      <c r="E124" s="199"/>
      <c r="F124" s="199"/>
      <c r="G124" s="198"/>
    </row>
    <row r="125" spans="2:7" x14ac:dyDescent="0.5">
      <c r="B125" s="198"/>
      <c r="C125" s="199"/>
      <c r="D125" s="199"/>
      <c r="E125" s="199"/>
      <c r="F125" s="199"/>
      <c r="G125" s="198"/>
    </row>
    <row r="126" spans="2:7" x14ac:dyDescent="0.5">
      <c r="B126" s="198"/>
      <c r="C126" s="199"/>
      <c r="D126" s="199"/>
      <c r="E126" s="199"/>
      <c r="F126" s="199"/>
      <c r="G126" s="198"/>
    </row>
    <row r="127" spans="2:7" x14ac:dyDescent="0.5">
      <c r="B127" s="198"/>
      <c r="C127" s="199"/>
      <c r="D127" s="199"/>
      <c r="E127" s="199"/>
      <c r="F127" s="199"/>
      <c r="G127" s="198"/>
    </row>
    <row r="128" spans="2:7" x14ac:dyDescent="0.5">
      <c r="B128" s="198"/>
      <c r="C128" s="199"/>
      <c r="D128" s="199"/>
      <c r="E128" s="199"/>
      <c r="F128" s="199"/>
      <c r="G128" s="198"/>
    </row>
    <row r="129" spans="2:7" x14ac:dyDescent="0.5">
      <c r="B129" s="198"/>
      <c r="C129" s="199"/>
      <c r="D129" s="199"/>
      <c r="E129" s="199"/>
      <c r="F129" s="199"/>
      <c r="G129" s="198"/>
    </row>
    <row r="130" spans="2:7" x14ac:dyDescent="0.5">
      <c r="B130" s="198"/>
      <c r="C130" s="199"/>
      <c r="D130" s="199"/>
      <c r="E130" s="199"/>
      <c r="F130" s="199"/>
      <c r="G130" s="198"/>
    </row>
    <row r="131" spans="2:7" x14ac:dyDescent="0.5">
      <c r="B131" s="198"/>
      <c r="C131" s="199"/>
      <c r="D131" s="199"/>
      <c r="E131" s="199"/>
      <c r="F131" s="199"/>
      <c r="G131" s="198"/>
    </row>
    <row r="132" spans="2:7" x14ac:dyDescent="0.5">
      <c r="B132" s="198"/>
      <c r="C132" s="199"/>
      <c r="D132" s="199"/>
      <c r="E132" s="199"/>
      <c r="F132" s="199"/>
      <c r="G132" s="198"/>
    </row>
    <row r="133" spans="2:7" x14ac:dyDescent="0.5">
      <c r="B133" s="198"/>
      <c r="C133" s="199"/>
      <c r="D133" s="199"/>
      <c r="E133" s="199"/>
      <c r="F133" s="199"/>
      <c r="G133" s="198"/>
    </row>
    <row r="134" spans="2:7" x14ac:dyDescent="0.5">
      <c r="B134" s="198"/>
      <c r="C134" s="199"/>
      <c r="D134" s="199"/>
      <c r="E134" s="199"/>
      <c r="F134" s="199"/>
      <c r="G134" s="198"/>
    </row>
    <row r="135" spans="2:7" x14ac:dyDescent="0.5">
      <c r="B135" s="198"/>
      <c r="C135" s="199"/>
      <c r="D135" s="199"/>
      <c r="E135" s="199"/>
      <c r="F135" s="199"/>
      <c r="G135" s="198"/>
    </row>
    <row r="136" spans="2:7" x14ac:dyDescent="0.5">
      <c r="B136" s="198"/>
      <c r="C136" s="199"/>
      <c r="D136" s="199"/>
      <c r="E136" s="199"/>
      <c r="F136" s="199"/>
      <c r="G136" s="198"/>
    </row>
    <row r="137" spans="2:7" x14ac:dyDescent="0.5">
      <c r="B137" s="198"/>
      <c r="C137" s="199"/>
      <c r="D137" s="199"/>
      <c r="E137" s="199"/>
      <c r="F137" s="199"/>
      <c r="G137" s="198"/>
    </row>
    <row r="138" spans="2:7" x14ac:dyDescent="0.5">
      <c r="B138" s="198"/>
      <c r="C138" s="199"/>
      <c r="D138" s="199"/>
      <c r="E138" s="199"/>
      <c r="F138" s="199"/>
      <c r="G138" s="198"/>
    </row>
    <row r="139" spans="2:7" x14ac:dyDescent="0.5">
      <c r="B139" s="198"/>
      <c r="C139" s="199"/>
      <c r="D139" s="199"/>
      <c r="E139" s="199"/>
      <c r="F139" s="199"/>
      <c r="G139" s="198"/>
    </row>
    <row r="140" spans="2:7" x14ac:dyDescent="0.5">
      <c r="B140" s="198"/>
      <c r="C140" s="199"/>
      <c r="D140" s="199"/>
      <c r="E140" s="199"/>
      <c r="F140" s="199"/>
      <c r="G140" s="198"/>
    </row>
    <row r="141" spans="2:7" x14ac:dyDescent="0.5">
      <c r="B141" s="198"/>
      <c r="C141" s="199"/>
      <c r="D141" s="199"/>
      <c r="E141" s="199"/>
      <c r="F141" s="199"/>
      <c r="G141" s="198"/>
    </row>
    <row r="142" spans="2:7" x14ac:dyDescent="0.5">
      <c r="B142" s="198"/>
      <c r="C142" s="199"/>
      <c r="D142" s="199"/>
      <c r="E142" s="199"/>
      <c r="F142" s="199"/>
      <c r="G142" s="198"/>
    </row>
    <row r="143" spans="2:7" x14ac:dyDescent="0.5">
      <c r="B143" s="198"/>
      <c r="C143" s="199"/>
      <c r="D143" s="199"/>
      <c r="E143" s="199"/>
      <c r="F143" s="199"/>
      <c r="G143" s="198"/>
    </row>
    <row r="144" spans="2:7" x14ac:dyDescent="0.5">
      <c r="B144" s="198"/>
      <c r="C144" s="199"/>
      <c r="D144" s="199"/>
      <c r="E144" s="199"/>
      <c r="F144" s="199"/>
      <c r="G144" s="198"/>
    </row>
    <row r="145" spans="2:7" x14ac:dyDescent="0.5">
      <c r="B145" s="198"/>
      <c r="C145" s="199"/>
      <c r="D145" s="199"/>
      <c r="E145" s="199"/>
      <c r="F145" s="199"/>
      <c r="G145" s="198"/>
    </row>
    <row r="146" spans="2:7" x14ac:dyDescent="0.5">
      <c r="B146" s="198"/>
      <c r="C146" s="199"/>
      <c r="D146" s="199"/>
      <c r="E146" s="199"/>
      <c r="F146" s="199"/>
      <c r="G146" s="198"/>
    </row>
    <row r="147" spans="2:7" x14ac:dyDescent="0.5">
      <c r="B147" s="198"/>
      <c r="C147" s="199"/>
      <c r="D147" s="199"/>
      <c r="E147" s="199"/>
      <c r="F147" s="199"/>
      <c r="G147" s="198"/>
    </row>
    <row r="148" spans="2:7" x14ac:dyDescent="0.5">
      <c r="B148" s="198"/>
      <c r="C148" s="199"/>
      <c r="D148" s="199"/>
      <c r="E148" s="199"/>
      <c r="F148" s="199"/>
      <c r="G148" s="198"/>
    </row>
    <row r="149" spans="2:7" x14ac:dyDescent="0.5">
      <c r="B149" s="198"/>
      <c r="C149" s="199"/>
      <c r="D149" s="199"/>
      <c r="E149" s="199"/>
      <c r="F149" s="199"/>
      <c r="G149" s="198"/>
    </row>
    <row r="150" spans="2:7" x14ac:dyDescent="0.5">
      <c r="B150" s="198"/>
      <c r="C150" s="199"/>
      <c r="D150" s="199"/>
      <c r="E150" s="199"/>
      <c r="F150" s="199"/>
      <c r="G150" s="198"/>
    </row>
    <row r="151" spans="2:7" x14ac:dyDescent="0.5">
      <c r="B151" s="198"/>
      <c r="C151" s="199"/>
      <c r="D151" s="199"/>
      <c r="E151" s="199"/>
      <c r="F151" s="199"/>
      <c r="G151" s="198"/>
    </row>
    <row r="152" spans="2:7" x14ac:dyDescent="0.5">
      <c r="B152" s="198"/>
      <c r="C152" s="199"/>
      <c r="D152" s="199"/>
      <c r="E152" s="199"/>
      <c r="F152" s="199"/>
      <c r="G152" s="198"/>
    </row>
    <row r="153" spans="2:7" x14ac:dyDescent="0.5">
      <c r="B153" s="198"/>
      <c r="C153" s="199"/>
      <c r="D153" s="199"/>
      <c r="E153" s="199"/>
      <c r="F153" s="199"/>
      <c r="G153" s="198"/>
    </row>
    <row r="154" spans="2:7" x14ac:dyDescent="0.5">
      <c r="B154" s="198"/>
      <c r="C154" s="199"/>
      <c r="D154" s="199"/>
      <c r="E154" s="199"/>
      <c r="F154" s="199"/>
      <c r="G154" s="198"/>
    </row>
    <row r="155" spans="2:7" x14ac:dyDescent="0.5">
      <c r="B155" s="198"/>
      <c r="C155" s="199"/>
      <c r="D155" s="199"/>
      <c r="E155" s="199"/>
      <c r="F155" s="199"/>
      <c r="G155" s="198"/>
    </row>
    <row r="156" spans="2:7" x14ac:dyDescent="0.5">
      <c r="B156" s="198"/>
      <c r="C156" s="199"/>
      <c r="D156" s="199"/>
      <c r="E156" s="199"/>
      <c r="F156" s="199"/>
      <c r="G156" s="198"/>
    </row>
    <row r="157" spans="2:7" x14ac:dyDescent="0.5">
      <c r="B157" s="198"/>
      <c r="C157" s="199"/>
      <c r="D157" s="199"/>
      <c r="E157" s="199"/>
      <c r="F157" s="199"/>
      <c r="G157" s="198"/>
    </row>
    <row r="158" spans="2:7" x14ac:dyDescent="0.5">
      <c r="B158" s="198"/>
      <c r="C158" s="199"/>
      <c r="D158" s="199"/>
      <c r="E158" s="199"/>
      <c r="F158" s="199"/>
      <c r="G158" s="198"/>
    </row>
    <row r="159" spans="2:7" x14ac:dyDescent="0.5">
      <c r="B159" s="198"/>
      <c r="C159" s="199"/>
      <c r="D159" s="199"/>
      <c r="E159" s="199"/>
      <c r="F159" s="199"/>
      <c r="G159" s="198"/>
    </row>
    <row r="160" spans="2:7" x14ac:dyDescent="0.5">
      <c r="B160" s="198"/>
      <c r="C160" s="199"/>
      <c r="D160" s="199"/>
      <c r="E160" s="199"/>
      <c r="F160" s="199"/>
      <c r="G160" s="198"/>
    </row>
    <row r="161" spans="2:7" x14ac:dyDescent="0.5">
      <c r="B161" s="198"/>
      <c r="C161" s="199"/>
      <c r="D161" s="199"/>
      <c r="E161" s="199"/>
      <c r="F161" s="199"/>
      <c r="G161" s="198"/>
    </row>
    <row r="162" spans="2:7" x14ac:dyDescent="0.5">
      <c r="B162" s="198"/>
      <c r="C162" s="199"/>
      <c r="D162" s="199"/>
      <c r="E162" s="199"/>
      <c r="F162" s="199"/>
      <c r="G162" s="198"/>
    </row>
    <row r="163" spans="2:7" x14ac:dyDescent="0.5">
      <c r="B163" s="198"/>
      <c r="C163" s="199"/>
      <c r="D163" s="199"/>
      <c r="E163" s="199"/>
      <c r="F163" s="199"/>
      <c r="G163" s="198"/>
    </row>
  </sheetData>
  <mergeCells count="8">
    <mergeCell ref="G9:G12"/>
    <mergeCell ref="B9:B12"/>
    <mergeCell ref="B3:G3"/>
    <mergeCell ref="B5:G5"/>
    <mergeCell ref="D9:F9"/>
    <mergeCell ref="D10:F10"/>
    <mergeCell ref="C11:C12"/>
    <mergeCell ref="C9:C10"/>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Roman,Regular"&amp;20- 22 -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H113"/>
  <sheetViews>
    <sheetView rightToLeft="1" view="pageBreakPreview" zoomScale="50" zoomScaleNormal="50" zoomScaleSheetLayoutView="50" workbookViewId="0"/>
  </sheetViews>
  <sheetFormatPr defaultRowHeight="15" x14ac:dyDescent="0.35"/>
  <cols>
    <col min="1" max="1" width="9.140625" style="48"/>
    <col min="2" max="2" width="11.140625" style="48" customWidth="1"/>
    <col min="3" max="3" width="26.42578125" style="48" customWidth="1"/>
    <col min="4" max="4" width="22.7109375" style="48" customWidth="1"/>
    <col min="5" max="8" width="23.5703125" style="48" customWidth="1"/>
    <col min="9" max="9" width="22.7109375" style="48" customWidth="1"/>
    <col min="10" max="10" width="26.7109375" style="48" customWidth="1"/>
    <col min="11" max="12" width="23.5703125" style="48" customWidth="1"/>
    <col min="13" max="13" width="8.140625" style="48" customWidth="1"/>
    <col min="14" max="14" width="13.42578125" style="48" bestFit="1" customWidth="1"/>
    <col min="15" max="16" width="9.140625" style="48"/>
    <col min="17" max="17" width="25.5703125" style="48" customWidth="1"/>
    <col min="18" max="18" width="24.5703125" style="48" customWidth="1"/>
    <col min="19" max="19" width="23.140625" style="48" customWidth="1"/>
    <col min="20" max="20" width="15.140625" style="48" customWidth="1"/>
    <col min="21" max="21" width="13.7109375" style="48" customWidth="1"/>
    <col min="22" max="22" width="12.28515625" style="48" customWidth="1"/>
    <col min="23" max="23" width="14.85546875" style="48" customWidth="1"/>
    <col min="24" max="24" width="12.85546875" style="48" customWidth="1"/>
    <col min="25" max="25" width="17.140625" style="48" customWidth="1"/>
    <col min="26" max="16384" width="9.140625" style="48"/>
  </cols>
  <sheetData>
    <row r="1" spans="2:34" ht="13.5" customHeight="1" x14ac:dyDescent="0.35"/>
    <row r="2" spans="2:34" ht="13.5" customHeight="1" x14ac:dyDescent="0.35"/>
    <row r="3" spans="2:34" ht="36.75" x14ac:dyDescent="0.85">
      <c r="B3" s="1792" t="s">
        <v>1839</v>
      </c>
      <c r="C3" s="1792"/>
      <c r="D3" s="1792"/>
      <c r="E3" s="1792"/>
      <c r="F3" s="1792"/>
      <c r="G3" s="1792"/>
      <c r="H3" s="1792"/>
      <c r="I3" s="1792"/>
      <c r="J3" s="1792"/>
      <c r="K3" s="1792"/>
      <c r="L3" s="1792"/>
      <c r="M3" s="109"/>
      <c r="N3" s="109"/>
      <c r="O3" s="109"/>
      <c r="P3" s="109"/>
      <c r="Q3" s="109"/>
      <c r="R3" s="109"/>
      <c r="S3" s="109"/>
    </row>
    <row r="4" spans="2:34" ht="13.5" customHeight="1" x14ac:dyDescent="0.85">
      <c r="B4" s="469"/>
      <c r="C4" s="469"/>
      <c r="D4" s="525"/>
      <c r="E4" s="525"/>
      <c r="F4" s="525"/>
      <c r="G4" s="525"/>
      <c r="H4" s="525"/>
      <c r="I4" s="525"/>
      <c r="J4" s="525"/>
      <c r="K4" s="525"/>
      <c r="L4" s="525"/>
      <c r="M4" s="147"/>
      <c r="N4" s="147"/>
      <c r="O4" s="147"/>
      <c r="P4" s="147"/>
      <c r="Q4" s="147"/>
      <c r="R4" s="147"/>
      <c r="S4" s="147"/>
    </row>
    <row r="5" spans="2:34" ht="36.75" x14ac:dyDescent="0.85">
      <c r="B5" s="1792" t="s">
        <v>1840</v>
      </c>
      <c r="C5" s="1792"/>
      <c r="D5" s="1792"/>
      <c r="E5" s="1792"/>
      <c r="F5" s="1792"/>
      <c r="G5" s="1792"/>
      <c r="H5" s="1792"/>
      <c r="I5" s="1792"/>
      <c r="J5" s="1792"/>
      <c r="K5" s="1792"/>
      <c r="L5" s="1792"/>
      <c r="M5" s="228"/>
      <c r="N5" s="228"/>
      <c r="O5" s="228"/>
      <c r="P5" s="228"/>
      <c r="Q5" s="228"/>
      <c r="R5" s="228"/>
      <c r="S5" s="228"/>
    </row>
    <row r="6" spans="2:34" ht="9.75" customHeight="1" x14ac:dyDescent="0.35"/>
    <row r="7" spans="2:34" s="417" customFormat="1" ht="22.5" x14ac:dyDescent="0.5">
      <c r="B7" s="1884" t="s">
        <v>1773</v>
      </c>
      <c r="C7" s="1884"/>
      <c r="L7" s="229" t="s">
        <v>1772</v>
      </c>
    </row>
    <row r="8" spans="2:34" ht="15.75" thickBot="1" x14ac:dyDescent="0.4"/>
    <row r="9" spans="2:34" s="258" customFormat="1" ht="31.5" thickTop="1" x14ac:dyDescent="0.7">
      <c r="B9" s="1853" t="s">
        <v>887</v>
      </c>
      <c r="C9" s="1854"/>
      <c r="D9" s="540" t="s">
        <v>1073</v>
      </c>
      <c r="E9" s="541" t="s">
        <v>1099</v>
      </c>
      <c r="F9" s="1879" t="s">
        <v>1438</v>
      </c>
      <c r="G9" s="1880"/>
      <c r="H9" s="1880"/>
      <c r="I9" s="1880"/>
      <c r="J9" s="1881"/>
      <c r="K9" s="541" t="s">
        <v>1078</v>
      </c>
      <c r="L9" s="542" t="s">
        <v>1162</v>
      </c>
    </row>
    <row r="10" spans="2:34" s="258" customFormat="1" ht="30.75" x14ac:dyDescent="0.7">
      <c r="B10" s="1882" t="s">
        <v>886</v>
      </c>
      <c r="C10" s="1876"/>
      <c r="D10" s="1876" t="s">
        <v>789</v>
      </c>
      <c r="E10" s="1876" t="s">
        <v>827</v>
      </c>
      <c r="F10" s="543" t="s">
        <v>1074</v>
      </c>
      <c r="G10" s="543" t="s">
        <v>1079</v>
      </c>
      <c r="H10" s="544" t="s">
        <v>1075</v>
      </c>
      <c r="I10" s="543" t="s">
        <v>1076</v>
      </c>
      <c r="J10" s="544" t="s">
        <v>1077</v>
      </c>
      <c r="K10" s="1876" t="s">
        <v>1086</v>
      </c>
      <c r="L10" s="1874" t="s">
        <v>1085</v>
      </c>
    </row>
    <row r="11" spans="2:34" s="258" customFormat="1" ht="30.75" x14ac:dyDescent="0.7">
      <c r="B11" s="1883"/>
      <c r="C11" s="1877"/>
      <c r="D11" s="1877"/>
      <c r="E11" s="1877"/>
      <c r="F11" s="545" t="s">
        <v>1080</v>
      </c>
      <c r="G11" s="545" t="s">
        <v>1081</v>
      </c>
      <c r="H11" s="545" t="s">
        <v>1082</v>
      </c>
      <c r="I11" s="545" t="s">
        <v>1083</v>
      </c>
      <c r="J11" s="545" t="s">
        <v>1084</v>
      </c>
      <c r="K11" s="1877"/>
      <c r="L11" s="1875"/>
    </row>
    <row r="12" spans="2:34" s="365" customFormat="1" ht="27.75" customHeight="1" x14ac:dyDescent="0.2">
      <c r="B12" s="1855">
        <v>2008</v>
      </c>
      <c r="C12" s="1856"/>
      <c r="D12" s="1682">
        <v>0.24951755612740725</v>
      </c>
      <c r="E12" s="1682">
        <v>4.9166484938109054</v>
      </c>
      <c r="F12" s="1682">
        <v>5.2605539784430082</v>
      </c>
      <c r="G12" s="1682">
        <v>5.6147947965076987</v>
      </c>
      <c r="H12" s="1682">
        <v>6.229691529624656</v>
      </c>
      <c r="I12" s="1682">
        <v>8.3711104613403329</v>
      </c>
      <c r="J12" s="1682">
        <v>8.7668999735405748</v>
      </c>
      <c r="K12" s="1682">
        <v>7.4913725238028253</v>
      </c>
      <c r="L12" s="1537">
        <v>9.4999999999999982</v>
      </c>
      <c r="N12" s="1233"/>
      <c r="O12" s="1233"/>
      <c r="P12" s="1233"/>
      <c r="Q12" s="1233"/>
      <c r="R12" s="1233"/>
      <c r="S12" s="1233"/>
      <c r="T12" s="1233"/>
      <c r="U12" s="1233"/>
      <c r="V12" s="1233"/>
      <c r="W12" s="1233"/>
      <c r="X12" s="1233"/>
      <c r="Y12" s="1233"/>
      <c r="Z12" s="1233"/>
      <c r="AA12" s="1233"/>
      <c r="AB12" s="1233"/>
      <c r="AC12" s="1233"/>
      <c r="AD12" s="1234"/>
      <c r="AE12" s="1234"/>
      <c r="AF12" s="1234"/>
      <c r="AG12" s="1234"/>
      <c r="AH12" s="1234"/>
    </row>
    <row r="13" spans="2:34" s="365" customFormat="1" ht="27.75" customHeight="1" x14ac:dyDescent="0.2">
      <c r="B13" s="1855">
        <v>2009</v>
      </c>
      <c r="C13" s="1856"/>
      <c r="D13" s="1682">
        <v>0.29440579493642133</v>
      </c>
      <c r="E13" s="1682">
        <v>4.6591544177072128</v>
      </c>
      <c r="F13" s="1682">
        <v>4.9834640409204098</v>
      </c>
      <c r="G13" s="1682">
        <v>5.5855290337479078</v>
      </c>
      <c r="H13" s="1682">
        <v>5.8988666867691757</v>
      </c>
      <c r="I13" s="1682">
        <v>6.8325288062879315</v>
      </c>
      <c r="J13" s="1682">
        <v>8.3284918556829695</v>
      </c>
      <c r="K13" s="1682">
        <v>6.2007920849309679</v>
      </c>
      <c r="L13" s="1537">
        <v>9.4999999999999982</v>
      </c>
      <c r="N13" s="1233"/>
      <c r="O13" s="1233"/>
      <c r="P13" s="1233"/>
      <c r="Q13" s="1233"/>
      <c r="R13" s="1233"/>
      <c r="S13" s="1233"/>
      <c r="T13" s="1233"/>
      <c r="U13" s="1233"/>
      <c r="V13" s="1233"/>
      <c r="W13" s="1233"/>
      <c r="X13" s="1233"/>
      <c r="Y13" s="1233"/>
      <c r="Z13" s="1233"/>
      <c r="AA13" s="1233"/>
      <c r="AB13" s="1233"/>
      <c r="AC13" s="1233"/>
      <c r="AD13" s="1234"/>
      <c r="AE13" s="1234"/>
      <c r="AF13" s="1234"/>
      <c r="AG13" s="1234"/>
      <c r="AH13" s="1234"/>
    </row>
    <row r="14" spans="2:34" s="365" customFormat="1" ht="27.75" customHeight="1" x14ac:dyDescent="0.2">
      <c r="B14" s="1855">
        <v>2010</v>
      </c>
      <c r="C14" s="1856"/>
      <c r="D14" s="1682">
        <v>0.22521417731585103</v>
      </c>
      <c r="E14" s="1682">
        <v>4.3494572012520409</v>
      </c>
      <c r="F14" s="1682">
        <v>4.9080065456689415</v>
      </c>
      <c r="G14" s="1682">
        <v>5.5487369383786982</v>
      </c>
      <c r="H14" s="1682">
        <v>5.7310253276211576</v>
      </c>
      <c r="I14" s="1682">
        <v>6.4594596260644286</v>
      </c>
      <c r="J14" s="1682">
        <v>7.9555345529973023</v>
      </c>
      <c r="K14" s="1682">
        <v>6.2402623130011836</v>
      </c>
      <c r="L14" s="1537">
        <v>9.4999999999999982</v>
      </c>
      <c r="N14" s="1233"/>
      <c r="O14" s="1233"/>
      <c r="P14" s="1233"/>
      <c r="Q14" s="1233"/>
      <c r="R14" s="1233"/>
      <c r="S14" s="1233"/>
      <c r="T14" s="1233"/>
      <c r="U14" s="1233"/>
      <c r="V14" s="1233"/>
      <c r="W14" s="1233"/>
      <c r="X14" s="1233"/>
      <c r="Y14" s="1233"/>
      <c r="Z14" s="1233"/>
      <c r="AA14" s="1233"/>
      <c r="AB14" s="1233"/>
      <c r="AC14" s="1233"/>
      <c r="AD14" s="1234"/>
      <c r="AE14" s="1234"/>
      <c r="AF14" s="1234"/>
      <c r="AG14" s="1234"/>
      <c r="AH14" s="1234"/>
    </row>
    <row r="15" spans="2:34" s="365" customFormat="1" ht="27.75" customHeight="1" x14ac:dyDescent="0.2">
      <c r="B15" s="1855">
        <v>2011</v>
      </c>
      <c r="C15" s="1856"/>
      <c r="D15" s="1682">
        <v>0.2055347539497375</v>
      </c>
      <c r="E15" s="1682">
        <v>6.0517883616725605</v>
      </c>
      <c r="F15" s="1682">
        <v>5.5394967715317351</v>
      </c>
      <c r="G15" s="1682">
        <v>6.0243740918063358</v>
      </c>
      <c r="H15" s="1682">
        <v>6.2250448285147622</v>
      </c>
      <c r="I15" s="1682">
        <v>7.1517648177068596</v>
      </c>
      <c r="J15" s="1682">
        <v>7.6328349746952764</v>
      </c>
      <c r="K15" s="1682">
        <v>7.3613333561157148</v>
      </c>
      <c r="L15" s="1537">
        <v>10.083333333333332</v>
      </c>
      <c r="N15" s="1233"/>
      <c r="O15" s="1233"/>
      <c r="P15" s="1233"/>
      <c r="Q15" s="1233"/>
      <c r="R15" s="1233"/>
      <c r="S15" s="1233"/>
      <c r="T15" s="1233"/>
      <c r="U15" s="1233"/>
      <c r="V15" s="1233"/>
      <c r="W15" s="1233"/>
      <c r="X15" s="1233"/>
      <c r="Y15" s="1233"/>
      <c r="Z15" s="1233"/>
      <c r="AA15" s="1233"/>
      <c r="AB15" s="1233"/>
      <c r="AC15" s="1233"/>
      <c r="AD15" s="1234"/>
      <c r="AE15" s="1234"/>
      <c r="AF15" s="1234"/>
      <c r="AG15" s="1234"/>
      <c r="AH15" s="1234"/>
    </row>
    <row r="16" spans="2:34" s="365" customFormat="1" ht="27.75" customHeight="1" x14ac:dyDescent="0.2">
      <c r="B16" s="1855">
        <v>2012</v>
      </c>
      <c r="C16" s="1856"/>
      <c r="D16" s="1682">
        <v>0.18793319791563251</v>
      </c>
      <c r="E16" s="1682">
        <v>8.0003341493146536</v>
      </c>
      <c r="F16" s="1682">
        <v>7.394078616265114</v>
      </c>
      <c r="G16" s="1682">
        <v>7.752344160709419</v>
      </c>
      <c r="H16" s="1682">
        <v>8.034425140782135</v>
      </c>
      <c r="I16" s="1682">
        <v>8.8633834047936961</v>
      </c>
      <c r="J16" s="1682">
        <v>9.5255099025576335</v>
      </c>
      <c r="K16" s="1682">
        <v>9.6306399624167351</v>
      </c>
      <c r="L16" s="1537">
        <v>10.5</v>
      </c>
      <c r="N16" s="1233"/>
      <c r="O16" s="1233"/>
      <c r="P16" s="1233"/>
      <c r="Q16" s="1233"/>
      <c r="R16" s="1233"/>
      <c r="S16" s="1233"/>
      <c r="T16" s="1233"/>
      <c r="U16" s="1233"/>
      <c r="V16" s="1233"/>
      <c r="W16" s="1233"/>
      <c r="X16" s="1233"/>
      <c r="Y16" s="1233"/>
      <c r="Z16" s="1233"/>
      <c r="AA16" s="1233"/>
      <c r="AB16" s="1233"/>
      <c r="AC16" s="1233"/>
      <c r="AD16" s="1234"/>
      <c r="AE16" s="1234"/>
      <c r="AF16" s="1234"/>
      <c r="AG16" s="1234"/>
      <c r="AH16" s="1234"/>
    </row>
    <row r="17" spans="2:34" s="365" customFormat="1" ht="27.75" customHeight="1" x14ac:dyDescent="0.2">
      <c r="B17" s="1855">
        <v>2013</v>
      </c>
      <c r="C17" s="1856"/>
      <c r="D17" s="1682">
        <v>0.10858513713199534</v>
      </c>
      <c r="E17" s="1682">
        <v>8.9999999999999982</v>
      </c>
      <c r="F17" s="1682">
        <v>7.0038576064059068</v>
      </c>
      <c r="G17" s="1682">
        <v>7.1254859690035683</v>
      </c>
      <c r="H17" s="1682">
        <v>8.0384798826171728</v>
      </c>
      <c r="I17" s="1682">
        <v>9.9253768285666837</v>
      </c>
      <c r="J17" s="1682">
        <v>10.236946482726434</v>
      </c>
      <c r="K17" s="1682">
        <v>9.9999999782575841</v>
      </c>
      <c r="L17" s="1537">
        <v>10.5</v>
      </c>
      <c r="N17" s="1233"/>
      <c r="O17" s="1233"/>
      <c r="P17" s="1233"/>
      <c r="Q17" s="1233"/>
      <c r="R17" s="1233"/>
      <c r="S17" s="1233"/>
      <c r="T17" s="1233"/>
      <c r="U17" s="1233"/>
      <c r="V17" s="1233"/>
      <c r="W17" s="1233"/>
      <c r="X17" s="1233"/>
      <c r="Y17" s="1233"/>
      <c r="Z17" s="1233"/>
      <c r="AA17" s="1233"/>
      <c r="AB17" s="1233"/>
      <c r="AC17" s="1233"/>
      <c r="AD17" s="1234"/>
      <c r="AE17" s="1234"/>
      <c r="AF17" s="1234"/>
      <c r="AG17" s="1234"/>
      <c r="AH17" s="1234"/>
    </row>
    <row r="18" spans="2:34" s="365" customFormat="1" ht="27.75" customHeight="1" x14ac:dyDescent="0.2">
      <c r="B18" s="1858">
        <v>2012</v>
      </c>
      <c r="C18" s="1683" t="s">
        <v>1087</v>
      </c>
      <c r="D18" s="1684">
        <v>0.37143085746551763</v>
      </c>
      <c r="E18" s="1684">
        <v>8.3121280592503872</v>
      </c>
      <c r="F18" s="1684">
        <v>8.8771323621645273</v>
      </c>
      <c r="G18" s="1684">
        <v>8.9376279380175419</v>
      </c>
      <c r="H18" s="1684">
        <v>8.6974685768383893</v>
      </c>
      <c r="I18" s="1684">
        <v>9.1661376951524396</v>
      </c>
      <c r="J18" s="1684">
        <v>6.705971155781695</v>
      </c>
      <c r="K18" s="1684">
        <v>8.0291471479143759</v>
      </c>
      <c r="L18" s="1685">
        <v>10.5</v>
      </c>
      <c r="N18" s="1240"/>
      <c r="O18" s="1240"/>
      <c r="P18" s="1240"/>
      <c r="Q18" s="1240"/>
      <c r="R18" s="1240"/>
      <c r="S18" s="1240"/>
      <c r="T18" s="1240"/>
      <c r="U18" s="1240"/>
      <c r="V18" s="1240"/>
      <c r="W18" s="1235"/>
      <c r="X18" s="1234"/>
      <c r="Y18" s="1234"/>
      <c r="Z18" s="1234"/>
      <c r="AA18" s="1234"/>
      <c r="AB18" s="1234"/>
      <c r="AC18" s="1234"/>
      <c r="AD18" s="1234"/>
      <c r="AE18" s="1234"/>
      <c r="AF18" s="1234"/>
      <c r="AG18" s="1234"/>
      <c r="AH18" s="1234"/>
    </row>
    <row r="19" spans="2:34" s="365" customFormat="1" ht="27.75" customHeight="1" x14ac:dyDescent="0.2">
      <c r="B19" s="1859"/>
      <c r="C19" s="1236" t="s">
        <v>1088</v>
      </c>
      <c r="D19" s="1237">
        <v>0.36400713073431329</v>
      </c>
      <c r="E19" s="1237">
        <v>8.3457395403726107</v>
      </c>
      <c r="F19" s="1237">
        <v>8.8940650374181836</v>
      </c>
      <c r="G19" s="1237">
        <v>9.1495153802090474</v>
      </c>
      <c r="H19" s="1237">
        <v>8.8321357899822104</v>
      </c>
      <c r="I19" s="1237">
        <v>9.0121161193171719</v>
      </c>
      <c r="J19" s="1237">
        <v>6.7937206338793343</v>
      </c>
      <c r="K19" s="1237">
        <v>9.499229939628103</v>
      </c>
      <c r="L19" s="1238">
        <v>10.5</v>
      </c>
      <c r="N19" s="1240"/>
      <c r="O19" s="1240"/>
      <c r="P19" s="1240"/>
      <c r="Q19" s="1240"/>
      <c r="R19" s="1240"/>
      <c r="S19" s="1240"/>
      <c r="T19" s="1240"/>
      <c r="U19" s="1240"/>
      <c r="V19" s="1240"/>
      <c r="W19" s="1235"/>
      <c r="X19" s="1234"/>
      <c r="Y19" s="1234"/>
      <c r="Z19" s="1234"/>
      <c r="AA19" s="1234"/>
      <c r="AB19" s="1234"/>
      <c r="AC19" s="1234"/>
      <c r="AD19" s="1234"/>
      <c r="AE19" s="1234"/>
      <c r="AF19" s="1234"/>
      <c r="AG19" s="1234"/>
      <c r="AH19" s="1234"/>
    </row>
    <row r="20" spans="2:34" s="365" customFormat="1" ht="27.75" customHeight="1" x14ac:dyDescent="0.2">
      <c r="B20" s="1859"/>
      <c r="C20" s="1236" t="s">
        <v>1089</v>
      </c>
      <c r="D20" s="1237">
        <v>0.1841932584877817</v>
      </c>
      <c r="E20" s="1237">
        <v>7.2342045727603628</v>
      </c>
      <c r="F20" s="1237">
        <v>7.4845881276785473</v>
      </c>
      <c r="G20" s="1237">
        <v>8.249440295356985</v>
      </c>
      <c r="H20" s="1237">
        <v>7.8899418393637051</v>
      </c>
      <c r="I20" s="1237">
        <v>8.3321600927293602</v>
      </c>
      <c r="J20" s="1237">
        <v>9.8061649145988632</v>
      </c>
      <c r="K20" s="1237">
        <v>9.5093581351945407</v>
      </c>
      <c r="L20" s="1238">
        <v>10.5</v>
      </c>
      <c r="N20" s="1240"/>
      <c r="O20" s="1240"/>
      <c r="P20" s="1240"/>
      <c r="Q20" s="1240"/>
      <c r="R20" s="1240"/>
      <c r="S20" s="1240"/>
      <c r="T20" s="1240"/>
      <c r="U20" s="1240"/>
      <c r="V20" s="1240"/>
      <c r="W20" s="1235"/>
      <c r="X20" s="1234"/>
      <c r="Y20" s="1234"/>
      <c r="Z20" s="1234"/>
      <c r="AA20" s="1234"/>
      <c r="AB20" s="1234"/>
      <c r="AC20" s="1234"/>
      <c r="AD20" s="1234"/>
      <c r="AE20" s="1234"/>
      <c r="AF20" s="1234"/>
      <c r="AG20" s="1234"/>
      <c r="AH20" s="1234"/>
    </row>
    <row r="21" spans="2:34" s="365" customFormat="1" ht="27.75" customHeight="1" x14ac:dyDescent="0.2">
      <c r="B21" s="1859"/>
      <c r="C21" s="1236" t="s">
        <v>1090</v>
      </c>
      <c r="D21" s="1237">
        <v>0.16062498988490406</v>
      </c>
      <c r="E21" s="1237">
        <v>7.1513594199046349</v>
      </c>
      <c r="F21" s="1237">
        <v>7.1921070266046634</v>
      </c>
      <c r="G21" s="1237">
        <v>8.0901204536781073</v>
      </c>
      <c r="H21" s="1237">
        <v>7.7945691827861525</v>
      </c>
      <c r="I21" s="1237">
        <v>8.4138678943424843</v>
      </c>
      <c r="J21" s="1237">
        <v>9.9728216123822619</v>
      </c>
      <c r="K21" s="1237">
        <v>9.5110485352032885</v>
      </c>
      <c r="L21" s="1238">
        <v>10.5</v>
      </c>
      <c r="N21" s="1240"/>
      <c r="O21" s="1240"/>
      <c r="P21" s="1240"/>
      <c r="Q21" s="1240"/>
      <c r="R21" s="1240"/>
      <c r="S21" s="1240"/>
      <c r="T21" s="1240"/>
      <c r="U21" s="1240"/>
      <c r="V21" s="1240"/>
      <c r="W21" s="1235"/>
      <c r="X21" s="1234"/>
      <c r="Y21" s="1234"/>
      <c r="Z21" s="1234"/>
      <c r="AA21" s="1234"/>
      <c r="AB21" s="1234"/>
      <c r="AC21" s="1234"/>
      <c r="AD21" s="1234"/>
      <c r="AE21" s="1234"/>
      <c r="AF21" s="1234"/>
      <c r="AG21" s="1234"/>
      <c r="AH21" s="1234"/>
    </row>
    <row r="22" spans="2:34" s="365" customFormat="1" ht="27.75" customHeight="1" x14ac:dyDescent="0.2">
      <c r="B22" s="1859"/>
      <c r="C22" s="1236" t="s">
        <v>1091</v>
      </c>
      <c r="D22" s="1237">
        <v>0.16181487953945525</v>
      </c>
      <c r="E22" s="1237">
        <v>7.2476112122557019</v>
      </c>
      <c r="F22" s="1237">
        <v>7.1030027377207068</v>
      </c>
      <c r="G22" s="1237">
        <v>7.4249060906885571</v>
      </c>
      <c r="H22" s="1237">
        <v>7.7688751110676986</v>
      </c>
      <c r="I22" s="1237">
        <v>8.3829141687608981</v>
      </c>
      <c r="J22" s="1237">
        <v>10.074294375546897</v>
      </c>
      <c r="K22" s="1237">
        <v>9.5095765391618929</v>
      </c>
      <c r="L22" s="1238">
        <v>10.5</v>
      </c>
      <c r="N22" s="1240"/>
      <c r="O22" s="1240"/>
      <c r="P22" s="1240"/>
      <c r="Q22" s="1240"/>
      <c r="R22" s="1240"/>
      <c r="S22" s="1240"/>
      <c r="T22" s="1240"/>
      <c r="U22" s="1240"/>
      <c r="V22" s="1240"/>
      <c r="W22" s="1235"/>
      <c r="X22" s="1234"/>
      <c r="Y22" s="1234"/>
      <c r="Z22" s="1234"/>
      <c r="AA22" s="1234"/>
      <c r="AB22" s="1234"/>
      <c r="AC22" s="1234"/>
      <c r="AD22" s="1234"/>
      <c r="AE22" s="1234"/>
      <c r="AF22" s="1234"/>
      <c r="AG22" s="1234"/>
      <c r="AH22" s="1234"/>
    </row>
    <row r="23" spans="2:34" s="365" customFormat="1" ht="27.75" customHeight="1" x14ac:dyDescent="0.2">
      <c r="B23" s="1859"/>
      <c r="C23" s="1236" t="s">
        <v>1092</v>
      </c>
      <c r="D23" s="1237">
        <v>0.1732612550563109</v>
      </c>
      <c r="E23" s="1237">
        <v>7.2245525998937934</v>
      </c>
      <c r="F23" s="1237">
        <v>7.1172808350757482</v>
      </c>
      <c r="G23" s="1237">
        <v>7.4191253735008758</v>
      </c>
      <c r="H23" s="1237">
        <v>7.8118106700594812</v>
      </c>
      <c r="I23" s="1237">
        <v>8.3193355193043086</v>
      </c>
      <c r="J23" s="1237">
        <v>10.086775137058481</v>
      </c>
      <c r="K23" s="1237">
        <v>9.5093192518986189</v>
      </c>
      <c r="L23" s="1238">
        <v>10.5</v>
      </c>
      <c r="N23" s="1240"/>
      <c r="O23" s="1240"/>
      <c r="P23" s="1240"/>
      <c r="Q23" s="1240"/>
      <c r="R23" s="1240"/>
      <c r="S23" s="1240"/>
      <c r="T23" s="1240"/>
      <c r="U23" s="1240"/>
      <c r="V23" s="1240"/>
      <c r="W23" s="1235"/>
      <c r="X23" s="1234"/>
      <c r="Y23" s="1234"/>
      <c r="Z23" s="1234"/>
      <c r="AA23" s="1234"/>
      <c r="AB23" s="1234"/>
      <c r="AC23" s="1234"/>
      <c r="AD23" s="1234"/>
      <c r="AE23" s="1234"/>
      <c r="AF23" s="1234"/>
      <c r="AG23" s="1234"/>
      <c r="AH23" s="1234"/>
    </row>
    <row r="24" spans="2:34" s="365" customFormat="1" ht="27.75" customHeight="1" x14ac:dyDescent="0.2">
      <c r="B24" s="1859"/>
      <c r="C24" s="1236" t="s">
        <v>1093</v>
      </c>
      <c r="D24" s="1237">
        <v>0.14929877428341135</v>
      </c>
      <c r="E24" s="1237">
        <v>7.8279947186865861</v>
      </c>
      <c r="F24" s="1237">
        <v>6.9971838816284802</v>
      </c>
      <c r="G24" s="1237">
        <v>7.2830843535318603</v>
      </c>
      <c r="H24" s="1237">
        <v>7.7446886060251545</v>
      </c>
      <c r="I24" s="1237">
        <v>8.4199712683437173</v>
      </c>
      <c r="J24" s="1237">
        <v>10.098509730862085</v>
      </c>
      <c r="K24" s="1237">
        <v>10</v>
      </c>
      <c r="L24" s="1238">
        <v>10.5</v>
      </c>
      <c r="N24" s="1240"/>
      <c r="O24" s="1240"/>
      <c r="P24" s="1240"/>
      <c r="Q24" s="1240"/>
      <c r="R24" s="1240"/>
      <c r="S24" s="1240"/>
      <c r="T24" s="1240"/>
      <c r="U24" s="1240"/>
      <c r="V24" s="1240"/>
      <c r="W24" s="1235"/>
      <c r="X24" s="1234"/>
      <c r="Y24" s="1234"/>
      <c r="Z24" s="1234"/>
      <c r="AA24" s="1234"/>
      <c r="AB24" s="1234"/>
      <c r="AC24" s="1234"/>
      <c r="AD24" s="1234"/>
      <c r="AE24" s="1234"/>
      <c r="AF24" s="1234"/>
      <c r="AG24" s="1234"/>
      <c r="AH24" s="1234"/>
    </row>
    <row r="25" spans="2:34" s="365" customFormat="1" ht="27.75" customHeight="1" x14ac:dyDescent="0.2">
      <c r="B25" s="1859"/>
      <c r="C25" s="1236" t="s">
        <v>1094</v>
      </c>
      <c r="D25" s="1237">
        <v>0.13145467786050499</v>
      </c>
      <c r="E25" s="1237">
        <v>7.8210917759884531</v>
      </c>
      <c r="F25" s="1237">
        <v>6.9982855256835457</v>
      </c>
      <c r="G25" s="1237">
        <v>7.3364026906040225</v>
      </c>
      <c r="H25" s="1237">
        <v>7.5076269543246061</v>
      </c>
      <c r="I25" s="1237">
        <v>8.4834468324706691</v>
      </c>
      <c r="J25" s="1237">
        <v>10.134330258141643</v>
      </c>
      <c r="K25" s="1237">
        <v>10</v>
      </c>
      <c r="L25" s="1238">
        <v>10.5</v>
      </c>
      <c r="N25" s="1240"/>
      <c r="O25" s="1240"/>
      <c r="P25" s="1240"/>
      <c r="Q25" s="1240"/>
      <c r="R25" s="1240"/>
      <c r="S25" s="1240"/>
      <c r="T25" s="1240"/>
      <c r="U25" s="1240"/>
      <c r="V25" s="1240"/>
      <c r="W25" s="1235"/>
      <c r="X25" s="1234"/>
      <c r="Y25" s="1234"/>
      <c r="Z25" s="1234"/>
      <c r="AA25" s="1234"/>
      <c r="AB25" s="1234"/>
      <c r="AC25" s="1234"/>
      <c r="AD25" s="1234"/>
      <c r="AE25" s="1234"/>
      <c r="AF25" s="1234"/>
      <c r="AG25" s="1234"/>
      <c r="AH25" s="1234"/>
    </row>
    <row r="26" spans="2:34" s="365" customFormat="1" ht="27.75" customHeight="1" x14ac:dyDescent="0.2">
      <c r="B26" s="1859"/>
      <c r="C26" s="1236" t="s">
        <v>1095</v>
      </c>
      <c r="D26" s="1237">
        <v>0.13192048514669683</v>
      </c>
      <c r="E26" s="1237">
        <v>7.839327892663313</v>
      </c>
      <c r="F26" s="1237">
        <v>6.9969153866814553</v>
      </c>
      <c r="G26" s="1237">
        <v>7.2639995909913644</v>
      </c>
      <c r="H26" s="1237">
        <v>7.296653384247727</v>
      </c>
      <c r="I26" s="1237">
        <v>8.4534273928799024</v>
      </c>
      <c r="J26" s="1237">
        <v>10.128609625323879</v>
      </c>
      <c r="K26" s="1237">
        <v>9.9999999999999982</v>
      </c>
      <c r="L26" s="1238">
        <v>10.5</v>
      </c>
      <c r="N26" s="1240"/>
      <c r="O26" s="1240"/>
      <c r="P26" s="1240"/>
      <c r="Q26" s="1240"/>
      <c r="R26" s="1240"/>
      <c r="S26" s="1240"/>
      <c r="T26" s="1240"/>
      <c r="U26" s="1240"/>
      <c r="V26" s="1240"/>
      <c r="W26" s="1235"/>
      <c r="X26" s="1234"/>
      <c r="Y26" s="1234"/>
      <c r="Z26" s="1234"/>
      <c r="AA26" s="1234"/>
      <c r="AB26" s="1234"/>
      <c r="AC26" s="1234"/>
      <c r="AD26" s="1234"/>
      <c r="AE26" s="1234"/>
      <c r="AF26" s="1234"/>
      <c r="AG26" s="1234"/>
      <c r="AH26" s="1234"/>
    </row>
    <row r="27" spans="2:34" s="365" customFormat="1" ht="27.75" customHeight="1" x14ac:dyDescent="0.2">
      <c r="B27" s="1859"/>
      <c r="C27" s="1236" t="s">
        <v>1096</v>
      </c>
      <c r="D27" s="1237">
        <v>0.14436010082579445</v>
      </c>
      <c r="E27" s="1237">
        <v>9</v>
      </c>
      <c r="F27" s="1237">
        <v>7.0264226435333397</v>
      </c>
      <c r="G27" s="1237">
        <v>7.3593667236304698</v>
      </c>
      <c r="H27" s="1237">
        <v>8.4337173377422285</v>
      </c>
      <c r="I27" s="1237">
        <v>9.7144944878331092</v>
      </c>
      <c r="J27" s="1237">
        <v>10.144063050235912</v>
      </c>
      <c r="K27" s="1237">
        <v>10.000000000000002</v>
      </c>
      <c r="L27" s="1238">
        <v>10.5</v>
      </c>
      <c r="N27" s="1240"/>
      <c r="O27" s="1240"/>
      <c r="P27" s="1240"/>
      <c r="Q27" s="1240"/>
      <c r="R27" s="1240"/>
      <c r="S27" s="1240"/>
      <c r="T27" s="1240"/>
      <c r="U27" s="1240"/>
      <c r="V27" s="1240"/>
      <c r="W27" s="1235"/>
      <c r="X27" s="1234"/>
      <c r="Y27" s="1234"/>
      <c r="Z27" s="1234"/>
      <c r="AA27" s="1234"/>
      <c r="AB27" s="1234"/>
      <c r="AC27" s="1234"/>
      <c r="AD27" s="1234"/>
      <c r="AE27" s="1234"/>
      <c r="AF27" s="1234"/>
      <c r="AG27" s="1234"/>
      <c r="AH27" s="1234"/>
    </row>
    <row r="28" spans="2:34" s="365" customFormat="1" ht="27.75" customHeight="1" x14ac:dyDescent="0.2">
      <c r="B28" s="1859"/>
      <c r="C28" s="1236" t="s">
        <v>1097</v>
      </c>
      <c r="D28" s="1237">
        <v>0.14220052987607876</v>
      </c>
      <c r="E28" s="1237">
        <v>9</v>
      </c>
      <c r="F28" s="1237">
        <v>7.0251472081137969</v>
      </c>
      <c r="G28" s="1237">
        <v>7.2934117099702114</v>
      </c>
      <c r="H28" s="1237">
        <v>8.4354327081086051</v>
      </c>
      <c r="I28" s="1237">
        <v>9.7957588297069869</v>
      </c>
      <c r="J28" s="1237">
        <v>10.163329917354325</v>
      </c>
      <c r="K28" s="1237">
        <v>10</v>
      </c>
      <c r="L28" s="1238">
        <v>10.5</v>
      </c>
      <c r="N28" s="1240"/>
      <c r="O28" s="1240"/>
      <c r="P28" s="1240"/>
      <c r="Q28" s="1240"/>
      <c r="R28" s="1240"/>
      <c r="S28" s="1240"/>
      <c r="T28" s="1240"/>
      <c r="U28" s="1240"/>
      <c r="V28" s="1240"/>
      <c r="W28" s="1235"/>
      <c r="X28" s="1234"/>
      <c r="Y28" s="1234"/>
      <c r="Z28" s="1234"/>
      <c r="AA28" s="1234"/>
      <c r="AB28" s="1234"/>
      <c r="AC28" s="1234"/>
      <c r="AD28" s="1234"/>
      <c r="AE28" s="1234"/>
      <c r="AF28" s="1234"/>
      <c r="AG28" s="1234"/>
      <c r="AH28" s="1234"/>
    </row>
    <row r="29" spans="2:34" s="365" customFormat="1" ht="27.75" customHeight="1" x14ac:dyDescent="0.2">
      <c r="B29" s="1860"/>
      <c r="C29" s="1241" t="s">
        <v>1098</v>
      </c>
      <c r="D29" s="1242">
        <v>0.1406314358268213</v>
      </c>
      <c r="E29" s="1242">
        <v>9</v>
      </c>
      <c r="F29" s="1242">
        <v>7.0168126228783638</v>
      </c>
      <c r="G29" s="1242">
        <v>7.221129328333971</v>
      </c>
      <c r="H29" s="1242">
        <v>8.2001815288396571</v>
      </c>
      <c r="I29" s="1242">
        <v>9.8669705566833059</v>
      </c>
      <c r="J29" s="1242">
        <v>10.197528419526215</v>
      </c>
      <c r="K29" s="1242">
        <v>10</v>
      </c>
      <c r="L29" s="1239">
        <v>10.5</v>
      </c>
      <c r="N29" s="1240"/>
      <c r="O29" s="1240"/>
      <c r="P29" s="1240"/>
      <c r="Q29" s="1240"/>
      <c r="R29" s="1240"/>
      <c r="S29" s="1240"/>
      <c r="T29" s="1240"/>
      <c r="U29" s="1240"/>
      <c r="V29" s="1240"/>
      <c r="W29" s="1235"/>
      <c r="X29" s="1234"/>
      <c r="Y29" s="1234"/>
      <c r="Z29" s="1234"/>
      <c r="AA29" s="1234"/>
      <c r="AB29" s="1234"/>
      <c r="AC29" s="1234"/>
      <c r="AD29" s="1234"/>
      <c r="AE29" s="1234"/>
      <c r="AF29" s="1234"/>
      <c r="AG29" s="1234"/>
      <c r="AH29" s="1234"/>
    </row>
    <row r="30" spans="2:34" s="365" customFormat="1" ht="27.75" customHeight="1" x14ac:dyDescent="0.2">
      <c r="B30" s="1859">
        <v>2013</v>
      </c>
      <c r="C30" s="1236" t="s">
        <v>1087</v>
      </c>
      <c r="D30" s="1237">
        <v>0.14091841433066038</v>
      </c>
      <c r="E30" s="1237">
        <v>9</v>
      </c>
      <c r="F30" s="1237">
        <v>7.022887260283496</v>
      </c>
      <c r="G30" s="1237">
        <v>7.71014806419387</v>
      </c>
      <c r="H30" s="1237">
        <v>8.3641782592442819</v>
      </c>
      <c r="I30" s="1237">
        <v>9.9023129122942972</v>
      </c>
      <c r="J30" s="1237">
        <v>10.159029872303318</v>
      </c>
      <c r="K30" s="1237">
        <v>10</v>
      </c>
      <c r="L30" s="1238">
        <v>10.5</v>
      </c>
      <c r="N30" s="1240"/>
      <c r="O30" s="1240"/>
      <c r="P30" s="1240"/>
      <c r="Q30" s="1240"/>
      <c r="R30" s="1240"/>
      <c r="S30" s="1240"/>
      <c r="T30" s="1240"/>
      <c r="U30" s="1240"/>
      <c r="V30" s="1240"/>
      <c r="W30" s="1235"/>
      <c r="X30" s="1234"/>
      <c r="Y30" s="1234"/>
      <c r="Z30" s="1234"/>
      <c r="AA30" s="1234"/>
      <c r="AB30" s="1234"/>
      <c r="AC30" s="1234"/>
      <c r="AD30" s="1234"/>
      <c r="AE30" s="1234"/>
      <c r="AF30" s="1234"/>
      <c r="AG30" s="1234"/>
      <c r="AH30" s="1234"/>
    </row>
    <row r="31" spans="2:34" s="365" customFormat="1" ht="27.75" customHeight="1" x14ac:dyDescent="0.2">
      <c r="B31" s="1859"/>
      <c r="C31" s="1236" t="s">
        <v>1088</v>
      </c>
      <c r="D31" s="1237">
        <v>0.14547529662716319</v>
      </c>
      <c r="E31" s="1237">
        <v>9</v>
      </c>
      <c r="F31" s="1237">
        <v>7.0112718872584772</v>
      </c>
      <c r="G31" s="1237">
        <v>7.1011447111640464</v>
      </c>
      <c r="H31" s="1237">
        <v>8.0209440197531183</v>
      </c>
      <c r="I31" s="1237">
        <v>9.9402402896594548</v>
      </c>
      <c r="J31" s="1237">
        <v>10.190095513275057</v>
      </c>
      <c r="K31" s="1237">
        <v>10</v>
      </c>
      <c r="L31" s="1238">
        <v>10.5</v>
      </c>
      <c r="N31" s="1240"/>
      <c r="O31" s="1240"/>
      <c r="P31" s="1240"/>
      <c r="Q31" s="1240"/>
      <c r="R31" s="1240"/>
      <c r="S31" s="1240"/>
      <c r="T31" s="1240"/>
      <c r="U31" s="1240"/>
      <c r="V31" s="1240"/>
      <c r="W31" s="1235"/>
      <c r="X31" s="1234"/>
      <c r="Y31" s="1234"/>
      <c r="Z31" s="1234"/>
      <c r="AA31" s="1234"/>
      <c r="AB31" s="1234"/>
      <c r="AC31" s="1234"/>
      <c r="AD31" s="1234"/>
      <c r="AE31" s="1234"/>
      <c r="AF31" s="1234"/>
      <c r="AG31" s="1234"/>
      <c r="AH31" s="1234"/>
    </row>
    <row r="32" spans="2:34" s="365" customFormat="1" ht="27.75" customHeight="1" x14ac:dyDescent="0.2">
      <c r="B32" s="1859"/>
      <c r="C32" s="1236" t="s">
        <v>1089</v>
      </c>
      <c r="D32" s="1237">
        <v>0.15306362200872831</v>
      </c>
      <c r="E32" s="1237">
        <v>8.9999999999999982</v>
      </c>
      <c r="F32" s="1237">
        <v>7.0100541325282801</v>
      </c>
      <c r="G32" s="1237">
        <v>7.0642965646608626</v>
      </c>
      <c r="H32" s="1237">
        <v>8.0389335291870996</v>
      </c>
      <c r="I32" s="1237">
        <v>9.9246260198026466</v>
      </c>
      <c r="J32" s="1237">
        <v>10.220944645795086</v>
      </c>
      <c r="K32" s="1237">
        <v>10.000000000000002</v>
      </c>
      <c r="L32" s="1238">
        <v>10.5</v>
      </c>
      <c r="N32" s="1240"/>
      <c r="O32" s="1240"/>
      <c r="P32" s="1240"/>
      <c r="Q32" s="1240"/>
      <c r="R32" s="1240"/>
      <c r="S32" s="1240"/>
      <c r="T32" s="1240"/>
      <c r="U32" s="1240"/>
      <c r="V32" s="1240"/>
      <c r="W32" s="1235"/>
      <c r="X32" s="1234"/>
      <c r="Y32" s="1234"/>
      <c r="Z32" s="1234"/>
      <c r="AA32" s="1234"/>
      <c r="AB32" s="1234"/>
      <c r="AC32" s="1234"/>
      <c r="AD32" s="1234"/>
      <c r="AE32" s="1234"/>
      <c r="AF32" s="1234"/>
      <c r="AG32" s="1234"/>
      <c r="AH32" s="1234"/>
    </row>
    <row r="33" spans="2:34" s="365" customFormat="1" ht="27.75" customHeight="1" x14ac:dyDescent="0.2">
      <c r="B33" s="1859"/>
      <c r="C33" s="1236" t="s">
        <v>1090</v>
      </c>
      <c r="D33" s="1237">
        <v>0.11235185149072514</v>
      </c>
      <c r="E33" s="1237">
        <v>9</v>
      </c>
      <c r="F33" s="1237">
        <v>7.0357756227743051</v>
      </c>
      <c r="G33" s="1237">
        <v>7.0641932450920848</v>
      </c>
      <c r="H33" s="1237">
        <v>8.0445938341511614</v>
      </c>
      <c r="I33" s="1237">
        <v>9.9289539054382026</v>
      </c>
      <c r="J33" s="1237">
        <v>10.252164723094124</v>
      </c>
      <c r="K33" s="1237">
        <v>10.000000000000002</v>
      </c>
      <c r="L33" s="1238">
        <v>10.5</v>
      </c>
      <c r="N33" s="1240"/>
      <c r="O33" s="1240"/>
      <c r="P33" s="1240"/>
      <c r="Q33" s="1240"/>
      <c r="R33" s="1240"/>
      <c r="S33" s="1240"/>
      <c r="T33" s="1240"/>
      <c r="U33" s="1240"/>
      <c r="V33" s="1240"/>
      <c r="W33" s="1235"/>
      <c r="X33" s="1234"/>
      <c r="Y33" s="1234"/>
      <c r="Z33" s="1234"/>
      <c r="AA33" s="1234"/>
      <c r="AB33" s="1234"/>
      <c r="AC33" s="1234"/>
      <c r="AD33" s="1234"/>
      <c r="AE33" s="1234"/>
      <c r="AF33" s="1234"/>
      <c r="AG33" s="1234"/>
      <c r="AH33" s="1234"/>
    </row>
    <row r="34" spans="2:34" s="365" customFormat="1" ht="27.75" customHeight="1" x14ac:dyDescent="0.2">
      <c r="B34" s="1859"/>
      <c r="C34" s="1236" t="s">
        <v>1091</v>
      </c>
      <c r="D34" s="1237">
        <v>0.10978296608720654</v>
      </c>
      <c r="E34" s="1237">
        <v>9</v>
      </c>
      <c r="F34" s="1237">
        <v>7.0236459376429554</v>
      </c>
      <c r="G34" s="1237">
        <v>7.0550211132920708</v>
      </c>
      <c r="H34" s="1237">
        <v>8.043963729800339</v>
      </c>
      <c r="I34" s="1237">
        <v>9.9351030932257451</v>
      </c>
      <c r="J34" s="1237">
        <v>10.252198265121688</v>
      </c>
      <c r="K34" s="1237">
        <v>10</v>
      </c>
      <c r="L34" s="1238">
        <v>10.5</v>
      </c>
      <c r="N34" s="1240"/>
      <c r="O34" s="1240"/>
      <c r="P34" s="1240"/>
      <c r="Q34" s="1240"/>
      <c r="R34" s="1240"/>
      <c r="S34" s="1240"/>
      <c r="T34" s="1240"/>
      <c r="U34" s="1240"/>
      <c r="V34" s="1240"/>
      <c r="W34" s="1235"/>
      <c r="X34" s="1234"/>
      <c r="Y34" s="1234"/>
      <c r="Z34" s="1234"/>
      <c r="AA34" s="1234"/>
      <c r="AB34" s="1234"/>
      <c r="AC34" s="1234"/>
      <c r="AD34" s="1234"/>
      <c r="AE34" s="1234"/>
      <c r="AF34" s="1234"/>
      <c r="AG34" s="1234"/>
      <c r="AH34" s="1234"/>
    </row>
    <row r="35" spans="2:34" s="365" customFormat="1" ht="27.75" customHeight="1" x14ac:dyDescent="0.2">
      <c r="B35" s="1859"/>
      <c r="C35" s="1236" t="s">
        <v>1092</v>
      </c>
      <c r="D35" s="1237">
        <v>0.1070395881307639</v>
      </c>
      <c r="E35" s="1237">
        <v>8.9999999999999982</v>
      </c>
      <c r="F35" s="1237">
        <v>7.0101183573979071</v>
      </c>
      <c r="G35" s="1237">
        <v>7.0414655225463463</v>
      </c>
      <c r="H35" s="1237">
        <v>8.0387439251145043</v>
      </c>
      <c r="I35" s="1237">
        <v>9.9331357213443354</v>
      </c>
      <c r="J35" s="1237">
        <v>10.250314343994186</v>
      </c>
      <c r="K35" s="1237">
        <v>10</v>
      </c>
      <c r="L35" s="1238">
        <v>10.5</v>
      </c>
      <c r="N35" s="1240"/>
      <c r="O35" s="1240"/>
      <c r="P35" s="1240"/>
      <c r="Q35" s="1240"/>
      <c r="R35" s="1240"/>
      <c r="S35" s="1240"/>
      <c r="T35" s="1240"/>
      <c r="U35" s="1240"/>
      <c r="V35" s="1240"/>
      <c r="W35" s="1235"/>
      <c r="X35" s="1234"/>
      <c r="Y35" s="1234"/>
      <c r="Z35" s="1234"/>
      <c r="AA35" s="1234"/>
      <c r="AB35" s="1234"/>
      <c r="AC35" s="1234"/>
      <c r="AD35" s="1234"/>
      <c r="AE35" s="1234"/>
      <c r="AF35" s="1234"/>
      <c r="AG35" s="1234"/>
      <c r="AH35" s="1234"/>
    </row>
    <row r="36" spans="2:34" s="365" customFormat="1" ht="27.75" customHeight="1" x14ac:dyDescent="0.2">
      <c r="B36" s="1859"/>
      <c r="C36" s="1236" t="s">
        <v>1093</v>
      </c>
      <c r="D36" s="1237">
        <v>8.6908069177103059E-2</v>
      </c>
      <c r="E36" s="1237">
        <v>9.0000000000000018</v>
      </c>
      <c r="F36" s="1237">
        <v>7.0174639681658544</v>
      </c>
      <c r="G36" s="1237">
        <v>7.0297660971772773</v>
      </c>
      <c r="H36" s="1237">
        <v>8.0117409251035614</v>
      </c>
      <c r="I36" s="1237">
        <v>9.9366633063140988</v>
      </c>
      <c r="J36" s="1237">
        <v>10.230789552432563</v>
      </c>
      <c r="K36" s="1237">
        <v>10</v>
      </c>
      <c r="L36" s="1238">
        <v>10.5</v>
      </c>
      <c r="N36" s="1240"/>
      <c r="O36" s="1240"/>
      <c r="P36" s="1240"/>
      <c r="Q36" s="1240"/>
      <c r="R36" s="1240"/>
      <c r="S36" s="1240"/>
      <c r="T36" s="1240"/>
      <c r="U36" s="1240"/>
      <c r="V36" s="1240"/>
      <c r="W36" s="1235"/>
      <c r="X36" s="1234"/>
      <c r="Y36" s="1234"/>
      <c r="Z36" s="1234"/>
      <c r="AA36" s="1234"/>
      <c r="AB36" s="1234"/>
      <c r="AC36" s="1234"/>
      <c r="AD36" s="1234"/>
      <c r="AE36" s="1234"/>
      <c r="AF36" s="1234"/>
      <c r="AG36" s="1234"/>
      <c r="AH36" s="1234"/>
    </row>
    <row r="37" spans="2:34" s="365" customFormat="1" ht="27.75" customHeight="1" x14ac:dyDescent="0.2">
      <c r="B37" s="1859"/>
      <c r="C37" s="1236" t="s">
        <v>1094</v>
      </c>
      <c r="D37" s="1237">
        <v>8.6678084996184082E-2</v>
      </c>
      <c r="E37" s="1237">
        <v>9.0000000000000018</v>
      </c>
      <c r="F37" s="1237">
        <v>7.0244284481806645</v>
      </c>
      <c r="G37" s="1237">
        <v>7.0589716656273449</v>
      </c>
      <c r="H37" s="1237">
        <v>7.9804389136771068</v>
      </c>
      <c r="I37" s="1237">
        <v>9.941173218653347</v>
      </c>
      <c r="J37" s="1237">
        <v>10.255542639599499</v>
      </c>
      <c r="K37" s="1237">
        <v>9.99999973909099</v>
      </c>
      <c r="L37" s="1238">
        <v>10.5</v>
      </c>
      <c r="N37" s="1240"/>
      <c r="O37" s="1240"/>
      <c r="P37" s="1240"/>
      <c r="Q37" s="1240"/>
      <c r="R37" s="1240"/>
      <c r="S37" s="1240"/>
      <c r="T37" s="1240"/>
      <c r="U37" s="1240"/>
      <c r="V37" s="1240"/>
      <c r="W37" s="1235"/>
      <c r="X37" s="1234"/>
      <c r="Y37" s="1234"/>
      <c r="Z37" s="1234"/>
      <c r="AA37" s="1234"/>
      <c r="AB37" s="1234"/>
      <c r="AC37" s="1234"/>
      <c r="AD37" s="1234"/>
      <c r="AE37" s="1234"/>
      <c r="AF37" s="1234"/>
      <c r="AG37" s="1234"/>
      <c r="AH37" s="1234"/>
    </row>
    <row r="38" spans="2:34" s="365" customFormat="1" ht="27.75" customHeight="1" x14ac:dyDescent="0.2">
      <c r="B38" s="1859"/>
      <c r="C38" s="1236" t="s">
        <v>1095</v>
      </c>
      <c r="D38" s="1237">
        <v>9.0930504993575453E-2</v>
      </c>
      <c r="E38" s="1237">
        <v>8.9999999999999982</v>
      </c>
      <c r="F38" s="1237">
        <v>7.0249294219352203</v>
      </c>
      <c r="G38" s="1237">
        <v>7.1989200740729844</v>
      </c>
      <c r="H38" s="1237">
        <v>7.9745085106489917</v>
      </c>
      <c r="I38" s="1237">
        <v>9.9298084072803601</v>
      </c>
      <c r="J38" s="1237">
        <v>10.252361798444456</v>
      </c>
      <c r="K38" s="1237">
        <v>10</v>
      </c>
      <c r="L38" s="1238">
        <v>10.5</v>
      </c>
      <c r="N38" s="1240"/>
      <c r="O38" s="1240"/>
      <c r="P38" s="1240"/>
      <c r="Q38" s="1240"/>
      <c r="R38" s="1240"/>
      <c r="S38" s="1240"/>
      <c r="T38" s="1240"/>
      <c r="U38" s="1240"/>
      <c r="V38" s="1240"/>
      <c r="W38" s="1235"/>
      <c r="X38" s="1234"/>
      <c r="Y38" s="1234"/>
      <c r="Z38" s="1234"/>
      <c r="AA38" s="1234"/>
      <c r="AB38" s="1234"/>
      <c r="AC38" s="1234"/>
      <c r="AD38" s="1234"/>
      <c r="AE38" s="1234"/>
      <c r="AF38" s="1234"/>
      <c r="AG38" s="1234"/>
      <c r="AH38" s="1234"/>
    </row>
    <row r="39" spans="2:34" s="365" customFormat="1" ht="27.75" customHeight="1" x14ac:dyDescent="0.2">
      <c r="B39" s="1859"/>
      <c r="C39" s="1236" t="s">
        <v>1096</v>
      </c>
      <c r="D39" s="1237">
        <v>8.6628503358439052E-2</v>
      </c>
      <c r="E39" s="1237">
        <v>9.0000000000000018</v>
      </c>
      <c r="F39" s="1237">
        <v>7.0227954405122475</v>
      </c>
      <c r="G39" s="1237">
        <v>7.1030162237887051</v>
      </c>
      <c r="H39" s="1237">
        <v>7.9773029720672604</v>
      </c>
      <c r="I39" s="1237">
        <v>9.9157929806036815</v>
      </c>
      <c r="J39" s="1237">
        <v>10.24421023605537</v>
      </c>
      <c r="K39" s="1237">
        <v>10</v>
      </c>
      <c r="L39" s="1238">
        <v>10.5</v>
      </c>
      <c r="N39" s="1240"/>
      <c r="O39" s="1240"/>
      <c r="P39" s="1240"/>
      <c r="Q39" s="1240"/>
      <c r="R39" s="1240"/>
      <c r="S39" s="1240"/>
      <c r="T39" s="1240"/>
      <c r="U39" s="1240"/>
      <c r="V39" s="1240"/>
      <c r="W39" s="1235"/>
      <c r="X39" s="1234"/>
      <c r="Y39" s="1234"/>
      <c r="Z39" s="1234"/>
      <c r="AA39" s="1234"/>
      <c r="AB39" s="1234"/>
      <c r="AC39" s="1234"/>
      <c r="AD39" s="1234"/>
      <c r="AE39" s="1234"/>
      <c r="AF39" s="1234"/>
      <c r="AG39" s="1234"/>
      <c r="AH39" s="1234"/>
    </row>
    <row r="40" spans="2:34" s="365" customFormat="1" ht="27.75" customHeight="1" x14ac:dyDescent="0.2">
      <c r="B40" s="1859"/>
      <c r="C40" s="1236" t="s">
        <v>1097</v>
      </c>
      <c r="D40" s="1237">
        <v>9.5004203998670697E-2</v>
      </c>
      <c r="E40" s="1237">
        <v>9</v>
      </c>
      <c r="F40" s="1237">
        <v>7.0061308000415021</v>
      </c>
      <c r="G40" s="1237">
        <v>7.0457211203323391</v>
      </c>
      <c r="H40" s="1237">
        <v>7.9827676311291631</v>
      </c>
      <c r="I40" s="1237">
        <v>9.9110602822669378</v>
      </c>
      <c r="J40" s="1237">
        <v>10.269272540819834</v>
      </c>
      <c r="K40" s="1237">
        <v>10</v>
      </c>
      <c r="L40" s="1238">
        <v>10.5</v>
      </c>
      <c r="N40" s="1240"/>
      <c r="O40" s="1240"/>
      <c r="P40" s="1240"/>
      <c r="Q40" s="1240"/>
      <c r="R40" s="1240"/>
      <c r="S40" s="1240"/>
      <c r="T40" s="1240"/>
      <c r="U40" s="1240"/>
      <c r="V40" s="1240"/>
      <c r="W40" s="1235"/>
      <c r="X40" s="1234"/>
      <c r="Y40" s="1234"/>
      <c r="Z40" s="1234"/>
      <c r="AA40" s="1234"/>
      <c r="AB40" s="1234"/>
      <c r="AC40" s="1234"/>
      <c r="AD40" s="1234"/>
      <c r="AE40" s="1234"/>
      <c r="AF40" s="1234"/>
      <c r="AG40" s="1234"/>
      <c r="AH40" s="1234"/>
    </row>
    <row r="41" spans="2:34" s="365" customFormat="1" ht="27.75" customHeight="1" thickBot="1" x14ac:dyDescent="0.25">
      <c r="B41" s="1860"/>
      <c r="C41" s="1241" t="s">
        <v>1098</v>
      </c>
      <c r="D41" s="1686">
        <v>8.8240540384724092E-2</v>
      </c>
      <c r="E41" s="1686">
        <v>9</v>
      </c>
      <c r="F41" s="1686">
        <v>6.8367900001499757</v>
      </c>
      <c r="G41" s="1686">
        <v>7.0331672260948883</v>
      </c>
      <c r="H41" s="1686">
        <v>7.9836423415295137</v>
      </c>
      <c r="I41" s="1686">
        <v>9.905651805917099</v>
      </c>
      <c r="J41" s="1686">
        <v>10.266433661782033</v>
      </c>
      <c r="K41" s="1686">
        <v>10</v>
      </c>
      <c r="L41" s="1243">
        <v>10.5</v>
      </c>
      <c r="N41" s="1240"/>
      <c r="O41" s="1240"/>
      <c r="P41" s="1240"/>
      <c r="Q41" s="1240"/>
      <c r="R41" s="1240"/>
      <c r="S41" s="1240"/>
      <c r="T41" s="1240"/>
      <c r="U41" s="1240"/>
      <c r="V41" s="1240"/>
      <c r="W41" s="1235"/>
      <c r="X41" s="1234"/>
      <c r="Y41" s="1234"/>
      <c r="Z41" s="1234"/>
      <c r="AA41" s="1234"/>
      <c r="AB41" s="1234"/>
      <c r="AC41" s="1234"/>
      <c r="AD41" s="1234"/>
      <c r="AE41" s="1234"/>
      <c r="AF41" s="1234"/>
      <c r="AG41" s="1234"/>
      <c r="AH41" s="1234"/>
    </row>
    <row r="42" spans="2:34" s="812" customFormat="1" ht="12.75" customHeight="1" thickTop="1" x14ac:dyDescent="0.2">
      <c r="B42" s="835"/>
      <c r="C42" s="835"/>
      <c r="D42" s="836"/>
      <c r="E42" s="836"/>
      <c r="F42" s="836"/>
      <c r="G42" s="836"/>
      <c r="H42" s="836"/>
      <c r="I42" s="836"/>
      <c r="J42" s="836"/>
      <c r="K42" s="836"/>
      <c r="L42" s="836"/>
      <c r="Q42" s="837"/>
      <c r="R42" s="837"/>
      <c r="S42" s="837"/>
      <c r="T42" s="837"/>
      <c r="U42" s="837"/>
      <c r="V42" s="837"/>
      <c r="W42" s="837"/>
      <c r="X42" s="837"/>
      <c r="Y42" s="837"/>
      <c r="Z42" s="837"/>
      <c r="AA42" s="837"/>
      <c r="AB42" s="837"/>
      <c r="AC42" s="837"/>
      <c r="AD42" s="837"/>
      <c r="AE42" s="837"/>
      <c r="AF42" s="837"/>
      <c r="AG42" s="837"/>
      <c r="AH42" s="837"/>
    </row>
    <row r="43" spans="2:34" s="822" customFormat="1" ht="21.75" customHeight="1" x14ac:dyDescent="0.2">
      <c r="B43" s="1873" t="s">
        <v>1537</v>
      </c>
      <c r="C43" s="1873"/>
      <c r="K43" s="1878" t="s">
        <v>1759</v>
      </c>
      <c r="L43" s="1878"/>
      <c r="Q43" s="838"/>
      <c r="R43" s="838"/>
      <c r="S43" s="838"/>
      <c r="T43" s="838"/>
      <c r="U43" s="838"/>
      <c r="V43" s="838"/>
      <c r="W43" s="838"/>
      <c r="X43" s="838"/>
      <c r="Y43" s="838"/>
      <c r="Z43" s="838"/>
      <c r="AA43" s="838"/>
      <c r="AB43" s="838"/>
      <c r="AC43" s="838"/>
      <c r="AD43" s="838"/>
      <c r="AE43" s="838"/>
      <c r="AF43" s="838"/>
      <c r="AG43" s="838"/>
      <c r="AH43" s="838"/>
    </row>
    <row r="44" spans="2:34" s="822" customFormat="1" ht="21.75" customHeight="1" x14ac:dyDescent="0.2">
      <c r="B44" s="839" t="s">
        <v>1441</v>
      </c>
      <c r="C44" s="839"/>
      <c r="D44" s="840"/>
      <c r="E44" s="840"/>
      <c r="F44" s="840"/>
      <c r="G44" s="840"/>
      <c r="H44" s="705"/>
      <c r="I44" s="705"/>
      <c r="J44" s="705"/>
      <c r="K44" s="705"/>
      <c r="L44" s="841" t="s">
        <v>1544</v>
      </c>
      <c r="Q44" s="838"/>
      <c r="R44" s="838"/>
      <c r="S44" s="838"/>
      <c r="T44" s="838"/>
      <c r="U44" s="838"/>
      <c r="V44" s="838"/>
      <c r="W44" s="838"/>
      <c r="X44" s="838"/>
      <c r="Y44" s="838"/>
      <c r="Z44" s="838"/>
      <c r="AA44" s="838"/>
      <c r="AB44" s="838"/>
      <c r="AC44" s="838"/>
      <c r="AD44" s="838"/>
      <c r="AE44" s="838"/>
      <c r="AF44" s="838"/>
      <c r="AG44" s="838"/>
      <c r="AH44" s="838"/>
    </row>
    <row r="45" spans="2:34" s="812" customFormat="1" ht="8.25" customHeight="1" x14ac:dyDescent="0.2">
      <c r="Q45" s="837"/>
      <c r="R45" s="837"/>
      <c r="S45" s="837"/>
      <c r="T45" s="837"/>
      <c r="U45" s="837"/>
      <c r="V45" s="837"/>
      <c r="W45" s="837"/>
      <c r="X45" s="837"/>
      <c r="Y45" s="837"/>
      <c r="Z45" s="837"/>
      <c r="AA45" s="837"/>
      <c r="AB45" s="837"/>
      <c r="AC45" s="837"/>
      <c r="AD45" s="837"/>
      <c r="AE45" s="837"/>
      <c r="AF45" s="837"/>
      <c r="AG45" s="837"/>
      <c r="AH45" s="837"/>
    </row>
    <row r="46" spans="2:34" s="812" customFormat="1" ht="8.25" customHeight="1" x14ac:dyDescent="0.2">
      <c r="Q46" s="837"/>
      <c r="R46" s="837"/>
      <c r="S46" s="837"/>
      <c r="T46" s="837"/>
      <c r="U46" s="837"/>
      <c r="V46" s="837"/>
      <c r="W46" s="837"/>
      <c r="X46" s="837"/>
      <c r="Y46" s="837"/>
      <c r="Z46" s="837"/>
      <c r="AA46" s="837"/>
      <c r="AB46" s="837"/>
      <c r="AC46" s="837"/>
      <c r="AD46" s="837"/>
      <c r="AE46" s="837"/>
      <c r="AF46" s="837"/>
      <c r="AG46" s="837"/>
      <c r="AH46" s="837"/>
    </row>
    <row r="47" spans="2:34" s="812" customFormat="1" ht="36.75" x14ac:dyDescent="0.2">
      <c r="B47" s="1825" t="s">
        <v>1841</v>
      </c>
      <c r="C47" s="1825"/>
      <c r="D47" s="1825"/>
      <c r="E47" s="1825"/>
      <c r="F47" s="1825"/>
      <c r="G47" s="1825"/>
      <c r="H47" s="1825"/>
      <c r="I47" s="1825"/>
      <c r="J47" s="1825"/>
      <c r="K47" s="1825"/>
      <c r="L47" s="1825"/>
      <c r="Q47" s="837"/>
      <c r="R47" s="837"/>
      <c r="S47" s="837"/>
      <c r="T47" s="837"/>
      <c r="U47" s="837"/>
      <c r="V47" s="837"/>
      <c r="W47" s="837"/>
      <c r="X47" s="837"/>
      <c r="Y47" s="837"/>
      <c r="Z47" s="837"/>
      <c r="AA47" s="837"/>
      <c r="AB47" s="837"/>
      <c r="AC47" s="837"/>
      <c r="AD47" s="837"/>
      <c r="AE47" s="837"/>
      <c r="AF47" s="837"/>
      <c r="AG47" s="837"/>
      <c r="AH47" s="837"/>
    </row>
    <row r="48" spans="2:34" s="812" customFormat="1" ht="9.75" customHeight="1" x14ac:dyDescent="0.2">
      <c r="B48" s="818"/>
      <c r="C48" s="818"/>
      <c r="D48" s="842"/>
      <c r="E48" s="842"/>
      <c r="F48" s="842"/>
      <c r="G48" s="842"/>
      <c r="H48" s="842"/>
      <c r="I48" s="842"/>
      <c r="J48" s="842"/>
      <c r="K48" s="842"/>
      <c r="L48" s="842"/>
      <c r="Q48" s="837"/>
      <c r="R48" s="837"/>
      <c r="S48" s="837"/>
      <c r="T48" s="837"/>
      <c r="U48" s="837"/>
      <c r="V48" s="837"/>
      <c r="W48" s="837"/>
      <c r="X48" s="837"/>
      <c r="Y48" s="837"/>
      <c r="Z48" s="837"/>
      <c r="AA48" s="837"/>
      <c r="AB48" s="837"/>
      <c r="AC48" s="837"/>
      <c r="AD48" s="837"/>
      <c r="AE48" s="837"/>
      <c r="AF48" s="837"/>
      <c r="AG48" s="837"/>
      <c r="AH48" s="837"/>
    </row>
    <row r="49" spans="2:34" s="812" customFormat="1" ht="36.75" x14ac:dyDescent="0.2">
      <c r="B49" s="1825" t="s">
        <v>1842</v>
      </c>
      <c r="C49" s="1825"/>
      <c r="D49" s="1825"/>
      <c r="E49" s="1825"/>
      <c r="F49" s="1825"/>
      <c r="G49" s="1825"/>
      <c r="H49" s="1825"/>
      <c r="I49" s="1825"/>
      <c r="J49" s="1825"/>
      <c r="K49" s="1825"/>
      <c r="L49" s="1825"/>
      <c r="Q49" s="837"/>
      <c r="R49" s="837"/>
      <c r="S49" s="837"/>
      <c r="T49" s="837"/>
      <c r="U49" s="837"/>
      <c r="V49" s="837"/>
      <c r="W49" s="837"/>
      <c r="X49" s="837"/>
      <c r="Y49" s="837"/>
      <c r="Z49" s="837"/>
      <c r="AA49" s="837"/>
      <c r="AB49" s="837"/>
      <c r="AC49" s="837"/>
      <c r="AD49" s="837"/>
      <c r="AE49" s="837"/>
      <c r="AF49" s="837"/>
      <c r="AG49" s="837"/>
      <c r="AH49" s="837"/>
    </row>
    <row r="50" spans="2:34" s="812" customFormat="1" ht="11.25" customHeight="1" x14ac:dyDescent="0.2">
      <c r="Q50" s="837"/>
      <c r="R50" s="837"/>
      <c r="S50" s="837"/>
      <c r="T50" s="837"/>
      <c r="U50" s="837"/>
      <c r="V50" s="837"/>
      <c r="W50" s="837"/>
      <c r="X50" s="837"/>
      <c r="Y50" s="837"/>
      <c r="Z50" s="837"/>
      <c r="AA50" s="837"/>
      <c r="AB50" s="837"/>
      <c r="AC50" s="837"/>
      <c r="AD50" s="837"/>
      <c r="AE50" s="837"/>
      <c r="AF50" s="837"/>
      <c r="AG50" s="837"/>
      <c r="AH50" s="837"/>
    </row>
    <row r="51" spans="2:34" s="822" customFormat="1" ht="22.5" x14ac:dyDescent="0.2">
      <c r="B51" s="1872" t="s">
        <v>1773</v>
      </c>
      <c r="C51" s="1872"/>
      <c r="L51" s="705" t="s">
        <v>1772</v>
      </c>
      <c r="Q51" s="838"/>
      <c r="R51" s="838"/>
      <c r="S51" s="838"/>
      <c r="T51" s="838"/>
      <c r="U51" s="838"/>
      <c r="V51" s="838"/>
      <c r="W51" s="838"/>
      <c r="X51" s="838"/>
      <c r="Y51" s="838"/>
      <c r="Z51" s="838"/>
      <c r="AA51" s="838"/>
      <c r="AB51" s="838"/>
      <c r="AC51" s="838"/>
      <c r="AD51" s="838"/>
      <c r="AE51" s="838"/>
      <c r="AF51" s="838"/>
      <c r="AG51" s="838"/>
      <c r="AH51" s="838"/>
    </row>
    <row r="52" spans="2:34" s="812" customFormat="1" ht="15.75" thickBot="1" x14ac:dyDescent="0.25">
      <c r="Q52" s="837"/>
      <c r="R52" s="837"/>
      <c r="S52" s="837"/>
      <c r="T52" s="837"/>
      <c r="U52" s="837"/>
      <c r="V52" s="837"/>
      <c r="W52" s="837"/>
      <c r="X52" s="837"/>
      <c r="Y52" s="837"/>
      <c r="Z52" s="837"/>
      <c r="AA52" s="837"/>
      <c r="AB52" s="837"/>
      <c r="AC52" s="837"/>
      <c r="AD52" s="837"/>
      <c r="AE52" s="837"/>
      <c r="AF52" s="837"/>
      <c r="AG52" s="837"/>
      <c r="AH52" s="837"/>
    </row>
    <row r="53" spans="2:34" s="783" customFormat="1" ht="31.5" thickTop="1" x14ac:dyDescent="0.2">
      <c r="B53" s="1869" t="s">
        <v>887</v>
      </c>
      <c r="C53" s="1870"/>
      <c r="D53" s="843" t="s">
        <v>1100</v>
      </c>
      <c r="E53" s="1866" t="s">
        <v>1621</v>
      </c>
      <c r="F53" s="1867"/>
      <c r="G53" s="1868"/>
      <c r="H53" s="1866" t="s">
        <v>1630</v>
      </c>
      <c r="I53" s="1867"/>
      <c r="J53" s="1867"/>
      <c r="K53" s="1867"/>
      <c r="L53" s="1871"/>
      <c r="Q53" s="834"/>
      <c r="R53" s="834"/>
      <c r="S53" s="834"/>
      <c r="T53" s="834"/>
      <c r="U53" s="834"/>
      <c r="V53" s="834"/>
      <c r="W53" s="834"/>
      <c r="X53" s="834"/>
      <c r="Y53" s="834"/>
      <c r="Z53" s="834"/>
      <c r="AA53" s="834"/>
      <c r="AB53" s="834"/>
      <c r="AC53" s="834"/>
      <c r="AD53" s="834"/>
      <c r="AE53" s="834"/>
      <c r="AF53" s="834"/>
      <c r="AG53" s="834"/>
      <c r="AH53" s="834"/>
    </row>
    <row r="54" spans="2:34" s="783" customFormat="1" ht="30.75" x14ac:dyDescent="0.2">
      <c r="B54" s="1864" t="s">
        <v>886</v>
      </c>
      <c r="C54" s="1862"/>
      <c r="D54" s="1862" t="s">
        <v>1101</v>
      </c>
      <c r="E54" s="1600" t="s">
        <v>1102</v>
      </c>
      <c r="F54" s="1600" t="s">
        <v>1103</v>
      </c>
      <c r="G54" s="725" t="s">
        <v>1104</v>
      </c>
      <c r="H54" s="725" t="s">
        <v>1105</v>
      </c>
      <c r="I54" s="725" t="s">
        <v>1106</v>
      </c>
      <c r="J54" s="725" t="s">
        <v>1108</v>
      </c>
      <c r="K54" s="725" t="s">
        <v>1107</v>
      </c>
      <c r="L54" s="844" t="s">
        <v>1111</v>
      </c>
      <c r="Q54" s="834"/>
      <c r="R54" s="834"/>
      <c r="S54" s="834"/>
      <c r="T54" s="834"/>
      <c r="U54" s="834"/>
      <c r="V54" s="834"/>
      <c r="W54" s="834"/>
      <c r="X54" s="834"/>
      <c r="Y54" s="834"/>
      <c r="Z54" s="834"/>
      <c r="AA54" s="834"/>
      <c r="AB54" s="834"/>
      <c r="AC54" s="834"/>
      <c r="AD54" s="834"/>
      <c r="AE54" s="834"/>
      <c r="AF54" s="834"/>
      <c r="AG54" s="834"/>
      <c r="AH54" s="834"/>
    </row>
    <row r="55" spans="2:34" s="783" customFormat="1" ht="30.75" x14ac:dyDescent="0.2">
      <c r="B55" s="1865"/>
      <c r="C55" s="1863"/>
      <c r="D55" s="1863"/>
      <c r="E55" s="845" t="s">
        <v>1109</v>
      </c>
      <c r="F55" s="845" t="s">
        <v>1110</v>
      </c>
      <c r="G55" s="845" t="s">
        <v>1112</v>
      </c>
      <c r="H55" s="845" t="s">
        <v>1116</v>
      </c>
      <c r="I55" s="845" t="s">
        <v>1113</v>
      </c>
      <c r="J55" s="845" t="s">
        <v>1117</v>
      </c>
      <c r="K55" s="845" t="s">
        <v>1114</v>
      </c>
      <c r="L55" s="846" t="s">
        <v>1115</v>
      </c>
      <c r="Q55" s="834"/>
      <c r="R55" s="834"/>
      <c r="S55" s="834"/>
      <c r="T55" s="834"/>
      <c r="U55" s="834"/>
      <c r="V55" s="834"/>
      <c r="W55" s="834"/>
      <c r="X55" s="834"/>
      <c r="Y55" s="834"/>
      <c r="Z55" s="834"/>
      <c r="AA55" s="834"/>
      <c r="AB55" s="834"/>
      <c r="AC55" s="834"/>
      <c r="AD55" s="834"/>
      <c r="AE55" s="834"/>
      <c r="AF55" s="834"/>
      <c r="AG55" s="834"/>
      <c r="AH55" s="834"/>
    </row>
    <row r="56" spans="2:34" s="365" customFormat="1" ht="27.95" customHeight="1" x14ac:dyDescent="0.2">
      <c r="B56" s="1855">
        <v>2008</v>
      </c>
      <c r="C56" s="1856"/>
      <c r="D56" s="1682">
        <v>10.168476293620348</v>
      </c>
      <c r="E56" s="1682">
        <v>8.0386512153351859</v>
      </c>
      <c r="F56" s="1682">
        <v>8.0995053870714742</v>
      </c>
      <c r="G56" s="1682">
        <v>9.5005995471875639</v>
      </c>
      <c r="H56" s="1682">
        <v>10.059095723013572</v>
      </c>
      <c r="I56" s="1682">
        <v>9.9230424211307913</v>
      </c>
      <c r="J56" s="1682">
        <v>10.272575837300108</v>
      </c>
      <c r="K56" s="1682">
        <v>9.3578664935652025</v>
      </c>
      <c r="L56" s="1537">
        <v>9.9031451187524198</v>
      </c>
      <c r="N56" s="1233"/>
      <c r="O56" s="1233"/>
      <c r="P56" s="1233"/>
      <c r="Q56" s="1233"/>
      <c r="R56" s="1233"/>
      <c r="S56" s="1233"/>
      <c r="T56" s="1233"/>
      <c r="U56" s="1233"/>
      <c r="V56" s="1233"/>
      <c r="W56" s="1233"/>
      <c r="X56" s="1233"/>
      <c r="Y56" s="1233"/>
      <c r="Z56" s="1233"/>
      <c r="AA56" s="1233"/>
      <c r="AB56" s="1234"/>
      <c r="AC56" s="1234"/>
      <c r="AD56" s="1234"/>
      <c r="AE56" s="1234"/>
      <c r="AF56" s="1234"/>
      <c r="AG56" s="1234"/>
      <c r="AH56" s="1234"/>
    </row>
    <row r="57" spans="2:34" s="365" customFormat="1" ht="27.95" customHeight="1" x14ac:dyDescent="0.2">
      <c r="B57" s="1855">
        <v>2009</v>
      </c>
      <c r="C57" s="1856"/>
      <c r="D57" s="1682">
        <v>10.163126567403074</v>
      </c>
      <c r="E57" s="1682">
        <v>7.9958221453620224</v>
      </c>
      <c r="F57" s="1682">
        <v>8.2039884190395771</v>
      </c>
      <c r="G57" s="1682">
        <v>9.2337621201026554</v>
      </c>
      <c r="H57" s="1682">
        <v>10.049190459477018</v>
      </c>
      <c r="I57" s="1682">
        <v>9.6578214309190216</v>
      </c>
      <c r="J57" s="1682">
        <v>9.6430297388740005</v>
      </c>
      <c r="K57" s="1682">
        <v>8.9661539069100442</v>
      </c>
      <c r="L57" s="1537">
        <v>9.5790488840450223</v>
      </c>
      <c r="N57" s="1233"/>
      <c r="O57" s="1233"/>
      <c r="P57" s="1233"/>
      <c r="Q57" s="1233"/>
      <c r="R57" s="1233"/>
      <c r="S57" s="1233"/>
      <c r="T57" s="1233"/>
      <c r="U57" s="1233"/>
      <c r="V57" s="1233"/>
      <c r="W57" s="1233"/>
      <c r="X57" s="1233"/>
      <c r="Y57" s="1233"/>
      <c r="Z57" s="1233"/>
      <c r="AA57" s="1233"/>
      <c r="AB57" s="1234"/>
      <c r="AC57" s="1234"/>
      <c r="AD57" s="1234"/>
      <c r="AE57" s="1234"/>
      <c r="AF57" s="1234"/>
      <c r="AG57" s="1234"/>
      <c r="AH57" s="1234"/>
    </row>
    <row r="58" spans="2:34" s="365" customFormat="1" ht="27.95" customHeight="1" x14ac:dyDescent="0.2">
      <c r="B58" s="1855">
        <v>2010</v>
      </c>
      <c r="C58" s="1856"/>
      <c r="D58" s="1682">
        <v>9.8778845207282373</v>
      </c>
      <c r="E58" s="1682">
        <v>7.8161449257636839</v>
      </c>
      <c r="F58" s="1682">
        <v>8.3084385270819556</v>
      </c>
      <c r="G58" s="1682">
        <v>9.2042513326167121</v>
      </c>
      <c r="H58" s="1682">
        <v>10.0697270634766</v>
      </c>
      <c r="I58" s="1682">
        <v>9.3503507417113862</v>
      </c>
      <c r="J58" s="1682">
        <v>9.5769334513708841</v>
      </c>
      <c r="K58" s="1682">
        <v>8.8557563567683868</v>
      </c>
      <c r="L58" s="1537">
        <v>9.463191903331813</v>
      </c>
      <c r="N58" s="1233"/>
      <c r="O58" s="1233"/>
      <c r="P58" s="1233"/>
      <c r="Q58" s="1233"/>
      <c r="R58" s="1233"/>
      <c r="S58" s="1233"/>
      <c r="T58" s="1233"/>
      <c r="U58" s="1233"/>
      <c r="V58" s="1233"/>
      <c r="W58" s="1233"/>
      <c r="X58" s="1233"/>
      <c r="Y58" s="1233"/>
      <c r="Z58" s="1233"/>
      <c r="AA58" s="1233"/>
      <c r="AB58" s="1234"/>
      <c r="AC58" s="1234"/>
      <c r="AD58" s="1234"/>
      <c r="AE58" s="1234"/>
      <c r="AF58" s="1234"/>
      <c r="AG58" s="1234"/>
      <c r="AH58" s="1234"/>
    </row>
    <row r="59" spans="2:34" s="365" customFormat="1" ht="27.75" customHeight="1" x14ac:dyDescent="0.2">
      <c r="B59" s="1855">
        <v>2011</v>
      </c>
      <c r="C59" s="1856"/>
      <c r="D59" s="1682">
        <v>9.9733920461278469</v>
      </c>
      <c r="E59" s="1682">
        <v>7.7830272449647691</v>
      </c>
      <c r="F59" s="1682">
        <v>8.3450846737326874</v>
      </c>
      <c r="G59" s="1682">
        <v>9.2669358853131261</v>
      </c>
      <c r="H59" s="1682">
        <v>10.2061056441745</v>
      </c>
      <c r="I59" s="1682">
        <v>9.6490262241795364</v>
      </c>
      <c r="J59" s="1682">
        <v>9.4299928142533194</v>
      </c>
      <c r="K59" s="1682">
        <v>9.0569512540538515</v>
      </c>
      <c r="L59" s="1537">
        <v>9.5855189841653026</v>
      </c>
      <c r="N59" s="1233"/>
      <c r="O59" s="1233"/>
      <c r="P59" s="1233"/>
      <c r="Q59" s="1233"/>
      <c r="R59" s="1233"/>
      <c r="S59" s="1233"/>
      <c r="T59" s="1233"/>
      <c r="U59" s="1233"/>
      <c r="V59" s="1233"/>
      <c r="W59" s="1233"/>
      <c r="X59" s="1233"/>
      <c r="Y59" s="1233"/>
      <c r="Z59" s="1233"/>
      <c r="AA59" s="1233"/>
      <c r="AB59" s="1234"/>
      <c r="AC59" s="1234"/>
      <c r="AD59" s="1234"/>
      <c r="AE59" s="1234"/>
      <c r="AF59" s="1234"/>
      <c r="AG59" s="1234"/>
      <c r="AH59" s="1234"/>
    </row>
    <row r="60" spans="2:34" s="365" customFormat="1" ht="27.75" customHeight="1" x14ac:dyDescent="0.2">
      <c r="B60" s="1855">
        <v>2012</v>
      </c>
      <c r="C60" s="1856"/>
      <c r="D60" s="1682">
        <v>11.486237350879918</v>
      </c>
      <c r="E60" s="1682">
        <v>8.6575673351905849</v>
      </c>
      <c r="F60" s="1682">
        <v>9.6265014110872666</v>
      </c>
      <c r="G60" s="1682">
        <v>9.7578414392228918</v>
      </c>
      <c r="H60" s="1682">
        <v>11.595289623171656</v>
      </c>
      <c r="I60" s="1682">
        <v>12.171499145683818</v>
      </c>
      <c r="J60" s="1682">
        <v>11.955544732302602</v>
      </c>
      <c r="K60" s="1682">
        <v>11.836198123682266</v>
      </c>
      <c r="L60" s="1537">
        <v>11.889632906210085</v>
      </c>
      <c r="N60" s="1233"/>
      <c r="O60" s="1233"/>
      <c r="P60" s="1233"/>
      <c r="Q60" s="1233"/>
      <c r="R60" s="1233"/>
      <c r="S60" s="1233"/>
      <c r="T60" s="1233"/>
      <c r="U60" s="1233"/>
      <c r="V60" s="1233"/>
      <c r="W60" s="1233"/>
      <c r="X60" s="1233"/>
      <c r="Y60" s="1233"/>
      <c r="Z60" s="1233"/>
      <c r="AA60" s="1233"/>
      <c r="AB60" s="1234"/>
      <c r="AC60" s="1234"/>
      <c r="AD60" s="1234"/>
      <c r="AE60" s="1234"/>
      <c r="AF60" s="1234"/>
      <c r="AG60" s="1234"/>
      <c r="AH60" s="1234"/>
    </row>
    <row r="61" spans="2:34" s="365" customFormat="1" ht="27.75" customHeight="1" x14ac:dyDescent="0.2">
      <c r="B61" s="1855">
        <v>2013</v>
      </c>
      <c r="C61" s="1856"/>
      <c r="D61" s="1682">
        <v>11.483527870976245</v>
      </c>
      <c r="E61" s="1682">
        <v>8.9856208284779271</v>
      </c>
      <c r="F61" s="1682">
        <v>9.9793768073722084</v>
      </c>
      <c r="G61" s="1682">
        <v>10.616203904228612</v>
      </c>
      <c r="H61" s="1682">
        <v>13.072735434358199</v>
      </c>
      <c r="I61" s="1682">
        <v>12.685344235768312</v>
      </c>
      <c r="J61" s="1682">
        <v>11.945738048748353</v>
      </c>
      <c r="K61" s="1682">
        <v>13.577278072955027</v>
      </c>
      <c r="L61" s="1537">
        <v>12.820273947957475</v>
      </c>
      <c r="N61" s="1233"/>
      <c r="O61" s="1233"/>
      <c r="P61" s="1233"/>
      <c r="Q61" s="1233"/>
      <c r="R61" s="1233"/>
      <c r="S61" s="1233"/>
      <c r="T61" s="1233"/>
      <c r="U61" s="1233"/>
      <c r="V61" s="1233"/>
      <c r="W61" s="1233"/>
      <c r="X61" s="1233"/>
      <c r="Y61" s="1233"/>
      <c r="Z61" s="1233"/>
      <c r="AA61" s="1233"/>
      <c r="AB61" s="1234"/>
      <c r="AC61" s="1234"/>
      <c r="AD61" s="1234"/>
      <c r="AE61" s="1234"/>
      <c r="AF61" s="1234"/>
      <c r="AG61" s="1234"/>
      <c r="AH61" s="1234"/>
    </row>
    <row r="62" spans="2:34" s="365" customFormat="1" ht="27.75" customHeight="1" x14ac:dyDescent="0.2">
      <c r="B62" s="1858">
        <v>2012</v>
      </c>
      <c r="C62" s="1683" t="s">
        <v>1087</v>
      </c>
      <c r="D62" s="1684">
        <v>11.859172399305518</v>
      </c>
      <c r="E62" s="1684">
        <v>8.6329605095765114</v>
      </c>
      <c r="F62" s="1684">
        <v>8.8087319464534648</v>
      </c>
      <c r="G62" s="1684">
        <v>9.5524201550305232</v>
      </c>
      <c r="H62" s="1684">
        <v>12.216129667286491</v>
      </c>
      <c r="I62" s="1684">
        <v>12.394170554338938</v>
      </c>
      <c r="J62" s="1684">
        <v>11.286546603662975</v>
      </c>
      <c r="K62" s="1684">
        <v>10.891791538583732</v>
      </c>
      <c r="L62" s="1685">
        <v>11.697159590968036</v>
      </c>
      <c r="N62" s="1235"/>
      <c r="O62" s="1235"/>
      <c r="P62" s="1235"/>
      <c r="Q62" s="1235"/>
      <c r="R62" s="1235"/>
      <c r="S62" s="1235"/>
      <c r="T62" s="1235"/>
      <c r="U62" s="1235"/>
      <c r="V62" s="1235"/>
      <c r="W62" s="1235"/>
      <c r="X62" s="1235"/>
      <c r="Y62" s="1235"/>
      <c r="Z62" s="1235"/>
      <c r="AA62" s="1234"/>
      <c r="AB62" s="1234"/>
      <c r="AC62" s="1234"/>
      <c r="AD62" s="1234"/>
      <c r="AE62" s="1234"/>
      <c r="AF62" s="1234"/>
      <c r="AG62" s="1234"/>
      <c r="AH62" s="1234"/>
    </row>
    <row r="63" spans="2:34" s="365" customFormat="1" ht="27.75" customHeight="1" x14ac:dyDescent="0.2">
      <c r="B63" s="1859"/>
      <c r="C63" s="1236" t="s">
        <v>1088</v>
      </c>
      <c r="D63" s="1237">
        <v>12.077852839562228</v>
      </c>
      <c r="E63" s="1237">
        <v>8.6344501855382774</v>
      </c>
      <c r="F63" s="1237">
        <v>9.4625649145167507</v>
      </c>
      <c r="G63" s="1237">
        <v>9.9302105781576682</v>
      </c>
      <c r="H63" s="1237">
        <v>12.289526879701175</v>
      </c>
      <c r="I63" s="1237">
        <v>12.464310969104002</v>
      </c>
      <c r="J63" s="1237">
        <v>11.64760943378081</v>
      </c>
      <c r="K63" s="1237">
        <v>11.955337691962551</v>
      </c>
      <c r="L63" s="1238">
        <v>12.089196243637135</v>
      </c>
      <c r="N63" s="1235"/>
      <c r="O63" s="1235"/>
      <c r="P63" s="1235"/>
      <c r="Q63" s="1235"/>
      <c r="R63" s="1235"/>
      <c r="S63" s="1235"/>
      <c r="T63" s="1235"/>
      <c r="U63" s="1235"/>
      <c r="V63" s="1235"/>
      <c r="W63" s="1235"/>
      <c r="X63" s="1235"/>
      <c r="Y63" s="1235"/>
      <c r="Z63" s="1235"/>
      <c r="AA63" s="1234"/>
      <c r="AB63" s="1234"/>
      <c r="AC63" s="1234"/>
      <c r="AD63" s="1234"/>
      <c r="AE63" s="1234"/>
      <c r="AF63" s="1234"/>
      <c r="AG63" s="1234"/>
      <c r="AH63" s="1234"/>
    </row>
    <row r="64" spans="2:34" s="365" customFormat="1" ht="27.75" customHeight="1" x14ac:dyDescent="0.2">
      <c r="B64" s="1859"/>
      <c r="C64" s="1236" t="s">
        <v>1089</v>
      </c>
      <c r="D64" s="1237">
        <v>11.848139772337976</v>
      </c>
      <c r="E64" s="1237">
        <v>8.1531909964974894</v>
      </c>
      <c r="F64" s="1237">
        <v>9.5297481796197481</v>
      </c>
      <c r="G64" s="1237">
        <v>9.7926865102793563</v>
      </c>
      <c r="H64" s="1237">
        <v>11.231702285959273</v>
      </c>
      <c r="I64" s="1237">
        <v>11.986344486525795</v>
      </c>
      <c r="J64" s="1237">
        <v>11.646050679906178</v>
      </c>
      <c r="K64" s="1237">
        <v>11.91507643267923</v>
      </c>
      <c r="L64" s="1238">
        <v>11.694793471267619</v>
      </c>
      <c r="N64" s="1235"/>
      <c r="O64" s="1235"/>
      <c r="P64" s="1235"/>
      <c r="Q64" s="1235"/>
      <c r="R64" s="1235"/>
      <c r="S64" s="1235"/>
      <c r="T64" s="1235"/>
      <c r="U64" s="1235"/>
      <c r="V64" s="1235"/>
      <c r="W64" s="1235"/>
      <c r="X64" s="1235"/>
      <c r="Y64" s="1235"/>
      <c r="Z64" s="1235"/>
      <c r="AA64" s="1234"/>
      <c r="AB64" s="1234"/>
      <c r="AC64" s="1234"/>
      <c r="AD64" s="1234"/>
      <c r="AE64" s="1234"/>
      <c r="AF64" s="1234"/>
      <c r="AG64" s="1234"/>
      <c r="AH64" s="1234"/>
    </row>
    <row r="65" spans="2:34" s="365" customFormat="1" ht="27.75" customHeight="1" x14ac:dyDescent="0.2">
      <c r="B65" s="1859"/>
      <c r="C65" s="1236" t="s">
        <v>1090</v>
      </c>
      <c r="D65" s="1237">
        <v>11.470129275041042</v>
      </c>
      <c r="E65" s="1237">
        <v>8.655358563208523</v>
      </c>
      <c r="F65" s="1237">
        <v>9.6769848043027782</v>
      </c>
      <c r="G65" s="1237">
        <v>9.8534836653436226</v>
      </c>
      <c r="H65" s="1237">
        <v>11.244619707503579</v>
      </c>
      <c r="I65" s="1237">
        <v>11.952882673954985</v>
      </c>
      <c r="J65" s="1237">
        <v>11.559345623815478</v>
      </c>
      <c r="K65" s="1237">
        <v>11.85034415860731</v>
      </c>
      <c r="L65" s="1238">
        <v>11.651798040970338</v>
      </c>
      <c r="N65" s="1235"/>
      <c r="O65" s="1235"/>
      <c r="P65" s="1235"/>
      <c r="Q65" s="1235"/>
      <c r="R65" s="1235"/>
      <c r="S65" s="1235"/>
      <c r="T65" s="1235"/>
      <c r="U65" s="1235"/>
      <c r="V65" s="1235"/>
      <c r="W65" s="1235"/>
      <c r="X65" s="1235"/>
      <c r="Y65" s="1235"/>
      <c r="Z65" s="1235"/>
      <c r="AA65" s="1234"/>
      <c r="AB65" s="1234"/>
      <c r="AC65" s="1234"/>
      <c r="AD65" s="1234"/>
      <c r="AE65" s="1234"/>
      <c r="AF65" s="1234"/>
      <c r="AG65" s="1234"/>
      <c r="AH65" s="1234"/>
    </row>
    <row r="66" spans="2:34" s="365" customFormat="1" ht="27.75" customHeight="1" x14ac:dyDescent="0.2">
      <c r="B66" s="1859"/>
      <c r="C66" s="1236" t="s">
        <v>1091</v>
      </c>
      <c r="D66" s="1237">
        <v>11.825605847876739</v>
      </c>
      <c r="E66" s="1237">
        <v>8.5041815848410529</v>
      </c>
      <c r="F66" s="1237">
        <v>9.5864675442748677</v>
      </c>
      <c r="G66" s="1237">
        <v>9.8120434349514891</v>
      </c>
      <c r="H66" s="1237">
        <v>11.251039922504599</v>
      </c>
      <c r="I66" s="1237">
        <v>11.986927550394238</v>
      </c>
      <c r="J66" s="1237">
        <v>11.653554861272776</v>
      </c>
      <c r="K66" s="1237">
        <v>11.905839495595176</v>
      </c>
      <c r="L66" s="1238">
        <v>11.699340457441698</v>
      </c>
      <c r="N66" s="1235"/>
      <c r="O66" s="1235"/>
      <c r="P66" s="1235"/>
      <c r="Q66" s="1235"/>
      <c r="R66" s="1235"/>
      <c r="S66" s="1235"/>
      <c r="T66" s="1235"/>
      <c r="U66" s="1235"/>
      <c r="V66" s="1235"/>
      <c r="W66" s="1235"/>
      <c r="X66" s="1235"/>
      <c r="Y66" s="1235"/>
      <c r="Z66" s="1235"/>
      <c r="AA66" s="1234"/>
      <c r="AB66" s="1234"/>
      <c r="AC66" s="1234"/>
      <c r="AD66" s="1234"/>
      <c r="AE66" s="1234"/>
      <c r="AF66" s="1234"/>
      <c r="AG66" s="1234"/>
      <c r="AH66" s="1234"/>
    </row>
    <row r="67" spans="2:34" s="365" customFormat="1" ht="27.75" customHeight="1" x14ac:dyDescent="0.2">
      <c r="B67" s="1859"/>
      <c r="C67" s="1236" t="s">
        <v>1092</v>
      </c>
      <c r="D67" s="1237">
        <v>11.7514079952439</v>
      </c>
      <c r="E67" s="1237">
        <v>8.6439701073002784</v>
      </c>
      <c r="F67" s="1237">
        <v>9.6571780011035298</v>
      </c>
      <c r="G67" s="1237">
        <v>9.8665751233744601</v>
      </c>
      <c r="H67" s="1237">
        <v>11.261606432228179</v>
      </c>
      <c r="I67" s="1237">
        <v>11.964490455699572</v>
      </c>
      <c r="J67" s="1237">
        <v>11.481833417334782</v>
      </c>
      <c r="K67" s="1237">
        <v>11.960628874888936</v>
      </c>
      <c r="L67" s="1238">
        <v>11.667139795037865</v>
      </c>
      <c r="N67" s="1235"/>
      <c r="O67" s="1235"/>
      <c r="P67" s="1235"/>
      <c r="Q67" s="1235"/>
      <c r="R67" s="1235"/>
      <c r="S67" s="1235"/>
      <c r="T67" s="1235"/>
      <c r="U67" s="1235"/>
      <c r="V67" s="1235"/>
      <c r="W67" s="1235"/>
      <c r="X67" s="1235"/>
      <c r="Y67" s="1235"/>
      <c r="Z67" s="1235"/>
      <c r="AA67" s="1234"/>
      <c r="AB67" s="1234"/>
      <c r="AC67" s="1234"/>
      <c r="AD67" s="1234"/>
      <c r="AE67" s="1234"/>
      <c r="AF67" s="1234"/>
      <c r="AG67" s="1234"/>
      <c r="AH67" s="1234"/>
    </row>
    <row r="68" spans="2:34" s="365" customFormat="1" ht="27.75" customHeight="1" x14ac:dyDescent="0.2">
      <c r="B68" s="1859"/>
      <c r="C68" s="1236" t="s">
        <v>1093</v>
      </c>
      <c r="D68" s="1237">
        <v>11.726605321138946</v>
      </c>
      <c r="E68" s="1237">
        <v>8.5995726999505298</v>
      </c>
      <c r="F68" s="1237">
        <v>9.6690020051217349</v>
      </c>
      <c r="G68" s="1237">
        <v>9.6739118565491626</v>
      </c>
      <c r="H68" s="1237">
        <v>11.142653454153892</v>
      </c>
      <c r="I68" s="1237">
        <v>11.989944903465547</v>
      </c>
      <c r="J68" s="1237">
        <v>11.622983960138878</v>
      </c>
      <c r="K68" s="1237">
        <v>12.022533262061597</v>
      </c>
      <c r="L68" s="1238">
        <v>11.694528894954978</v>
      </c>
      <c r="N68" s="1235"/>
      <c r="O68" s="1235"/>
      <c r="P68" s="1235"/>
      <c r="Q68" s="1235"/>
      <c r="R68" s="1235"/>
      <c r="S68" s="1235"/>
      <c r="T68" s="1235"/>
      <c r="U68" s="1235"/>
      <c r="V68" s="1235"/>
      <c r="W68" s="1235"/>
      <c r="X68" s="1235"/>
      <c r="Y68" s="1235"/>
      <c r="Z68" s="1235"/>
      <c r="AA68" s="1234"/>
      <c r="AB68" s="1234"/>
      <c r="AC68" s="1234"/>
      <c r="AD68" s="1234"/>
      <c r="AE68" s="1234"/>
      <c r="AF68" s="1234"/>
      <c r="AG68" s="1234"/>
      <c r="AH68" s="1234"/>
    </row>
    <row r="69" spans="2:34" s="365" customFormat="1" ht="27.75" customHeight="1" x14ac:dyDescent="0.2">
      <c r="B69" s="1859"/>
      <c r="C69" s="1236" t="s">
        <v>1094</v>
      </c>
      <c r="D69" s="1237">
        <v>11.181326489012516</v>
      </c>
      <c r="E69" s="1237">
        <v>8.8028618202646847</v>
      </c>
      <c r="F69" s="1237">
        <v>9.7099980270977504</v>
      </c>
      <c r="G69" s="1237">
        <v>9.6766068783532333</v>
      </c>
      <c r="H69" s="1237">
        <v>11.348398576930844</v>
      </c>
      <c r="I69" s="1237">
        <v>11.962228625234324</v>
      </c>
      <c r="J69" s="1237">
        <v>11.756664856868113</v>
      </c>
      <c r="K69" s="1237">
        <v>12.076183344971232</v>
      </c>
      <c r="L69" s="1238">
        <v>11.785868851001128</v>
      </c>
      <c r="N69" s="1235"/>
      <c r="O69" s="1235"/>
      <c r="P69" s="1235"/>
      <c r="Q69" s="1235"/>
      <c r="R69" s="1235"/>
      <c r="S69" s="1235"/>
      <c r="T69" s="1235"/>
      <c r="U69" s="1235"/>
      <c r="V69" s="1235"/>
      <c r="W69" s="1235"/>
      <c r="X69" s="1235"/>
      <c r="Y69" s="1235"/>
      <c r="Z69" s="1235"/>
      <c r="AA69" s="1234"/>
      <c r="AB69" s="1234"/>
      <c r="AC69" s="1234"/>
      <c r="AD69" s="1234"/>
      <c r="AE69" s="1234"/>
      <c r="AF69" s="1234"/>
      <c r="AG69" s="1234"/>
      <c r="AH69" s="1234"/>
    </row>
    <row r="70" spans="2:34" s="365" customFormat="1" ht="27.75" customHeight="1" x14ac:dyDescent="0.2">
      <c r="B70" s="1859"/>
      <c r="C70" s="1236" t="s">
        <v>1095</v>
      </c>
      <c r="D70" s="1237">
        <v>10.679786220663443</v>
      </c>
      <c r="E70" s="1237">
        <v>8.7054929250706117</v>
      </c>
      <c r="F70" s="1237">
        <v>9.754180694630513</v>
      </c>
      <c r="G70" s="1237">
        <v>9.7029436653930148</v>
      </c>
      <c r="H70" s="1237">
        <v>11.320463733617808</v>
      </c>
      <c r="I70" s="1237">
        <v>11.931442491824482</v>
      </c>
      <c r="J70" s="1237">
        <v>11.830670327756829</v>
      </c>
      <c r="K70" s="1237">
        <v>11.809707846639364</v>
      </c>
      <c r="L70" s="1238">
        <v>11.723071099959622</v>
      </c>
      <c r="N70" s="1235"/>
      <c r="O70" s="1235"/>
      <c r="P70" s="1235"/>
      <c r="Q70" s="1235"/>
      <c r="R70" s="1235"/>
      <c r="S70" s="1235"/>
      <c r="T70" s="1235"/>
      <c r="U70" s="1235"/>
      <c r="V70" s="1235"/>
      <c r="W70" s="1235"/>
      <c r="X70" s="1235"/>
      <c r="Y70" s="1235"/>
      <c r="Z70" s="1235"/>
      <c r="AA70" s="1234"/>
      <c r="AB70" s="1234"/>
      <c r="AC70" s="1234"/>
      <c r="AD70" s="1234"/>
      <c r="AE70" s="1234"/>
      <c r="AF70" s="1234"/>
      <c r="AG70" s="1234"/>
      <c r="AH70" s="1234"/>
    </row>
    <row r="71" spans="2:34" s="365" customFormat="1" ht="27.75" customHeight="1" x14ac:dyDescent="0.2">
      <c r="B71" s="1859"/>
      <c r="C71" s="1236" t="s">
        <v>1096</v>
      </c>
      <c r="D71" s="1237">
        <v>11.316462062916617</v>
      </c>
      <c r="E71" s="1237">
        <v>8.9015900835448711</v>
      </c>
      <c r="F71" s="1237">
        <v>9.8248696913680451</v>
      </c>
      <c r="G71" s="1237">
        <v>9.8438644826812638</v>
      </c>
      <c r="H71" s="1237">
        <v>12.190055044160967</v>
      </c>
      <c r="I71" s="1237">
        <v>12.43444468073687</v>
      </c>
      <c r="J71" s="1237">
        <v>12.991472703672398</v>
      </c>
      <c r="K71" s="1237">
        <v>11.728950578721804</v>
      </c>
      <c r="L71" s="1238">
        <v>12.33623075182301</v>
      </c>
      <c r="N71" s="1235"/>
      <c r="O71" s="1235"/>
      <c r="P71" s="1235"/>
      <c r="Q71" s="1235"/>
      <c r="R71" s="1235"/>
      <c r="S71" s="1235"/>
      <c r="T71" s="1235"/>
      <c r="U71" s="1235"/>
      <c r="V71" s="1235"/>
      <c r="W71" s="1235"/>
      <c r="X71" s="1235"/>
      <c r="Y71" s="1235"/>
      <c r="Z71" s="1235"/>
      <c r="AA71" s="1234"/>
      <c r="AB71" s="1234"/>
      <c r="AC71" s="1234"/>
      <c r="AD71" s="1234"/>
      <c r="AE71" s="1234"/>
      <c r="AF71" s="1234"/>
      <c r="AG71" s="1234"/>
      <c r="AH71" s="1234"/>
    </row>
    <row r="72" spans="2:34" s="365" customFormat="1" ht="27.75" customHeight="1" x14ac:dyDescent="0.2">
      <c r="B72" s="1859"/>
      <c r="C72" s="1236" t="s">
        <v>1097</v>
      </c>
      <c r="D72" s="1237">
        <v>11.151972960261306</v>
      </c>
      <c r="E72" s="1237">
        <v>8.8082536030519964</v>
      </c>
      <c r="F72" s="1237">
        <v>9.8644278091048747</v>
      </c>
      <c r="G72" s="1237">
        <v>9.6648756226673065</v>
      </c>
      <c r="H72" s="1237">
        <v>12.185412625091816</v>
      </c>
      <c r="I72" s="1237">
        <v>12.497760414368681</v>
      </c>
      <c r="J72" s="1237">
        <v>12.994852364159962</v>
      </c>
      <c r="K72" s="1237">
        <v>11.917213078598845</v>
      </c>
      <c r="L72" s="1238">
        <v>12.398809620554827</v>
      </c>
      <c r="N72" s="1235"/>
      <c r="O72" s="1235"/>
      <c r="P72" s="1235"/>
      <c r="Q72" s="1235"/>
      <c r="R72" s="1235"/>
      <c r="S72" s="1235"/>
      <c r="T72" s="1235"/>
      <c r="U72" s="1235"/>
      <c r="V72" s="1235"/>
      <c r="W72" s="1235"/>
      <c r="X72" s="1235"/>
      <c r="Y72" s="1235"/>
      <c r="Z72" s="1235"/>
      <c r="AA72" s="1234"/>
      <c r="AB72" s="1234"/>
      <c r="AC72" s="1234"/>
      <c r="AD72" s="1234"/>
      <c r="AE72" s="1234"/>
      <c r="AF72" s="1234"/>
      <c r="AG72" s="1234"/>
      <c r="AH72" s="1234"/>
    </row>
    <row r="73" spans="2:34" s="365" customFormat="1" ht="27.75" customHeight="1" x14ac:dyDescent="0.2">
      <c r="B73" s="1860"/>
      <c r="C73" s="1241" t="s">
        <v>1098</v>
      </c>
      <c r="D73" s="1242">
        <v>10.946387027198764</v>
      </c>
      <c r="E73" s="1242">
        <v>8.8489249434422028</v>
      </c>
      <c r="F73" s="1242">
        <v>9.9738633154531318</v>
      </c>
      <c r="G73" s="1242">
        <v>9.7244752978936049</v>
      </c>
      <c r="H73" s="1242">
        <v>11.46186714892125</v>
      </c>
      <c r="I73" s="1242">
        <v>12.49304194255839</v>
      </c>
      <c r="J73" s="1242">
        <v>12.994951955262055</v>
      </c>
      <c r="K73" s="1242">
        <v>12.000771180877392</v>
      </c>
      <c r="L73" s="1239">
        <v>12.23765805690477</v>
      </c>
      <c r="N73" s="1235"/>
      <c r="O73" s="1235"/>
      <c r="P73" s="1235"/>
      <c r="Q73" s="1235"/>
      <c r="R73" s="1235"/>
      <c r="S73" s="1235"/>
      <c r="T73" s="1235"/>
      <c r="U73" s="1235"/>
      <c r="V73" s="1235"/>
      <c r="W73" s="1235"/>
      <c r="X73" s="1235"/>
      <c r="Y73" s="1235"/>
      <c r="Z73" s="1235"/>
      <c r="AA73" s="1234"/>
      <c r="AB73" s="1234"/>
      <c r="AC73" s="1234"/>
      <c r="AD73" s="1234"/>
      <c r="AE73" s="1234"/>
      <c r="AF73" s="1234"/>
      <c r="AG73" s="1234"/>
      <c r="AH73" s="1234"/>
    </row>
    <row r="74" spans="2:34" s="365" customFormat="1" ht="27.75" customHeight="1" x14ac:dyDescent="0.2">
      <c r="B74" s="1859">
        <v>2013</v>
      </c>
      <c r="C74" s="1236" t="s">
        <v>1087</v>
      </c>
      <c r="D74" s="1237">
        <v>11.479567687047568</v>
      </c>
      <c r="E74" s="1237">
        <v>9.175897319981793</v>
      </c>
      <c r="F74" s="1237">
        <v>9.7546608813968128</v>
      </c>
      <c r="G74" s="1237">
        <v>9.8172242874959803</v>
      </c>
      <c r="H74" s="1237">
        <v>12.411724951957122</v>
      </c>
      <c r="I74" s="1237">
        <v>12.089143563222148</v>
      </c>
      <c r="J74" s="1237">
        <v>12.977785486748175</v>
      </c>
      <c r="K74" s="1237">
        <v>13.867777288106847</v>
      </c>
      <c r="L74" s="1238">
        <v>12.836607822508572</v>
      </c>
      <c r="N74" s="1235"/>
      <c r="O74" s="1235"/>
      <c r="P74" s="1235"/>
      <c r="Q74" s="1235"/>
      <c r="R74" s="1235"/>
      <c r="S74" s="1235"/>
      <c r="T74" s="1235"/>
      <c r="U74" s="1235"/>
      <c r="V74" s="1235"/>
      <c r="W74" s="1235"/>
      <c r="X74" s="1235"/>
      <c r="Y74" s="1235"/>
      <c r="Z74" s="1235"/>
      <c r="AA74" s="1234"/>
      <c r="AB74" s="1234"/>
      <c r="AC74" s="1234"/>
      <c r="AD74" s="1234"/>
      <c r="AE74" s="1234"/>
      <c r="AF74" s="1234"/>
      <c r="AG74" s="1234"/>
      <c r="AH74" s="1234"/>
    </row>
    <row r="75" spans="2:34" s="365" customFormat="1" ht="27.75" customHeight="1" x14ac:dyDescent="0.2">
      <c r="B75" s="1859"/>
      <c r="C75" s="1236" t="s">
        <v>1088</v>
      </c>
      <c r="D75" s="1237">
        <v>10.843621485137819</v>
      </c>
      <c r="E75" s="1237">
        <v>9.0653021001222367</v>
      </c>
      <c r="F75" s="1237">
        <v>9.9452917718092504</v>
      </c>
      <c r="G75" s="1237">
        <v>9.8197744304109627</v>
      </c>
      <c r="H75" s="1237">
        <v>12.114187086678497</v>
      </c>
      <c r="I75" s="1237">
        <v>12.340759824021399</v>
      </c>
      <c r="J75" s="1237">
        <v>12.988440756455672</v>
      </c>
      <c r="K75" s="1237">
        <v>11.811163488431422</v>
      </c>
      <c r="L75" s="1238">
        <v>12.313637788896747</v>
      </c>
      <c r="N75" s="1235"/>
      <c r="O75" s="1235"/>
      <c r="P75" s="1235"/>
      <c r="Q75" s="1235"/>
      <c r="R75" s="1235"/>
      <c r="S75" s="1235"/>
      <c r="T75" s="1235"/>
      <c r="U75" s="1235"/>
      <c r="V75" s="1235"/>
      <c r="W75" s="1235"/>
      <c r="X75" s="1235"/>
      <c r="Y75" s="1235"/>
      <c r="Z75" s="1235"/>
      <c r="AA75" s="1234"/>
      <c r="AB75" s="1234"/>
      <c r="AC75" s="1234"/>
      <c r="AD75" s="1234"/>
      <c r="AE75" s="1234"/>
      <c r="AF75" s="1234"/>
      <c r="AG75" s="1234"/>
      <c r="AH75" s="1234"/>
    </row>
    <row r="76" spans="2:34" s="365" customFormat="1" ht="27.75" customHeight="1" x14ac:dyDescent="0.2">
      <c r="B76" s="1859"/>
      <c r="C76" s="1236" t="s">
        <v>1089</v>
      </c>
      <c r="D76" s="1237">
        <v>11.024654767682177</v>
      </c>
      <c r="E76" s="1237">
        <v>8.8362927736940708</v>
      </c>
      <c r="F76" s="1237">
        <v>9.8369520950320553</v>
      </c>
      <c r="G76" s="1237">
        <v>10.065955231913879</v>
      </c>
      <c r="H76" s="1237">
        <v>12.304802908296047</v>
      </c>
      <c r="I76" s="1237">
        <v>12.465227569594651</v>
      </c>
      <c r="J76" s="1237">
        <v>12.988832612601955</v>
      </c>
      <c r="K76" s="1237">
        <v>11.45852330892162</v>
      </c>
      <c r="L76" s="1238">
        <v>12.304346599853568</v>
      </c>
      <c r="N76" s="1235"/>
      <c r="O76" s="1235"/>
      <c r="P76" s="1235"/>
      <c r="Q76" s="1235"/>
      <c r="R76" s="1235"/>
      <c r="S76" s="1235"/>
      <c r="T76" s="1235"/>
      <c r="U76" s="1235"/>
      <c r="V76" s="1235"/>
      <c r="W76" s="1235"/>
      <c r="X76" s="1235"/>
      <c r="Y76" s="1235"/>
      <c r="Z76" s="1235"/>
      <c r="AA76" s="1234"/>
      <c r="AB76" s="1234"/>
      <c r="AC76" s="1234"/>
      <c r="AD76" s="1234"/>
      <c r="AE76" s="1234"/>
      <c r="AF76" s="1234"/>
      <c r="AG76" s="1234"/>
      <c r="AH76" s="1234"/>
    </row>
    <row r="77" spans="2:34" s="365" customFormat="1" ht="27.75" customHeight="1" x14ac:dyDescent="0.2">
      <c r="B77" s="1859"/>
      <c r="C77" s="1236" t="s">
        <v>1090</v>
      </c>
      <c r="D77" s="1237">
        <v>10.674650430705514</v>
      </c>
      <c r="E77" s="1237">
        <v>8.967683443085873</v>
      </c>
      <c r="F77" s="1237">
        <v>9.8641019269100934</v>
      </c>
      <c r="G77" s="1237">
        <v>10.160864208836742</v>
      </c>
      <c r="H77" s="1237">
        <v>12.936372065111005</v>
      </c>
      <c r="I77" s="1237">
        <v>12.536543084060597</v>
      </c>
      <c r="J77" s="1237">
        <v>12.995378583506891</v>
      </c>
      <c r="K77" s="1237">
        <v>13.820263220362051</v>
      </c>
      <c r="L77" s="1238">
        <v>13.072139238260135</v>
      </c>
      <c r="N77" s="1235"/>
      <c r="O77" s="1235"/>
      <c r="P77" s="1235"/>
      <c r="Q77" s="1235"/>
      <c r="R77" s="1235"/>
      <c r="S77" s="1235"/>
      <c r="T77" s="1235"/>
      <c r="U77" s="1235"/>
      <c r="V77" s="1235"/>
      <c r="W77" s="1235"/>
      <c r="X77" s="1235"/>
      <c r="Y77" s="1235"/>
      <c r="Z77" s="1235"/>
      <c r="AA77" s="1234"/>
      <c r="AB77" s="1234"/>
      <c r="AC77" s="1234"/>
      <c r="AD77" s="1234"/>
      <c r="AE77" s="1234"/>
      <c r="AF77" s="1234"/>
      <c r="AG77" s="1234"/>
      <c r="AH77" s="1234"/>
    </row>
    <row r="78" spans="2:34" s="365" customFormat="1" ht="27.75" customHeight="1" x14ac:dyDescent="0.2">
      <c r="B78" s="1859"/>
      <c r="C78" s="1236" t="s">
        <v>1091</v>
      </c>
      <c r="D78" s="1237">
        <v>11.124998850724371</v>
      </c>
      <c r="E78" s="1237">
        <v>8.8067629583188491</v>
      </c>
      <c r="F78" s="1237">
        <v>9.971972199087082</v>
      </c>
      <c r="G78" s="1237">
        <v>10.226803608641898</v>
      </c>
      <c r="H78" s="1237">
        <v>13.120015994903781</v>
      </c>
      <c r="I78" s="1237">
        <v>12.448374361597397</v>
      </c>
      <c r="J78" s="1237">
        <v>12.9968528391038</v>
      </c>
      <c r="K78" s="1237">
        <v>13.808563533616313</v>
      </c>
      <c r="L78" s="1238">
        <v>13.093451682305323</v>
      </c>
      <c r="N78" s="1235"/>
      <c r="O78" s="1235"/>
      <c r="P78" s="1235"/>
      <c r="Q78" s="1235"/>
      <c r="R78" s="1235"/>
      <c r="S78" s="1235"/>
      <c r="T78" s="1235"/>
      <c r="U78" s="1235"/>
      <c r="V78" s="1235"/>
      <c r="W78" s="1235"/>
      <c r="X78" s="1235"/>
      <c r="Y78" s="1235"/>
      <c r="Z78" s="1235"/>
      <c r="AA78" s="1234"/>
      <c r="AB78" s="1234"/>
      <c r="AC78" s="1234"/>
      <c r="AD78" s="1234"/>
      <c r="AE78" s="1234"/>
      <c r="AF78" s="1234"/>
      <c r="AG78" s="1234"/>
      <c r="AH78" s="1234"/>
    </row>
    <row r="79" spans="2:34" s="365" customFormat="1" ht="27.75" customHeight="1" x14ac:dyDescent="0.2">
      <c r="B79" s="1859"/>
      <c r="C79" s="1236" t="s">
        <v>1092</v>
      </c>
      <c r="D79" s="1237">
        <v>12.245180570912801</v>
      </c>
      <c r="E79" s="1237">
        <v>8.9344847328027921</v>
      </c>
      <c r="F79" s="1237">
        <v>9.9912453786100492</v>
      </c>
      <c r="G79" s="1237">
        <v>10.895638541909067</v>
      </c>
      <c r="H79" s="1237">
        <v>13.33770936285509</v>
      </c>
      <c r="I79" s="1237">
        <v>12.366001331411839</v>
      </c>
      <c r="J79" s="1237">
        <v>12.99077418465532</v>
      </c>
      <c r="K79" s="1237">
        <v>13.883018313543996</v>
      </c>
      <c r="L79" s="1238">
        <v>13.144375798116561</v>
      </c>
      <c r="N79" s="1235"/>
      <c r="O79" s="1235"/>
      <c r="P79" s="1235"/>
      <c r="Q79" s="1235"/>
      <c r="R79" s="1235"/>
      <c r="S79" s="1235"/>
      <c r="T79" s="1235"/>
      <c r="U79" s="1235"/>
      <c r="V79" s="1235"/>
      <c r="W79" s="1235"/>
      <c r="X79" s="1235"/>
      <c r="Y79" s="1235"/>
      <c r="Z79" s="1235"/>
      <c r="AA79" s="1234"/>
      <c r="AB79" s="1234"/>
      <c r="AC79" s="1234"/>
      <c r="AD79" s="1234"/>
      <c r="AE79" s="1234"/>
      <c r="AF79" s="1234"/>
      <c r="AG79" s="1234"/>
      <c r="AH79" s="1234"/>
    </row>
    <row r="80" spans="2:34" s="365" customFormat="1" ht="27.75" customHeight="1" x14ac:dyDescent="0.2">
      <c r="B80" s="1859"/>
      <c r="C80" s="1236" t="s">
        <v>1093</v>
      </c>
      <c r="D80" s="1237">
        <v>12.544929072059514</v>
      </c>
      <c r="E80" s="1237">
        <v>8.9757602839037638</v>
      </c>
      <c r="F80" s="1237">
        <v>9.9690586070878169</v>
      </c>
      <c r="G80" s="1237">
        <v>10.913050513269965</v>
      </c>
      <c r="H80" s="1237">
        <v>13.219872776277212</v>
      </c>
      <c r="I80" s="1237">
        <v>12.54296048768501</v>
      </c>
      <c r="J80" s="1237">
        <v>12.990531318705825</v>
      </c>
      <c r="K80" s="1237">
        <v>13.781902165319638</v>
      </c>
      <c r="L80" s="1238">
        <v>13.133816686996921</v>
      </c>
      <c r="N80" s="1235"/>
      <c r="O80" s="1235"/>
      <c r="P80" s="1235"/>
      <c r="Q80" s="1235"/>
      <c r="R80" s="1235"/>
      <c r="S80" s="1235"/>
      <c r="T80" s="1235"/>
      <c r="U80" s="1235"/>
      <c r="V80" s="1235"/>
      <c r="W80" s="1235"/>
      <c r="X80" s="1235"/>
      <c r="Y80" s="1235"/>
      <c r="Z80" s="1235"/>
      <c r="AA80" s="1234"/>
      <c r="AB80" s="1234"/>
      <c r="AC80" s="1234"/>
      <c r="AD80" s="1234"/>
      <c r="AE80" s="1234"/>
      <c r="AF80" s="1234"/>
      <c r="AG80" s="1234"/>
      <c r="AH80" s="1234"/>
    </row>
    <row r="81" spans="2:34" s="365" customFormat="1" ht="27.75" customHeight="1" x14ac:dyDescent="0.2">
      <c r="B81" s="1859"/>
      <c r="C81" s="1236" t="s">
        <v>1094</v>
      </c>
      <c r="D81" s="1237">
        <v>11.231891451699257</v>
      </c>
      <c r="E81" s="1237">
        <v>9.0144258900311254</v>
      </c>
      <c r="F81" s="1237">
        <v>10.010714690242381</v>
      </c>
      <c r="G81" s="1237">
        <v>10.994586355260621</v>
      </c>
      <c r="H81" s="1237">
        <v>13.224836460534672</v>
      </c>
      <c r="I81" s="1237">
        <v>12.977937130846726</v>
      </c>
      <c r="J81" s="1237">
        <v>8.9143756392613227</v>
      </c>
      <c r="K81" s="1237">
        <v>13.530672173321168</v>
      </c>
      <c r="L81" s="1238">
        <v>12.161955350990974</v>
      </c>
      <c r="N81" s="1235"/>
      <c r="O81" s="1235"/>
      <c r="P81" s="1235"/>
      <c r="Q81" s="1235"/>
      <c r="R81" s="1235"/>
      <c r="S81" s="1235"/>
      <c r="T81" s="1235"/>
      <c r="U81" s="1235"/>
      <c r="V81" s="1235"/>
      <c r="W81" s="1235"/>
      <c r="X81" s="1235"/>
      <c r="Y81" s="1235"/>
      <c r="Z81" s="1235"/>
      <c r="AA81" s="1234"/>
      <c r="AB81" s="1234"/>
      <c r="AC81" s="1234"/>
      <c r="AD81" s="1234"/>
      <c r="AE81" s="1234"/>
      <c r="AF81" s="1234"/>
      <c r="AG81" s="1234"/>
      <c r="AH81" s="1234"/>
    </row>
    <row r="82" spans="2:34" s="365" customFormat="1" ht="27.75" customHeight="1" x14ac:dyDescent="0.2">
      <c r="B82" s="1859"/>
      <c r="C82" s="1236" t="s">
        <v>1095</v>
      </c>
      <c r="D82" s="1237">
        <v>11.487761501969484</v>
      </c>
      <c r="E82" s="1237">
        <v>8.8422364466164076</v>
      </c>
      <c r="F82" s="1237">
        <v>10.001913262323852</v>
      </c>
      <c r="G82" s="1237">
        <v>10.914504567265553</v>
      </c>
      <c r="H82" s="1237">
        <v>13.926773972134654</v>
      </c>
      <c r="I82" s="1237">
        <v>13.49889822870815</v>
      </c>
      <c r="J82" s="1237">
        <v>10.860016779679714</v>
      </c>
      <c r="K82" s="1237">
        <v>14.308449833632503</v>
      </c>
      <c r="L82" s="1238">
        <v>13.148534703538756</v>
      </c>
      <c r="N82" s="1235"/>
      <c r="O82" s="1235"/>
      <c r="P82" s="1235"/>
      <c r="Q82" s="1235"/>
      <c r="R82" s="1235"/>
      <c r="S82" s="1235"/>
      <c r="T82" s="1235"/>
      <c r="U82" s="1235"/>
      <c r="V82" s="1235"/>
      <c r="W82" s="1235"/>
      <c r="X82" s="1235"/>
      <c r="Y82" s="1235"/>
      <c r="Z82" s="1235"/>
      <c r="AA82" s="1234"/>
      <c r="AB82" s="1234"/>
      <c r="AC82" s="1234"/>
      <c r="AD82" s="1234"/>
      <c r="AE82" s="1234"/>
      <c r="AF82" s="1234"/>
      <c r="AG82" s="1234"/>
      <c r="AH82" s="1234"/>
    </row>
    <row r="83" spans="2:34" s="365" customFormat="1" ht="27.75" customHeight="1" x14ac:dyDescent="0.2">
      <c r="B83" s="1859"/>
      <c r="C83" s="1236" t="s">
        <v>1096</v>
      </c>
      <c r="D83" s="1237">
        <v>11.732300633730423</v>
      </c>
      <c r="E83" s="1237">
        <v>8.9539409168197697</v>
      </c>
      <c r="F83" s="1237">
        <v>10.113295716949985</v>
      </c>
      <c r="G83" s="1237">
        <v>11.039695914085957</v>
      </c>
      <c r="H83" s="1237">
        <v>13.583818641425957</v>
      </c>
      <c r="I83" s="1237">
        <v>12.861897261012913</v>
      </c>
      <c r="J83" s="1237">
        <v>10.838925921860406</v>
      </c>
      <c r="K83" s="1237">
        <v>14.161744905308826</v>
      </c>
      <c r="L83" s="1238">
        <v>12.861596682402027</v>
      </c>
      <c r="N83" s="1235"/>
      <c r="O83" s="1235"/>
      <c r="P83" s="1235"/>
      <c r="Q83" s="1235"/>
      <c r="R83" s="1235"/>
      <c r="S83" s="1235"/>
      <c r="T83" s="1235"/>
      <c r="U83" s="1235"/>
      <c r="V83" s="1235"/>
      <c r="W83" s="1235"/>
      <c r="X83" s="1235"/>
      <c r="Y83" s="1235"/>
      <c r="Z83" s="1235"/>
      <c r="AA83" s="1234"/>
      <c r="AB83" s="1234"/>
      <c r="AC83" s="1234"/>
      <c r="AD83" s="1234"/>
      <c r="AE83" s="1234"/>
      <c r="AF83" s="1234"/>
      <c r="AG83" s="1234"/>
      <c r="AH83" s="1234"/>
    </row>
    <row r="84" spans="2:34" s="365" customFormat="1" ht="27.75" customHeight="1" x14ac:dyDescent="0.2">
      <c r="B84" s="1859"/>
      <c r="C84" s="1236" t="s">
        <v>1097</v>
      </c>
      <c r="D84" s="1237">
        <v>11.692144668345309</v>
      </c>
      <c r="E84" s="1237">
        <v>9.0070258576632742</v>
      </c>
      <c r="F84" s="1237">
        <v>9.9573868363803495</v>
      </c>
      <c r="G84" s="1237">
        <v>11.104149009869436</v>
      </c>
      <c r="H84" s="1237">
        <v>13.416650725180576</v>
      </c>
      <c r="I84" s="1237">
        <v>13.430032395785943</v>
      </c>
      <c r="J84" s="1237">
        <v>10.840482178535554</v>
      </c>
      <c r="K84" s="1237">
        <v>14.232163456008214</v>
      </c>
      <c r="L84" s="1238">
        <v>12.979832188877571</v>
      </c>
      <c r="N84" s="1235"/>
      <c r="O84" s="1235"/>
      <c r="P84" s="1235"/>
      <c r="Q84" s="1235"/>
      <c r="R84" s="1235"/>
      <c r="S84" s="1235"/>
      <c r="T84" s="1235"/>
      <c r="U84" s="1235"/>
      <c r="V84" s="1235"/>
      <c r="W84" s="1235"/>
      <c r="X84" s="1235"/>
      <c r="Y84" s="1235"/>
      <c r="Z84" s="1235"/>
      <c r="AA84" s="1234"/>
      <c r="AB84" s="1234"/>
      <c r="AC84" s="1234"/>
      <c r="AD84" s="1234"/>
      <c r="AE84" s="1234"/>
      <c r="AF84" s="1234"/>
      <c r="AG84" s="1234"/>
      <c r="AH84" s="1234"/>
    </row>
    <row r="85" spans="2:34" s="365" customFormat="1" ht="27.75" customHeight="1" thickBot="1" x14ac:dyDescent="0.25">
      <c r="B85" s="1860"/>
      <c r="C85" s="1241" t="s">
        <v>1098</v>
      </c>
      <c r="D85" s="1686">
        <v>11.7206333317007</v>
      </c>
      <c r="E85" s="1686">
        <v>9.2476372186951572</v>
      </c>
      <c r="F85" s="1686">
        <v>10.335928322636763</v>
      </c>
      <c r="G85" s="1686">
        <v>11.442200181783281</v>
      </c>
      <c r="H85" s="1686">
        <v>13.276060266943782</v>
      </c>
      <c r="I85" s="1686">
        <v>12.666355591272943</v>
      </c>
      <c r="J85" s="1686">
        <v>10.966460283865626</v>
      </c>
      <c r="K85" s="1686">
        <v>14.263095188887679</v>
      </c>
      <c r="L85" s="1243">
        <v>12.792992832742508</v>
      </c>
      <c r="N85" s="1235"/>
      <c r="O85" s="1235"/>
      <c r="P85" s="1235"/>
      <c r="Q85" s="1235"/>
      <c r="R85" s="1235"/>
      <c r="S85" s="1235"/>
      <c r="T85" s="1235"/>
      <c r="U85" s="1235"/>
      <c r="V85" s="1235"/>
      <c r="W85" s="1235"/>
      <c r="X85" s="1235"/>
      <c r="Y85" s="1235"/>
      <c r="Z85" s="1235"/>
      <c r="AA85" s="1234"/>
      <c r="AB85" s="1234"/>
      <c r="AC85" s="1234"/>
      <c r="AD85" s="1234"/>
      <c r="AE85" s="1234"/>
      <c r="AF85" s="1234"/>
      <c r="AG85" s="1234"/>
      <c r="AH85" s="1234"/>
    </row>
    <row r="86" spans="2:34" ht="8.25" customHeight="1" thickTop="1" x14ac:dyDescent="0.35">
      <c r="B86" s="232"/>
      <c r="C86" s="232"/>
      <c r="D86" s="232"/>
      <c r="E86" s="232"/>
      <c r="F86" s="232"/>
      <c r="G86" s="232"/>
      <c r="H86" s="232"/>
      <c r="I86" s="232"/>
      <c r="J86" s="232"/>
      <c r="K86" s="232"/>
      <c r="L86" s="232"/>
      <c r="Q86" s="231"/>
      <c r="R86" s="231"/>
      <c r="S86" s="231"/>
      <c r="T86" s="231"/>
      <c r="U86" s="231"/>
      <c r="V86" s="231"/>
      <c r="W86" s="231"/>
      <c r="X86" s="231"/>
      <c r="Y86" s="231"/>
      <c r="Z86" s="231"/>
      <c r="AA86" s="231"/>
      <c r="AB86" s="231"/>
      <c r="AC86" s="231"/>
      <c r="AD86" s="231"/>
      <c r="AE86" s="231"/>
      <c r="AF86" s="231"/>
      <c r="AG86" s="231"/>
      <c r="AH86" s="231"/>
    </row>
    <row r="87" spans="2:34" s="417" customFormat="1" ht="22.5" customHeight="1" x14ac:dyDescent="0.5">
      <c r="B87" s="1861" t="s">
        <v>1757</v>
      </c>
      <c r="C87" s="1861"/>
      <c r="K87" s="1857" t="s">
        <v>1759</v>
      </c>
      <c r="L87" s="1857"/>
      <c r="Q87" s="526"/>
      <c r="R87" s="526"/>
      <c r="S87" s="526"/>
      <c r="T87" s="526"/>
      <c r="U87" s="526"/>
      <c r="V87" s="526"/>
      <c r="W87" s="526"/>
      <c r="X87" s="526"/>
      <c r="Y87" s="526"/>
      <c r="Z87" s="526"/>
      <c r="AA87" s="526"/>
      <c r="AB87" s="526"/>
      <c r="AC87" s="526"/>
      <c r="AD87" s="526"/>
      <c r="AE87" s="526"/>
      <c r="AF87" s="526"/>
      <c r="AG87" s="526"/>
      <c r="AH87" s="526"/>
    </row>
    <row r="88" spans="2:34" x14ac:dyDescent="0.35">
      <c r="Q88" s="231"/>
      <c r="R88" s="231"/>
      <c r="S88" s="231"/>
      <c r="T88" s="231"/>
      <c r="U88" s="231"/>
      <c r="V88" s="231"/>
      <c r="W88" s="231"/>
      <c r="X88" s="231"/>
      <c r="Y88" s="231"/>
      <c r="Z88" s="231"/>
      <c r="AA88" s="231"/>
      <c r="AB88" s="231"/>
      <c r="AC88" s="231"/>
      <c r="AD88" s="231"/>
      <c r="AE88" s="231"/>
      <c r="AF88" s="231"/>
      <c r="AG88" s="231"/>
      <c r="AH88" s="231"/>
    </row>
    <row r="89" spans="2:34" x14ac:dyDescent="0.35">
      <c r="Q89" s="231"/>
      <c r="R89" s="231"/>
      <c r="S89" s="231"/>
      <c r="T89" s="231"/>
      <c r="U89" s="231"/>
      <c r="V89" s="231"/>
      <c r="W89" s="231"/>
      <c r="X89" s="231"/>
      <c r="Y89" s="231"/>
      <c r="Z89" s="231"/>
      <c r="AA89" s="231"/>
      <c r="AB89" s="231"/>
      <c r="AC89" s="231"/>
      <c r="AD89" s="231"/>
      <c r="AE89" s="231"/>
      <c r="AF89" s="231"/>
      <c r="AG89" s="231"/>
      <c r="AH89" s="231"/>
    </row>
    <row r="91" spans="2:34" x14ac:dyDescent="0.35">
      <c r="D91" s="144"/>
      <c r="E91" s="144"/>
      <c r="F91" s="144"/>
      <c r="G91" s="144"/>
      <c r="H91" s="144"/>
      <c r="I91" s="144"/>
      <c r="J91" s="144"/>
      <c r="K91" s="144"/>
      <c r="L91" s="144"/>
      <c r="M91" s="144"/>
    </row>
    <row r="92" spans="2:34" x14ac:dyDescent="0.35">
      <c r="D92" s="144"/>
      <c r="E92" s="144"/>
      <c r="F92" s="144"/>
      <c r="G92" s="144"/>
      <c r="H92" s="144"/>
      <c r="I92" s="144"/>
      <c r="J92" s="144"/>
      <c r="K92" s="144"/>
      <c r="L92" s="144"/>
      <c r="M92" s="144"/>
    </row>
    <row r="93" spans="2:34" x14ac:dyDescent="0.35">
      <c r="D93" s="144"/>
      <c r="E93" s="144"/>
      <c r="F93" s="144"/>
      <c r="G93" s="144"/>
      <c r="H93" s="144"/>
      <c r="I93" s="144"/>
      <c r="J93" s="144"/>
      <c r="K93" s="144"/>
      <c r="L93" s="144"/>
      <c r="M93" s="144"/>
    </row>
    <row r="94" spans="2:34" x14ac:dyDescent="0.35">
      <c r="D94" s="144"/>
      <c r="E94" s="144"/>
      <c r="F94" s="144"/>
      <c r="G94" s="144"/>
      <c r="H94" s="144"/>
      <c r="I94" s="144"/>
      <c r="J94" s="144"/>
      <c r="K94" s="144"/>
      <c r="L94" s="144"/>
      <c r="M94" s="144"/>
    </row>
    <row r="95" spans="2:34" x14ac:dyDescent="0.35">
      <c r="D95" s="144"/>
      <c r="E95" s="144"/>
      <c r="F95" s="144"/>
      <c r="G95" s="144"/>
      <c r="H95" s="144"/>
      <c r="I95" s="144"/>
      <c r="J95" s="144"/>
      <c r="K95" s="144"/>
      <c r="L95" s="144"/>
      <c r="M95" s="144"/>
    </row>
    <row r="96" spans="2:34" x14ac:dyDescent="0.35">
      <c r="D96" s="144"/>
      <c r="E96" s="144"/>
      <c r="F96" s="144"/>
      <c r="G96" s="144"/>
      <c r="H96" s="144"/>
      <c r="I96" s="144"/>
      <c r="J96" s="144"/>
      <c r="K96" s="144"/>
      <c r="L96" s="144"/>
      <c r="M96" s="144"/>
    </row>
    <row r="97" spans="4:13" x14ac:dyDescent="0.35">
      <c r="D97" s="144"/>
      <c r="E97" s="144"/>
      <c r="F97" s="144"/>
      <c r="G97" s="144"/>
      <c r="H97" s="144"/>
      <c r="I97" s="144"/>
      <c r="J97" s="144"/>
      <c r="K97" s="144"/>
      <c r="L97" s="144"/>
      <c r="M97" s="144"/>
    </row>
    <row r="98" spans="4:13" x14ac:dyDescent="0.35">
      <c r="D98" s="144"/>
      <c r="E98" s="144"/>
      <c r="F98" s="144"/>
      <c r="G98" s="144"/>
      <c r="H98" s="144"/>
      <c r="I98" s="144"/>
      <c r="J98" s="144"/>
      <c r="K98" s="144"/>
      <c r="L98" s="144"/>
      <c r="M98" s="144"/>
    </row>
    <row r="99" spans="4:13" x14ac:dyDescent="0.35">
      <c r="D99" s="144"/>
      <c r="E99" s="144"/>
      <c r="F99" s="144"/>
      <c r="G99" s="144"/>
      <c r="H99" s="144"/>
      <c r="I99" s="144"/>
      <c r="J99" s="144"/>
      <c r="K99" s="144"/>
      <c r="L99" s="144"/>
      <c r="M99" s="144"/>
    </row>
    <row r="100" spans="4:13" x14ac:dyDescent="0.35">
      <c r="D100" s="144"/>
      <c r="E100" s="144"/>
      <c r="F100" s="144"/>
      <c r="G100" s="144"/>
      <c r="H100" s="144"/>
      <c r="I100" s="144"/>
      <c r="J100" s="144"/>
      <c r="K100" s="144"/>
      <c r="L100" s="144"/>
      <c r="M100" s="144"/>
    </row>
    <row r="101" spans="4:13" x14ac:dyDescent="0.35">
      <c r="D101" s="144"/>
      <c r="E101" s="144"/>
      <c r="F101" s="144"/>
      <c r="G101" s="144"/>
      <c r="H101" s="144"/>
      <c r="I101" s="144"/>
      <c r="J101" s="144"/>
      <c r="K101" s="144"/>
      <c r="L101" s="144"/>
      <c r="M101" s="144"/>
    </row>
    <row r="102" spans="4:13" x14ac:dyDescent="0.35">
      <c r="D102" s="144"/>
      <c r="E102" s="144"/>
      <c r="F102" s="144"/>
      <c r="G102" s="144"/>
      <c r="H102" s="144"/>
      <c r="I102" s="144"/>
      <c r="J102" s="144"/>
      <c r="K102" s="144"/>
      <c r="L102" s="144"/>
      <c r="M102" s="144"/>
    </row>
    <row r="103" spans="4:13" x14ac:dyDescent="0.35">
      <c r="D103" s="144"/>
      <c r="E103" s="144"/>
      <c r="F103" s="144"/>
      <c r="G103" s="144"/>
      <c r="H103" s="144"/>
      <c r="I103" s="144"/>
      <c r="J103" s="144"/>
      <c r="K103" s="144"/>
      <c r="L103" s="144"/>
      <c r="M103" s="144"/>
    </row>
    <row r="104" spans="4:13" x14ac:dyDescent="0.35">
      <c r="D104" s="144"/>
      <c r="E104" s="144"/>
      <c r="F104" s="144"/>
      <c r="G104" s="144"/>
      <c r="H104" s="144"/>
      <c r="I104" s="144"/>
      <c r="J104" s="144"/>
      <c r="K104" s="144"/>
      <c r="L104" s="144"/>
      <c r="M104" s="144"/>
    </row>
    <row r="105" spans="4:13" x14ac:dyDescent="0.35">
      <c r="D105" s="144"/>
    </row>
    <row r="106" spans="4:13" x14ac:dyDescent="0.35">
      <c r="D106" s="144"/>
    </row>
    <row r="107" spans="4:13" x14ac:dyDescent="0.35">
      <c r="D107" s="144"/>
    </row>
    <row r="108" spans="4:13" x14ac:dyDescent="0.35">
      <c r="D108" s="144"/>
    </row>
    <row r="109" spans="4:13" x14ac:dyDescent="0.35">
      <c r="D109" s="144"/>
    </row>
    <row r="110" spans="4:13" x14ac:dyDescent="0.35">
      <c r="D110" s="144"/>
    </row>
    <row r="111" spans="4:13" x14ac:dyDescent="0.35">
      <c r="D111" s="144"/>
    </row>
    <row r="112" spans="4:13" x14ac:dyDescent="0.35">
      <c r="D112" s="144"/>
    </row>
    <row r="113" spans="4:4" x14ac:dyDescent="0.35">
      <c r="D113" s="144"/>
    </row>
  </sheetData>
  <mergeCells count="38">
    <mergeCell ref="B43:C43"/>
    <mergeCell ref="L10:L11"/>
    <mergeCell ref="B5:L5"/>
    <mergeCell ref="K10:K11"/>
    <mergeCell ref="K43:L43"/>
    <mergeCell ref="F9:J9"/>
    <mergeCell ref="D10:D11"/>
    <mergeCell ref="E10:E11"/>
    <mergeCell ref="B10:C11"/>
    <mergeCell ref="B16:C16"/>
    <mergeCell ref="B30:B41"/>
    <mergeCell ref="B17:C17"/>
    <mergeCell ref="B14:C14"/>
    <mergeCell ref="B15:C15"/>
    <mergeCell ref="B18:B29"/>
    <mergeCell ref="B7:C7"/>
    <mergeCell ref="E53:G53"/>
    <mergeCell ref="B47:L47"/>
    <mergeCell ref="B49:L49"/>
    <mergeCell ref="B53:C53"/>
    <mergeCell ref="H53:L53"/>
    <mergeCell ref="B51:C51"/>
    <mergeCell ref="B3:L3"/>
    <mergeCell ref="B9:C9"/>
    <mergeCell ref="B12:C12"/>
    <mergeCell ref="K87:L87"/>
    <mergeCell ref="B62:B73"/>
    <mergeCell ref="B74:B85"/>
    <mergeCell ref="B56:C56"/>
    <mergeCell ref="B57:C57"/>
    <mergeCell ref="B61:C61"/>
    <mergeCell ref="B58:C58"/>
    <mergeCell ref="B87:C87"/>
    <mergeCell ref="B59:C59"/>
    <mergeCell ref="B60:C60"/>
    <mergeCell ref="D54:D55"/>
    <mergeCell ref="B54:C55"/>
    <mergeCell ref="B13:C13"/>
  </mergeCells>
  <printOptions horizontalCentered="1"/>
  <pageMargins left="0.196850393700787" right="0.196850393700787" top="0.196850393700787" bottom="0" header="0.31496062992126" footer="0"/>
  <pageSetup paperSize="9" scale="35" orientation="portrait" r:id="rId1"/>
  <headerFooter>
    <oddFooter>&amp;C&amp;"Times New Roman,Regular"&amp;20 -23 -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V176"/>
  <sheetViews>
    <sheetView rightToLeft="1" view="pageBreakPreview" zoomScale="50" zoomScaleSheetLayoutView="50" workbookViewId="0"/>
  </sheetViews>
  <sheetFormatPr defaultRowHeight="21.75" x14ac:dyDescent="0.5"/>
  <cols>
    <col min="1" max="1" width="9.140625" style="227"/>
    <col min="2" max="2" width="60.42578125" style="210" customWidth="1"/>
    <col min="3" max="3" width="24.140625" style="227" customWidth="1"/>
    <col min="4" max="4" width="27.7109375" style="227" customWidth="1"/>
    <col min="5" max="5" width="22.85546875" style="227" customWidth="1"/>
    <col min="6" max="6" width="70" style="210" customWidth="1"/>
    <col min="7" max="16384" width="9.140625" style="227"/>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s="201" customFormat="1" ht="36.75" x14ac:dyDescent="0.85">
      <c r="B3" s="1771" t="s">
        <v>1843</v>
      </c>
      <c r="C3" s="1771"/>
      <c r="D3" s="1771"/>
      <c r="E3" s="1771"/>
      <c r="F3" s="1771"/>
      <c r="G3" s="2"/>
      <c r="H3" s="2"/>
      <c r="I3" s="2"/>
      <c r="J3" s="2"/>
    </row>
    <row r="4" spans="2:22" s="201" customFormat="1" ht="12.75" customHeight="1" x14ac:dyDescent="0.85">
      <c r="B4" s="535"/>
      <c r="C4" s="535"/>
      <c r="D4" s="535"/>
      <c r="E4" s="535"/>
      <c r="F4" s="535"/>
    </row>
    <row r="5" spans="2:22" s="201" customFormat="1" ht="36.75" x14ac:dyDescent="0.85">
      <c r="B5" s="1771" t="s">
        <v>1844</v>
      </c>
      <c r="C5" s="1771"/>
      <c r="D5" s="1771"/>
      <c r="E5" s="1771"/>
      <c r="F5" s="1771"/>
      <c r="G5" s="2"/>
      <c r="H5" s="2"/>
      <c r="I5" s="2"/>
      <c r="J5" s="202"/>
    </row>
    <row r="6" spans="2:22" s="201" customFormat="1" ht="19.5" customHeight="1" x14ac:dyDescent="0.65">
      <c r="K6" s="203"/>
      <c r="L6" s="203"/>
      <c r="M6" s="203"/>
      <c r="N6" s="203"/>
      <c r="O6" s="203"/>
      <c r="P6" s="203"/>
      <c r="Q6" s="203"/>
      <c r="R6" s="203"/>
    </row>
    <row r="7" spans="2:22" s="37" customFormat="1" ht="22.5" x14ac:dyDescent="0.5">
      <c r="B7" s="355" t="s">
        <v>1768</v>
      </c>
      <c r="C7" s="417"/>
      <c r="D7" s="417"/>
      <c r="E7" s="417"/>
      <c r="F7" s="229" t="s">
        <v>1771</v>
      </c>
    </row>
    <row r="8" spans="2:22" s="201" customFormat="1" ht="19.5" customHeight="1" thickBot="1" x14ac:dyDescent="0.7">
      <c r="B8" s="203"/>
      <c r="C8" s="203"/>
      <c r="D8" s="203"/>
      <c r="E8" s="203"/>
      <c r="F8" s="203"/>
      <c r="G8" s="203"/>
      <c r="H8" s="203"/>
      <c r="I8" s="203"/>
      <c r="J8" s="203"/>
      <c r="K8" s="203"/>
      <c r="L8" s="203"/>
      <c r="M8" s="203"/>
      <c r="N8" s="203"/>
      <c r="O8" s="203"/>
      <c r="P8" s="203"/>
      <c r="Q8" s="203"/>
      <c r="R8" s="203"/>
    </row>
    <row r="9" spans="2:22" s="201" customFormat="1" ht="12" customHeight="1" thickTop="1" x14ac:dyDescent="0.5">
      <c r="B9" s="1888"/>
      <c r="C9" s="204"/>
      <c r="D9" s="204"/>
      <c r="E9" s="204"/>
      <c r="F9" s="1885"/>
    </row>
    <row r="10" spans="2:22" s="527" customFormat="1" ht="23.1" customHeight="1" x14ac:dyDescent="0.7">
      <c r="B10" s="1889"/>
      <c r="C10" s="533" t="s">
        <v>530</v>
      </c>
      <c r="D10" s="533" t="s">
        <v>294</v>
      </c>
      <c r="E10" s="533" t="s">
        <v>180</v>
      </c>
      <c r="F10" s="1886"/>
    </row>
    <row r="11" spans="2:22" s="527" customFormat="1" ht="23.1" customHeight="1" x14ac:dyDescent="0.7">
      <c r="B11" s="1889"/>
      <c r="C11" s="534" t="s">
        <v>181</v>
      </c>
      <c r="D11" s="534" t="s">
        <v>825</v>
      </c>
      <c r="E11" s="534" t="s">
        <v>531</v>
      </c>
      <c r="F11" s="1886"/>
    </row>
    <row r="12" spans="2:22" s="529" customFormat="1" ht="12" customHeight="1" x14ac:dyDescent="0.7">
      <c r="B12" s="1890"/>
      <c r="C12" s="528"/>
      <c r="D12" s="528"/>
      <c r="E12" s="528"/>
      <c r="F12" s="1887"/>
    </row>
    <row r="13" spans="2:22" s="529" customFormat="1" ht="9" customHeight="1" x14ac:dyDescent="0.7">
      <c r="B13" s="530"/>
      <c r="C13" s="531"/>
      <c r="D13" s="531"/>
      <c r="E13" s="531"/>
      <c r="F13" s="532"/>
    </row>
    <row r="14" spans="2:22" s="1245" customFormat="1" ht="24.95" customHeight="1" x14ac:dyDescent="0.2">
      <c r="B14" s="1271" t="s">
        <v>89</v>
      </c>
      <c r="C14" s="1244"/>
      <c r="D14" s="1244"/>
      <c r="E14" s="1244"/>
      <c r="F14" s="1280" t="s">
        <v>11</v>
      </c>
    </row>
    <row r="15" spans="2:22" s="1245" customFormat="1" ht="9" customHeight="1" x14ac:dyDescent="0.2">
      <c r="B15" s="1272"/>
      <c r="C15" s="1246"/>
      <c r="D15" s="1246"/>
      <c r="E15" s="1246"/>
      <c r="F15" s="1281"/>
    </row>
    <row r="16" spans="2:22" s="1245" customFormat="1" ht="24.95" customHeight="1" x14ac:dyDescent="0.2">
      <c r="B16" s="1273" t="s">
        <v>532</v>
      </c>
      <c r="C16" s="1247">
        <v>7</v>
      </c>
      <c r="D16" s="1247">
        <v>8</v>
      </c>
      <c r="E16" s="1247">
        <v>8</v>
      </c>
      <c r="F16" s="1282" t="s">
        <v>292</v>
      </c>
    </row>
    <row r="17" spans="2:6" s="1245" customFormat="1" ht="9" customHeight="1" x14ac:dyDescent="0.2">
      <c r="B17" s="1272"/>
      <c r="C17" s="1248"/>
      <c r="D17" s="1248"/>
      <c r="E17" s="1248"/>
      <c r="F17" s="1281"/>
    </row>
    <row r="18" spans="2:6" s="1249" customFormat="1" ht="24.95" customHeight="1" x14ac:dyDescent="0.2">
      <c r="B18" s="1273" t="s">
        <v>533</v>
      </c>
      <c r="C18" s="1247"/>
      <c r="D18" s="1247"/>
      <c r="E18" s="1247"/>
      <c r="F18" s="1282" t="s">
        <v>123</v>
      </c>
    </row>
    <row r="19" spans="2:6" s="1249" customFormat="1" ht="24.95" customHeight="1" x14ac:dyDescent="0.2">
      <c r="B19" s="1602" t="s">
        <v>338</v>
      </c>
      <c r="C19" s="1247">
        <v>4.5</v>
      </c>
      <c r="D19" s="1247" t="s">
        <v>1123</v>
      </c>
      <c r="E19" s="1247" t="s">
        <v>1122</v>
      </c>
      <c r="F19" s="1601" t="s">
        <v>337</v>
      </c>
    </row>
    <row r="20" spans="2:6" s="1249" customFormat="1" ht="24.95" customHeight="1" x14ac:dyDescent="0.2">
      <c r="B20" s="1274" t="s">
        <v>458</v>
      </c>
      <c r="C20" s="1247">
        <v>4.5</v>
      </c>
      <c r="D20" s="1247" t="s">
        <v>1123</v>
      </c>
      <c r="E20" s="1247" t="s">
        <v>1122</v>
      </c>
      <c r="F20" s="1601" t="s">
        <v>459</v>
      </c>
    </row>
    <row r="21" spans="2:6" s="1245" customFormat="1" ht="24.95" customHeight="1" x14ac:dyDescent="0.2">
      <c r="B21" s="1602" t="s">
        <v>460</v>
      </c>
      <c r="C21" s="1247">
        <v>7</v>
      </c>
      <c r="D21" s="1247">
        <v>9.5</v>
      </c>
      <c r="E21" s="1247">
        <v>9.5</v>
      </c>
      <c r="F21" s="1601" t="s">
        <v>461</v>
      </c>
    </row>
    <row r="22" spans="2:6" s="1245" customFormat="1" ht="24.95" customHeight="1" x14ac:dyDescent="0.2">
      <c r="B22" s="1602" t="s">
        <v>1248</v>
      </c>
      <c r="C22" s="1247">
        <v>7</v>
      </c>
      <c r="D22" s="1247">
        <v>9.5</v>
      </c>
      <c r="E22" s="1247">
        <v>9.5</v>
      </c>
      <c r="F22" s="1601" t="s">
        <v>462</v>
      </c>
    </row>
    <row r="23" spans="2:6" s="1245" customFormat="1" ht="24.95" customHeight="1" x14ac:dyDescent="0.2">
      <c r="B23" s="1275" t="s">
        <v>463</v>
      </c>
      <c r="C23" s="1247">
        <v>12</v>
      </c>
      <c r="D23" s="1250">
        <v>12</v>
      </c>
      <c r="E23" s="1250">
        <v>12</v>
      </c>
      <c r="F23" s="1601" t="s">
        <v>1260</v>
      </c>
    </row>
    <row r="24" spans="2:6" s="1249" customFormat="1" ht="9" customHeight="1" thickBot="1" x14ac:dyDescent="0.25">
      <c r="B24" s="1276"/>
      <c r="C24" s="1251"/>
      <c r="D24" s="1251"/>
      <c r="E24" s="1251"/>
      <c r="F24" s="1283"/>
    </row>
    <row r="25" spans="2:6" s="1253" customFormat="1" ht="9" customHeight="1" thickTop="1" x14ac:dyDescent="0.2">
      <c r="B25" s="1277"/>
      <c r="C25" s="1252"/>
      <c r="D25" s="1252"/>
      <c r="E25" s="1252"/>
      <c r="F25" s="1284"/>
    </row>
    <row r="26" spans="2:6" s="1249" customFormat="1" ht="24.95" customHeight="1" x14ac:dyDescent="0.2">
      <c r="B26" s="1271" t="s">
        <v>184</v>
      </c>
      <c r="C26" s="1250"/>
      <c r="D26" s="1250"/>
      <c r="E26" s="1250"/>
      <c r="F26" s="1280" t="s">
        <v>12</v>
      </c>
    </row>
    <row r="27" spans="2:6" s="1245" customFormat="1" ht="9" customHeight="1" x14ac:dyDescent="0.2">
      <c r="B27" s="1272"/>
      <c r="C27" s="1248"/>
      <c r="D27" s="1248"/>
      <c r="E27" s="1248"/>
      <c r="F27" s="1281"/>
    </row>
    <row r="28" spans="2:6" s="1245" customFormat="1" ht="24.95" customHeight="1" x14ac:dyDescent="0.2">
      <c r="B28" s="1273" t="s">
        <v>464</v>
      </c>
      <c r="C28" s="1247"/>
      <c r="D28" s="1247"/>
      <c r="E28" s="1247"/>
      <c r="F28" s="1282" t="s">
        <v>292</v>
      </c>
    </row>
    <row r="29" spans="2:6" s="1245" customFormat="1" ht="24.95" customHeight="1" x14ac:dyDescent="0.2">
      <c r="B29" s="1602" t="s">
        <v>465</v>
      </c>
      <c r="C29" s="1254">
        <v>7</v>
      </c>
      <c r="D29" s="1254">
        <v>8</v>
      </c>
      <c r="E29" s="1254">
        <v>8</v>
      </c>
      <c r="F29" s="1601" t="s">
        <v>466</v>
      </c>
    </row>
    <row r="30" spans="2:6" s="1245" customFormat="1" ht="24.95" customHeight="1" x14ac:dyDescent="0.2">
      <c r="B30" s="1602" t="s">
        <v>467</v>
      </c>
      <c r="C30" s="1254">
        <v>7</v>
      </c>
      <c r="D30" s="1254">
        <v>8</v>
      </c>
      <c r="E30" s="1254">
        <v>8</v>
      </c>
      <c r="F30" s="1601" t="s">
        <v>468</v>
      </c>
    </row>
    <row r="31" spans="2:6" s="1245" customFormat="1" ht="9" customHeight="1" x14ac:dyDescent="0.2">
      <c r="B31" s="1272"/>
      <c r="C31" s="1248"/>
      <c r="D31" s="1248"/>
      <c r="E31" s="1248"/>
      <c r="F31" s="1281"/>
    </row>
    <row r="32" spans="2:6" s="1245" customFormat="1" ht="24.95" customHeight="1" x14ac:dyDescent="0.2">
      <c r="B32" s="1273" t="s">
        <v>533</v>
      </c>
      <c r="C32" s="1247"/>
      <c r="D32" s="1247"/>
      <c r="E32" s="1247"/>
      <c r="F32" s="1282" t="s">
        <v>123</v>
      </c>
    </row>
    <row r="33" spans="2:6" s="1245" customFormat="1" ht="24.95" customHeight="1" x14ac:dyDescent="0.2">
      <c r="B33" s="1602" t="s">
        <v>469</v>
      </c>
      <c r="C33" s="1254">
        <v>7</v>
      </c>
      <c r="D33" s="1254">
        <v>8.5</v>
      </c>
      <c r="E33" s="1254">
        <v>8.5</v>
      </c>
      <c r="F33" s="1601" t="s">
        <v>470</v>
      </c>
    </row>
    <row r="34" spans="2:6" s="1245" customFormat="1" ht="24.95" customHeight="1" x14ac:dyDescent="0.2">
      <c r="B34" s="1602" t="s">
        <v>798</v>
      </c>
      <c r="C34" s="1254">
        <v>7</v>
      </c>
      <c r="D34" s="1254">
        <v>9</v>
      </c>
      <c r="E34" s="1254">
        <v>9</v>
      </c>
      <c r="F34" s="1601" t="s">
        <v>471</v>
      </c>
    </row>
    <row r="35" spans="2:6" s="1245" customFormat="1" ht="24.95" customHeight="1" x14ac:dyDescent="0.2">
      <c r="B35" s="1275" t="s">
        <v>463</v>
      </c>
      <c r="C35" s="1254">
        <v>12</v>
      </c>
      <c r="D35" s="1252">
        <v>12</v>
      </c>
      <c r="E35" s="1250">
        <v>12</v>
      </c>
      <c r="F35" s="1601" t="s">
        <v>1260</v>
      </c>
    </row>
    <row r="36" spans="2:6" s="1245" customFormat="1" ht="9" customHeight="1" x14ac:dyDescent="0.2">
      <c r="B36" s="1272"/>
      <c r="C36" s="1248"/>
      <c r="D36" s="1248"/>
      <c r="E36" s="1248"/>
      <c r="F36" s="1281"/>
    </row>
    <row r="37" spans="2:6" s="1249" customFormat="1" ht="24.95" customHeight="1" x14ac:dyDescent="0.2">
      <c r="B37" s="1273" t="s">
        <v>472</v>
      </c>
      <c r="C37" s="1254">
        <v>7</v>
      </c>
      <c r="D37" s="1247">
        <v>9.5</v>
      </c>
      <c r="E37" s="1247">
        <v>9.5</v>
      </c>
      <c r="F37" s="1282" t="s">
        <v>473</v>
      </c>
    </row>
    <row r="38" spans="2:6" s="1249" customFormat="1" ht="9" customHeight="1" thickBot="1" x14ac:dyDescent="0.25">
      <c r="B38" s="1277"/>
      <c r="C38" s="1252"/>
      <c r="D38" s="1252"/>
      <c r="E38" s="1252"/>
      <c r="F38" s="1284"/>
    </row>
    <row r="39" spans="2:6" s="1253" customFormat="1" ht="9" customHeight="1" thickTop="1" x14ac:dyDescent="0.2">
      <c r="B39" s="1278"/>
      <c r="C39" s="1255"/>
      <c r="D39" s="1255"/>
      <c r="E39" s="1255"/>
      <c r="F39" s="1285"/>
    </row>
    <row r="40" spans="2:6" s="1249" customFormat="1" ht="24.95" customHeight="1" x14ac:dyDescent="0.2">
      <c r="B40" s="1222" t="s">
        <v>1308</v>
      </c>
      <c r="C40" s="1250"/>
      <c r="D40" s="1250"/>
      <c r="E40" s="1252"/>
      <c r="F40" s="1228" t="s">
        <v>1309</v>
      </c>
    </row>
    <row r="41" spans="2:6" s="1245" customFormat="1" ht="9" customHeight="1" x14ac:dyDescent="0.2">
      <c r="B41" s="1272"/>
      <c r="C41" s="1248"/>
      <c r="D41" s="1248"/>
      <c r="E41" s="1248"/>
      <c r="F41" s="1281"/>
    </row>
    <row r="42" spans="2:6" s="1249" customFormat="1" ht="24.95" customHeight="1" x14ac:dyDescent="0.2">
      <c r="B42" s="1279" t="s">
        <v>474</v>
      </c>
      <c r="C42" s="1247">
        <v>4.5</v>
      </c>
      <c r="D42" s="1247">
        <v>4.5</v>
      </c>
      <c r="E42" s="1247">
        <v>6</v>
      </c>
      <c r="F42" s="1601" t="s">
        <v>475</v>
      </c>
    </row>
    <row r="43" spans="2:6" s="1249" customFormat="1" ht="24.95" customHeight="1" x14ac:dyDescent="0.2">
      <c r="B43" s="1602" t="s">
        <v>476</v>
      </c>
      <c r="C43" s="1247">
        <v>4.5</v>
      </c>
      <c r="D43" s="1247" t="s">
        <v>1124</v>
      </c>
      <c r="E43" s="1247">
        <v>8</v>
      </c>
      <c r="F43" s="1601" t="s">
        <v>1251</v>
      </c>
    </row>
    <row r="44" spans="2:6" s="1249" customFormat="1" ht="24.95" customHeight="1" x14ac:dyDescent="0.2">
      <c r="B44" s="1279" t="s">
        <v>477</v>
      </c>
      <c r="C44" s="1247">
        <v>4.5</v>
      </c>
      <c r="D44" s="1247" t="s">
        <v>1124</v>
      </c>
      <c r="E44" s="1247">
        <v>6</v>
      </c>
      <c r="F44" s="1601" t="s">
        <v>478</v>
      </c>
    </row>
    <row r="45" spans="2:6" s="1249" customFormat="1" ht="24.95" customHeight="1" x14ac:dyDescent="0.2">
      <c r="B45" s="1275" t="s">
        <v>463</v>
      </c>
      <c r="C45" s="1247">
        <v>10</v>
      </c>
      <c r="D45" s="1247">
        <v>10</v>
      </c>
      <c r="E45" s="1247">
        <v>10</v>
      </c>
      <c r="F45" s="1601" t="s">
        <v>1260</v>
      </c>
    </row>
    <row r="46" spans="2:6" s="1249" customFormat="1" ht="9" customHeight="1" thickBot="1" x14ac:dyDescent="0.25">
      <c r="B46" s="1276"/>
      <c r="C46" s="1251"/>
      <c r="D46" s="1251"/>
      <c r="E46" s="1251"/>
      <c r="F46" s="1283"/>
    </row>
    <row r="47" spans="2:6" s="1253" customFormat="1" ht="9" customHeight="1" thickTop="1" x14ac:dyDescent="0.2">
      <c r="B47" s="1277"/>
      <c r="C47" s="1252"/>
      <c r="D47" s="1252"/>
      <c r="E47" s="1252"/>
      <c r="F47" s="1284"/>
    </row>
    <row r="48" spans="2:6" s="1245" customFormat="1" ht="24.95" customHeight="1" x14ac:dyDescent="0.2">
      <c r="B48" s="1271" t="s">
        <v>186</v>
      </c>
      <c r="C48" s="1250"/>
      <c r="D48" s="1250"/>
      <c r="E48" s="1250"/>
      <c r="F48" s="1280" t="s">
        <v>639</v>
      </c>
    </row>
    <row r="49" spans="2:6" s="1245" customFormat="1" ht="9" customHeight="1" x14ac:dyDescent="0.2">
      <c r="B49" s="1272"/>
      <c r="C49" s="1248"/>
      <c r="D49" s="1248"/>
      <c r="E49" s="1248"/>
      <c r="F49" s="1281"/>
    </row>
    <row r="50" spans="2:6" s="1249" customFormat="1" ht="24.95" customHeight="1" x14ac:dyDescent="0.2">
      <c r="B50" s="1602" t="s">
        <v>479</v>
      </c>
      <c r="C50" s="1247"/>
      <c r="D50" s="1247"/>
      <c r="E50" s="1247"/>
      <c r="F50" s="1601" t="s">
        <v>480</v>
      </c>
    </row>
    <row r="51" spans="2:6" s="1249" customFormat="1" ht="24.95" customHeight="1" x14ac:dyDescent="0.2">
      <c r="B51" s="1602" t="s">
        <v>481</v>
      </c>
      <c r="C51" s="1247">
        <v>7</v>
      </c>
      <c r="D51" s="1247">
        <v>7.5</v>
      </c>
      <c r="E51" s="1247">
        <v>7.5</v>
      </c>
      <c r="F51" s="1601" t="s">
        <v>482</v>
      </c>
    </row>
    <row r="52" spans="2:6" s="1249" customFormat="1" ht="24.95" customHeight="1" x14ac:dyDescent="0.2">
      <c r="B52" s="1602" t="s">
        <v>1249</v>
      </c>
      <c r="C52" s="1247">
        <v>7.5</v>
      </c>
      <c r="D52" s="1247">
        <v>8</v>
      </c>
      <c r="E52" s="1247">
        <v>8</v>
      </c>
      <c r="F52" s="1601" t="s">
        <v>483</v>
      </c>
    </row>
    <row r="53" spans="2:6" s="1245" customFormat="1" ht="25.5" customHeight="1" x14ac:dyDescent="0.2">
      <c r="B53" s="1602" t="s">
        <v>484</v>
      </c>
      <c r="C53" s="1247" t="s">
        <v>1172</v>
      </c>
      <c r="D53" s="1247" t="s">
        <v>1125</v>
      </c>
      <c r="E53" s="1247" t="s">
        <v>1125</v>
      </c>
      <c r="F53" s="1601" t="s">
        <v>485</v>
      </c>
    </row>
    <row r="54" spans="2:6" s="1249" customFormat="1" ht="24.95" customHeight="1" x14ac:dyDescent="0.2">
      <c r="B54" s="1275" t="s">
        <v>463</v>
      </c>
      <c r="C54" s="1250">
        <v>12</v>
      </c>
      <c r="D54" s="1247">
        <v>12</v>
      </c>
      <c r="E54" s="1247">
        <v>12</v>
      </c>
      <c r="F54" s="1601" t="s">
        <v>1260</v>
      </c>
    </row>
    <row r="55" spans="2:6" s="1249" customFormat="1" ht="9" customHeight="1" thickBot="1" x14ac:dyDescent="0.25">
      <c r="B55" s="1276"/>
      <c r="C55" s="1256"/>
      <c r="D55" s="1256"/>
      <c r="E55" s="1256"/>
      <c r="F55" s="1283"/>
    </row>
    <row r="56" spans="2:6" s="1253" customFormat="1" ht="9" customHeight="1" thickTop="1" x14ac:dyDescent="0.2">
      <c r="B56" s="1278"/>
      <c r="C56" s="1257"/>
      <c r="D56" s="1257"/>
      <c r="E56" s="1257"/>
      <c r="F56" s="1285"/>
    </row>
    <row r="57" spans="2:6" s="1245" customFormat="1" ht="24.95" customHeight="1" x14ac:dyDescent="0.2">
      <c r="B57" s="1271" t="s">
        <v>190</v>
      </c>
      <c r="C57" s="1258"/>
      <c r="D57" s="1259"/>
      <c r="E57" s="1258"/>
      <c r="F57" s="1280" t="s">
        <v>640</v>
      </c>
    </row>
    <row r="58" spans="2:6" s="1245" customFormat="1" ht="9" customHeight="1" x14ac:dyDescent="0.2">
      <c r="B58" s="1272"/>
      <c r="C58" s="1260"/>
      <c r="D58" s="1260"/>
      <c r="E58" s="1260"/>
      <c r="F58" s="1281"/>
    </row>
    <row r="59" spans="2:6" s="1245" customFormat="1" ht="25.5" customHeight="1" x14ac:dyDescent="0.2">
      <c r="B59" s="1272"/>
      <c r="C59" s="1261" t="s">
        <v>526</v>
      </c>
      <c r="D59" s="1261" t="s">
        <v>1368</v>
      </c>
      <c r="E59" s="1261" t="s">
        <v>426</v>
      </c>
      <c r="F59" s="1281"/>
    </row>
    <row r="60" spans="2:6" s="1245" customFormat="1" ht="30.75" x14ac:dyDescent="0.2">
      <c r="B60" s="1272"/>
      <c r="C60" s="1262" t="s">
        <v>475</v>
      </c>
      <c r="D60" s="1263" t="s">
        <v>1367</v>
      </c>
      <c r="E60" s="1262" t="s">
        <v>427</v>
      </c>
      <c r="F60" s="1281"/>
    </row>
    <row r="61" spans="2:6" s="1245" customFormat="1" ht="9" customHeight="1" x14ac:dyDescent="0.2">
      <c r="B61" s="1272"/>
      <c r="C61" s="1264"/>
      <c r="D61" s="1264"/>
      <c r="E61" s="1264"/>
      <c r="F61" s="1281"/>
    </row>
    <row r="62" spans="2:6" s="1245" customFormat="1" ht="24.75" customHeight="1" x14ac:dyDescent="0.2">
      <c r="B62" s="1273" t="s">
        <v>533</v>
      </c>
      <c r="C62" s="1265"/>
      <c r="D62" s="1265"/>
      <c r="E62" s="1265"/>
      <c r="F62" s="1282" t="s">
        <v>123</v>
      </c>
    </row>
    <row r="63" spans="2:6" s="1249" customFormat="1" ht="24.95" customHeight="1" x14ac:dyDescent="0.2">
      <c r="B63" s="1602" t="s">
        <v>527</v>
      </c>
      <c r="C63" s="1247">
        <v>7</v>
      </c>
      <c r="D63" s="1247">
        <v>8.5</v>
      </c>
      <c r="E63" s="1247">
        <v>9</v>
      </c>
      <c r="F63" s="1286" t="s">
        <v>528</v>
      </c>
    </row>
    <row r="64" spans="2:6" s="1245" customFormat="1" ht="24.95" customHeight="1" x14ac:dyDescent="0.2">
      <c r="B64" s="1602" t="s">
        <v>1250</v>
      </c>
      <c r="C64" s="1247">
        <v>7</v>
      </c>
      <c r="D64" s="1247">
        <v>8.5</v>
      </c>
      <c r="E64" s="1247">
        <v>9</v>
      </c>
      <c r="F64" s="1601" t="s">
        <v>1234</v>
      </c>
    </row>
    <row r="65" spans="1:6" s="1249" customFormat="1" ht="24.75" customHeight="1" x14ac:dyDescent="0.2">
      <c r="B65" s="1602" t="s">
        <v>1774</v>
      </c>
      <c r="C65" s="1247">
        <v>7</v>
      </c>
      <c r="D65" s="1247">
        <v>8.5</v>
      </c>
      <c r="E65" s="1247">
        <v>9</v>
      </c>
      <c r="F65" s="1601" t="s">
        <v>529</v>
      </c>
    </row>
    <row r="66" spans="1:6" s="1245" customFormat="1" ht="25.5" customHeight="1" x14ac:dyDescent="0.2">
      <c r="B66" s="1602" t="s">
        <v>684</v>
      </c>
      <c r="C66" s="1247">
        <v>7</v>
      </c>
      <c r="D66" s="1247">
        <v>8.5</v>
      </c>
      <c r="E66" s="1247">
        <v>9</v>
      </c>
      <c r="F66" s="1601" t="s">
        <v>96</v>
      </c>
    </row>
    <row r="67" spans="1:6" s="1245" customFormat="1" ht="24.95" customHeight="1" x14ac:dyDescent="0.2">
      <c r="B67" s="1277" t="s">
        <v>97</v>
      </c>
      <c r="C67" s="1247">
        <v>7</v>
      </c>
      <c r="D67" s="1247">
        <v>8.5</v>
      </c>
      <c r="E67" s="1247">
        <v>9</v>
      </c>
      <c r="F67" s="1284" t="s">
        <v>98</v>
      </c>
    </row>
    <row r="68" spans="1:6" s="1249" customFormat="1" ht="24.95" customHeight="1" x14ac:dyDescent="0.2">
      <c r="B68" s="1275" t="s">
        <v>519</v>
      </c>
      <c r="C68" s="1252">
        <v>7</v>
      </c>
      <c r="D68" s="1252">
        <v>7</v>
      </c>
      <c r="E68" s="1252" t="s">
        <v>710</v>
      </c>
      <c r="F68" s="1601" t="s">
        <v>520</v>
      </c>
    </row>
    <row r="69" spans="1:6" s="1249" customFormat="1" ht="24.95" customHeight="1" x14ac:dyDescent="0.2">
      <c r="B69" s="1275" t="s">
        <v>463</v>
      </c>
      <c r="C69" s="1252">
        <v>12</v>
      </c>
      <c r="D69" s="1252">
        <v>12</v>
      </c>
      <c r="E69" s="1252">
        <v>12</v>
      </c>
      <c r="F69" s="1601" t="s">
        <v>1260</v>
      </c>
    </row>
    <row r="70" spans="1:6" s="1249" customFormat="1" ht="8.25" customHeight="1" x14ac:dyDescent="0.2">
      <c r="B70" s="1275"/>
      <c r="C70" s="1266"/>
      <c r="D70" s="1266"/>
      <c r="E70" s="1266"/>
      <c r="F70" s="1601"/>
    </row>
    <row r="71" spans="1:6" s="1245" customFormat="1" ht="25.5" customHeight="1" x14ac:dyDescent="0.2">
      <c r="B71" s="1273" t="s">
        <v>472</v>
      </c>
      <c r="C71" s="1267">
        <v>9.5</v>
      </c>
      <c r="D71" s="1248" t="s">
        <v>710</v>
      </c>
      <c r="E71" s="1248" t="s">
        <v>710</v>
      </c>
      <c r="F71" s="1282" t="s">
        <v>473</v>
      </c>
    </row>
    <row r="72" spans="1:6" s="1245" customFormat="1" ht="15" customHeight="1" thickBot="1" x14ac:dyDescent="0.25">
      <c r="B72" s="1268"/>
      <c r="C72" s="1269"/>
      <c r="D72" s="1269"/>
      <c r="E72" s="1270"/>
      <c r="F72" s="1287"/>
    </row>
    <row r="73" spans="1:6" s="206" customFormat="1" ht="9" customHeight="1" thickTop="1" x14ac:dyDescent="0.5">
      <c r="B73" s="207"/>
      <c r="C73" s="208"/>
      <c r="D73" s="208"/>
      <c r="E73" s="208"/>
      <c r="F73" s="1288"/>
    </row>
    <row r="74" spans="1:6" s="334" customFormat="1" ht="18.75" customHeight="1" x14ac:dyDescent="0.5">
      <c r="B74" s="415" t="s">
        <v>1757</v>
      </c>
      <c r="F74" s="415" t="s">
        <v>1759</v>
      </c>
    </row>
    <row r="75" spans="1:6" s="334" customFormat="1" ht="18.75" customHeight="1" x14ac:dyDescent="0.5">
      <c r="B75" s="357" t="s">
        <v>1545</v>
      </c>
      <c r="C75" s="536"/>
      <c r="D75" s="536"/>
      <c r="E75" s="536"/>
      <c r="F75" s="415" t="s">
        <v>1547</v>
      </c>
    </row>
    <row r="76" spans="1:6" s="539" customFormat="1" ht="22.5" x14ac:dyDescent="0.5">
      <c r="A76" s="334"/>
      <c r="B76" s="537" t="s">
        <v>1546</v>
      </c>
      <c r="C76" s="538"/>
      <c r="D76" s="538"/>
      <c r="E76" s="538"/>
      <c r="F76" s="539" t="s">
        <v>1548</v>
      </c>
    </row>
    <row r="77" spans="1:6" s="210" customFormat="1" x14ac:dyDescent="0.5">
      <c r="B77" s="211"/>
      <c r="C77" s="209"/>
      <c r="D77" s="209"/>
      <c r="E77" s="209"/>
      <c r="F77" s="212"/>
    </row>
    <row r="78" spans="1:6" s="206" customFormat="1" ht="9.9499999999999993" customHeight="1" x14ac:dyDescent="0.5">
      <c r="B78" s="213"/>
      <c r="C78" s="214"/>
      <c r="D78" s="214"/>
      <c r="E78" s="214"/>
      <c r="F78" s="215"/>
    </row>
    <row r="79" spans="1:6" s="210" customFormat="1" ht="9.9499999999999993" customHeight="1" x14ac:dyDescent="0.5">
      <c r="B79" s="216"/>
      <c r="C79" s="211"/>
      <c r="D79" s="211"/>
      <c r="E79" s="211"/>
      <c r="F79" s="216"/>
    </row>
    <row r="80" spans="1:6" s="205" customFormat="1" ht="23.25" x14ac:dyDescent="0.5">
      <c r="B80" s="217"/>
      <c r="C80" s="218"/>
      <c r="D80" s="218"/>
      <c r="E80" s="218"/>
      <c r="F80" s="219"/>
    </row>
    <row r="81" spans="2:6" s="206" customFormat="1" ht="9.9499999999999993" customHeight="1" x14ac:dyDescent="0.5">
      <c r="B81" s="213"/>
      <c r="C81" s="214"/>
      <c r="D81" s="214"/>
      <c r="E81" s="214"/>
      <c r="F81" s="215"/>
    </row>
    <row r="82" spans="2:6" s="221" customFormat="1" x14ac:dyDescent="0.5">
      <c r="B82" s="215"/>
      <c r="C82" s="220"/>
      <c r="D82" s="220"/>
      <c r="E82" s="220"/>
      <c r="F82" s="215"/>
    </row>
    <row r="83" spans="2:6" s="210" customFormat="1" x14ac:dyDescent="0.5">
      <c r="B83" s="211"/>
      <c r="C83" s="209"/>
      <c r="D83" s="209"/>
      <c r="E83" s="209"/>
      <c r="F83" s="212"/>
    </row>
    <row r="84" spans="2:6" s="210" customFormat="1" x14ac:dyDescent="0.5">
      <c r="B84" s="211"/>
      <c r="C84" s="209"/>
      <c r="D84" s="209"/>
      <c r="E84" s="209"/>
      <c r="F84" s="212"/>
    </row>
    <row r="85" spans="2:6" s="206" customFormat="1" ht="9.9499999999999993" customHeight="1" x14ac:dyDescent="0.5">
      <c r="B85" s="213"/>
      <c r="C85" s="214"/>
      <c r="D85" s="214"/>
      <c r="E85" s="214"/>
      <c r="F85" s="215"/>
    </row>
    <row r="86" spans="2:6" s="221" customFormat="1" x14ac:dyDescent="0.5">
      <c r="B86" s="215"/>
      <c r="C86" s="220"/>
      <c r="D86" s="220"/>
      <c r="E86" s="220"/>
      <c r="F86" s="215"/>
    </row>
    <row r="87" spans="2:6" s="210" customFormat="1" x14ac:dyDescent="0.5">
      <c r="B87" s="211"/>
      <c r="C87" s="209"/>
      <c r="D87" s="209"/>
      <c r="E87" s="209"/>
      <c r="F87" s="212"/>
    </row>
    <row r="88" spans="2:6" s="210" customFormat="1" x14ac:dyDescent="0.5">
      <c r="B88" s="211"/>
      <c r="C88" s="209"/>
      <c r="D88" s="209"/>
      <c r="E88" s="209"/>
      <c r="F88" s="212"/>
    </row>
    <row r="89" spans="2:6" s="210" customFormat="1" x14ac:dyDescent="0.5">
      <c r="B89" s="211"/>
      <c r="C89" s="209"/>
      <c r="D89" s="209"/>
      <c r="E89" s="209"/>
      <c r="F89" s="212"/>
    </row>
    <row r="90" spans="2:6" s="210" customFormat="1" x14ac:dyDescent="0.5">
      <c r="B90" s="211"/>
      <c r="C90" s="209"/>
      <c r="D90" s="209"/>
      <c r="E90" s="209"/>
      <c r="F90" s="212"/>
    </row>
    <row r="91" spans="2:6" s="210" customFormat="1" x14ac:dyDescent="0.5">
      <c r="B91" s="222"/>
      <c r="C91" s="209"/>
      <c r="D91" s="209"/>
      <c r="E91" s="209"/>
      <c r="F91" s="212"/>
    </row>
    <row r="92" spans="2:6" s="221" customFormat="1" x14ac:dyDescent="0.5">
      <c r="B92" s="215"/>
      <c r="C92" s="220"/>
      <c r="D92" s="220"/>
      <c r="E92" s="220"/>
      <c r="F92" s="215"/>
    </row>
    <row r="93" spans="2:6" s="210" customFormat="1" x14ac:dyDescent="0.5">
      <c r="B93" s="215"/>
      <c r="C93" s="223"/>
      <c r="D93" s="223"/>
      <c r="E93" s="223"/>
      <c r="F93" s="215"/>
    </row>
    <row r="94" spans="2:6" s="221" customFormat="1" x14ac:dyDescent="0.5">
      <c r="B94" s="215"/>
      <c r="C94" s="220"/>
      <c r="D94" s="220"/>
      <c r="E94" s="220"/>
      <c r="F94" s="215"/>
    </row>
    <row r="95" spans="2:6" s="210" customFormat="1" x14ac:dyDescent="0.5">
      <c r="B95" s="211"/>
      <c r="C95" s="209"/>
      <c r="D95" s="209"/>
      <c r="E95" s="209"/>
      <c r="F95" s="212"/>
    </row>
    <row r="96" spans="2:6" s="210" customFormat="1" x14ac:dyDescent="0.5">
      <c r="B96" s="211"/>
      <c r="C96" s="209"/>
      <c r="D96" s="209"/>
      <c r="E96" s="209"/>
      <c r="F96" s="212"/>
    </row>
    <row r="97" spans="2:6" s="206" customFormat="1" ht="9.9499999999999993" customHeight="1" x14ac:dyDescent="0.5">
      <c r="B97" s="213"/>
      <c r="C97" s="214"/>
      <c r="D97" s="214"/>
      <c r="E97" s="214"/>
      <c r="F97" s="215"/>
    </row>
    <row r="98" spans="2:6" s="221" customFormat="1" x14ac:dyDescent="0.5">
      <c r="B98" s="215"/>
      <c r="C98" s="220"/>
      <c r="D98" s="220"/>
      <c r="E98" s="220"/>
      <c r="F98" s="215"/>
    </row>
    <row r="99" spans="2:6" s="210" customFormat="1" x14ac:dyDescent="0.5">
      <c r="B99" s="211"/>
      <c r="C99" s="209"/>
      <c r="D99" s="209"/>
      <c r="E99" s="209"/>
      <c r="F99" s="212"/>
    </row>
    <row r="100" spans="2:6" s="210" customFormat="1" x14ac:dyDescent="0.5">
      <c r="B100" s="211"/>
      <c r="C100" s="209"/>
      <c r="D100" s="209"/>
      <c r="E100" s="209"/>
      <c r="F100" s="212"/>
    </row>
    <row r="101" spans="2:6" s="210" customFormat="1" x14ac:dyDescent="0.5">
      <c r="B101" s="211"/>
      <c r="C101" s="209"/>
      <c r="D101" s="209"/>
      <c r="E101" s="209"/>
      <c r="F101" s="212"/>
    </row>
    <row r="102" spans="2:6" s="210" customFormat="1" ht="9.9499999999999993" customHeight="1" x14ac:dyDescent="0.5">
      <c r="B102" s="215"/>
      <c r="C102" s="224"/>
      <c r="D102" s="224"/>
      <c r="E102" s="224"/>
      <c r="F102" s="215"/>
    </row>
    <row r="103" spans="2:6" x14ac:dyDescent="0.5">
      <c r="B103" s="225"/>
      <c r="C103" s="226"/>
      <c r="D103" s="226"/>
      <c r="E103" s="226"/>
      <c r="F103" s="225"/>
    </row>
    <row r="104" spans="2:6" x14ac:dyDescent="0.5">
      <c r="B104" s="225"/>
      <c r="C104" s="226"/>
      <c r="D104" s="226"/>
      <c r="E104" s="226"/>
      <c r="F104" s="225"/>
    </row>
    <row r="105" spans="2:6" x14ac:dyDescent="0.5">
      <c r="B105" s="225"/>
      <c r="C105" s="200"/>
      <c r="D105" s="200"/>
      <c r="E105" s="200"/>
      <c r="F105" s="200"/>
    </row>
    <row r="106" spans="2:6" x14ac:dyDescent="0.5">
      <c r="B106" s="225"/>
      <c r="C106" s="200"/>
      <c r="D106" s="200"/>
      <c r="E106" s="200"/>
      <c r="F106" s="200"/>
    </row>
    <row r="107" spans="2:6" x14ac:dyDescent="0.5">
      <c r="B107" s="225"/>
      <c r="C107" s="200"/>
      <c r="D107" s="200"/>
      <c r="E107" s="200"/>
      <c r="F107" s="200"/>
    </row>
    <row r="108" spans="2:6" x14ac:dyDescent="0.5">
      <c r="B108" s="225"/>
      <c r="C108" s="225"/>
      <c r="D108" s="225"/>
      <c r="E108" s="225"/>
      <c r="F108" s="225"/>
    </row>
    <row r="109" spans="2:6" x14ac:dyDescent="0.5">
      <c r="B109" s="225"/>
      <c r="C109" s="226"/>
      <c r="D109" s="226"/>
      <c r="E109" s="226"/>
      <c r="F109" s="225"/>
    </row>
    <row r="110" spans="2:6" x14ac:dyDescent="0.5">
      <c r="B110" s="225"/>
      <c r="C110" s="226"/>
      <c r="D110" s="226"/>
      <c r="E110" s="226"/>
      <c r="F110" s="225"/>
    </row>
    <row r="111" spans="2:6" x14ac:dyDescent="0.5">
      <c r="B111" s="225"/>
      <c r="C111" s="226"/>
      <c r="D111" s="226"/>
      <c r="E111" s="226"/>
      <c r="F111" s="225"/>
    </row>
    <row r="112" spans="2:6" x14ac:dyDescent="0.5">
      <c r="B112" s="225"/>
      <c r="C112" s="226"/>
      <c r="D112" s="226"/>
      <c r="E112" s="226"/>
      <c r="F112" s="225"/>
    </row>
    <row r="113" spans="2:6" x14ac:dyDescent="0.5">
      <c r="B113" s="225"/>
      <c r="C113" s="226"/>
      <c r="D113" s="226"/>
      <c r="E113" s="226"/>
      <c r="F113" s="225"/>
    </row>
    <row r="114" spans="2:6" x14ac:dyDescent="0.5">
      <c r="B114" s="225"/>
      <c r="C114" s="226"/>
      <c r="D114" s="226"/>
      <c r="E114" s="226"/>
      <c r="F114" s="225"/>
    </row>
    <row r="115" spans="2:6" x14ac:dyDescent="0.5">
      <c r="B115" s="225"/>
      <c r="C115" s="226"/>
      <c r="D115" s="226"/>
      <c r="E115" s="226"/>
      <c r="F115" s="225"/>
    </row>
    <row r="116" spans="2:6" x14ac:dyDescent="0.5">
      <c r="B116" s="225"/>
      <c r="C116" s="226"/>
      <c r="D116" s="226"/>
      <c r="E116" s="226"/>
      <c r="F116" s="225"/>
    </row>
    <row r="117" spans="2:6" x14ac:dyDescent="0.5">
      <c r="B117" s="225"/>
      <c r="C117" s="226"/>
      <c r="D117" s="226"/>
      <c r="E117" s="226"/>
      <c r="F117" s="225"/>
    </row>
    <row r="118" spans="2:6" x14ac:dyDescent="0.5">
      <c r="B118" s="225"/>
      <c r="C118" s="226"/>
      <c r="D118" s="226"/>
      <c r="E118" s="226"/>
      <c r="F118" s="225"/>
    </row>
    <row r="119" spans="2:6" x14ac:dyDescent="0.5">
      <c r="B119" s="225"/>
      <c r="C119" s="226"/>
      <c r="D119" s="226"/>
      <c r="E119" s="226"/>
      <c r="F119" s="225"/>
    </row>
    <row r="120" spans="2:6" x14ac:dyDescent="0.5">
      <c r="B120" s="225"/>
      <c r="C120" s="226"/>
      <c r="D120" s="226"/>
      <c r="E120" s="226"/>
      <c r="F120" s="225"/>
    </row>
    <row r="121" spans="2:6" x14ac:dyDescent="0.5">
      <c r="B121" s="225"/>
      <c r="C121" s="226"/>
      <c r="D121" s="226"/>
      <c r="E121" s="226"/>
      <c r="F121" s="225"/>
    </row>
    <row r="122" spans="2:6" x14ac:dyDescent="0.5">
      <c r="B122" s="225"/>
      <c r="C122" s="226"/>
      <c r="D122" s="226"/>
      <c r="E122" s="226"/>
      <c r="F122" s="225"/>
    </row>
    <row r="123" spans="2:6" x14ac:dyDescent="0.5">
      <c r="B123" s="225"/>
      <c r="C123" s="226"/>
      <c r="D123" s="226"/>
      <c r="E123" s="226"/>
      <c r="F123" s="225"/>
    </row>
    <row r="124" spans="2:6" x14ac:dyDescent="0.5">
      <c r="B124" s="225"/>
      <c r="C124" s="226"/>
      <c r="D124" s="226"/>
      <c r="E124" s="226"/>
      <c r="F124" s="225"/>
    </row>
    <row r="125" spans="2:6" x14ac:dyDescent="0.5">
      <c r="B125" s="225"/>
      <c r="C125" s="226"/>
      <c r="D125" s="226"/>
      <c r="E125" s="226"/>
      <c r="F125" s="225"/>
    </row>
    <row r="126" spans="2:6" x14ac:dyDescent="0.5">
      <c r="B126" s="225"/>
      <c r="C126" s="226"/>
      <c r="D126" s="226"/>
      <c r="E126" s="226"/>
      <c r="F126" s="225"/>
    </row>
    <row r="127" spans="2:6" x14ac:dyDescent="0.5">
      <c r="B127" s="225"/>
      <c r="C127" s="226"/>
      <c r="D127" s="226"/>
      <c r="E127" s="226"/>
      <c r="F127" s="225"/>
    </row>
    <row r="128" spans="2:6" x14ac:dyDescent="0.5">
      <c r="B128" s="225"/>
      <c r="C128" s="226"/>
      <c r="D128" s="226"/>
      <c r="E128" s="226"/>
      <c r="F128" s="225"/>
    </row>
    <row r="129" spans="2:6" x14ac:dyDescent="0.5">
      <c r="B129" s="225"/>
      <c r="C129" s="226"/>
      <c r="D129" s="226"/>
      <c r="E129" s="226"/>
      <c r="F129" s="225"/>
    </row>
    <row r="130" spans="2:6" x14ac:dyDescent="0.5">
      <c r="B130" s="225"/>
      <c r="C130" s="226"/>
      <c r="D130" s="226"/>
      <c r="E130" s="226"/>
      <c r="F130" s="225"/>
    </row>
    <row r="131" spans="2:6" x14ac:dyDescent="0.5">
      <c r="B131" s="225"/>
      <c r="C131" s="226"/>
      <c r="D131" s="226"/>
      <c r="E131" s="226"/>
      <c r="F131" s="225"/>
    </row>
    <row r="132" spans="2:6" x14ac:dyDescent="0.5">
      <c r="B132" s="225"/>
      <c r="C132" s="226"/>
      <c r="D132" s="226"/>
      <c r="E132" s="226"/>
      <c r="F132" s="225"/>
    </row>
    <row r="133" spans="2:6" x14ac:dyDescent="0.5">
      <c r="B133" s="225"/>
      <c r="C133" s="226"/>
      <c r="D133" s="226"/>
      <c r="E133" s="226"/>
      <c r="F133" s="225"/>
    </row>
    <row r="134" spans="2:6" x14ac:dyDescent="0.5">
      <c r="B134" s="225"/>
      <c r="C134" s="226"/>
      <c r="D134" s="226"/>
      <c r="E134" s="226"/>
      <c r="F134" s="225"/>
    </row>
    <row r="135" spans="2:6" x14ac:dyDescent="0.5">
      <c r="B135" s="225"/>
      <c r="C135" s="226"/>
      <c r="D135" s="226"/>
      <c r="E135" s="226"/>
      <c r="F135" s="225"/>
    </row>
    <row r="136" spans="2:6" x14ac:dyDescent="0.5">
      <c r="B136" s="225"/>
      <c r="C136" s="226"/>
      <c r="D136" s="226"/>
      <c r="E136" s="226"/>
      <c r="F136" s="225"/>
    </row>
    <row r="137" spans="2:6" x14ac:dyDescent="0.5">
      <c r="B137" s="225"/>
      <c r="C137" s="226"/>
      <c r="D137" s="226"/>
      <c r="E137" s="226"/>
      <c r="F137" s="225"/>
    </row>
    <row r="138" spans="2:6" x14ac:dyDescent="0.5">
      <c r="B138" s="225"/>
      <c r="C138" s="226"/>
      <c r="D138" s="226"/>
      <c r="E138" s="226"/>
      <c r="F138" s="225"/>
    </row>
    <row r="139" spans="2:6" x14ac:dyDescent="0.5">
      <c r="B139" s="225"/>
      <c r="C139" s="226"/>
      <c r="D139" s="226"/>
      <c r="E139" s="226"/>
      <c r="F139" s="225"/>
    </row>
    <row r="140" spans="2:6" x14ac:dyDescent="0.5">
      <c r="B140" s="225"/>
      <c r="C140" s="226"/>
      <c r="D140" s="226"/>
      <c r="E140" s="226"/>
      <c r="F140" s="225"/>
    </row>
    <row r="141" spans="2:6" x14ac:dyDescent="0.5">
      <c r="B141" s="225"/>
      <c r="C141" s="226"/>
      <c r="D141" s="226"/>
      <c r="E141" s="226"/>
      <c r="F141" s="225"/>
    </row>
    <row r="142" spans="2:6" x14ac:dyDescent="0.5">
      <c r="B142" s="225"/>
      <c r="C142" s="226"/>
      <c r="D142" s="226"/>
      <c r="E142" s="226"/>
      <c r="F142" s="225"/>
    </row>
    <row r="143" spans="2:6" x14ac:dyDescent="0.5">
      <c r="B143" s="225"/>
      <c r="C143" s="226"/>
      <c r="D143" s="226"/>
      <c r="E143" s="226"/>
      <c r="F143" s="225"/>
    </row>
    <row r="144" spans="2:6" x14ac:dyDescent="0.5">
      <c r="B144" s="225"/>
      <c r="C144" s="226"/>
      <c r="D144" s="226"/>
      <c r="E144" s="226"/>
      <c r="F144" s="225"/>
    </row>
    <row r="145" spans="2:6" x14ac:dyDescent="0.5">
      <c r="B145" s="225"/>
      <c r="C145" s="226"/>
      <c r="D145" s="226"/>
      <c r="E145" s="226"/>
      <c r="F145" s="225"/>
    </row>
    <row r="146" spans="2:6" x14ac:dyDescent="0.5">
      <c r="B146" s="225"/>
      <c r="C146" s="226"/>
      <c r="D146" s="226"/>
      <c r="E146" s="226"/>
      <c r="F146" s="225"/>
    </row>
    <row r="147" spans="2:6" x14ac:dyDescent="0.5">
      <c r="B147" s="225"/>
      <c r="C147" s="226"/>
      <c r="D147" s="226"/>
      <c r="E147" s="226"/>
      <c r="F147" s="225"/>
    </row>
    <row r="148" spans="2:6" x14ac:dyDescent="0.5">
      <c r="B148" s="225"/>
      <c r="C148" s="226"/>
      <c r="D148" s="226"/>
      <c r="E148" s="226"/>
      <c r="F148" s="225"/>
    </row>
    <row r="149" spans="2:6" x14ac:dyDescent="0.5">
      <c r="B149" s="225"/>
      <c r="C149" s="226"/>
      <c r="D149" s="226"/>
      <c r="E149" s="226"/>
      <c r="F149" s="225"/>
    </row>
    <row r="150" spans="2:6" x14ac:dyDescent="0.5">
      <c r="B150" s="225"/>
      <c r="C150" s="226"/>
      <c r="D150" s="226"/>
      <c r="E150" s="226"/>
      <c r="F150" s="225"/>
    </row>
    <row r="151" spans="2:6" x14ac:dyDescent="0.5">
      <c r="B151" s="225"/>
      <c r="C151" s="226"/>
      <c r="D151" s="226"/>
      <c r="E151" s="226"/>
      <c r="F151" s="225"/>
    </row>
    <row r="152" spans="2:6" x14ac:dyDescent="0.5">
      <c r="B152" s="225"/>
      <c r="C152" s="226"/>
      <c r="D152" s="226"/>
      <c r="E152" s="226"/>
      <c r="F152" s="225"/>
    </row>
    <row r="153" spans="2:6" x14ac:dyDescent="0.5">
      <c r="B153" s="225"/>
      <c r="C153" s="226"/>
      <c r="D153" s="226"/>
      <c r="E153" s="226"/>
      <c r="F153" s="225"/>
    </row>
    <row r="154" spans="2:6" x14ac:dyDescent="0.5">
      <c r="B154" s="225"/>
      <c r="C154" s="226"/>
      <c r="D154" s="226"/>
      <c r="E154" s="226"/>
      <c r="F154" s="225"/>
    </row>
    <row r="155" spans="2:6" x14ac:dyDescent="0.5">
      <c r="B155" s="225"/>
      <c r="C155" s="226"/>
      <c r="D155" s="226"/>
      <c r="E155" s="226"/>
      <c r="F155" s="225"/>
    </row>
    <row r="156" spans="2:6" x14ac:dyDescent="0.5">
      <c r="B156" s="225"/>
      <c r="C156" s="226"/>
      <c r="D156" s="226"/>
      <c r="E156" s="226"/>
      <c r="F156" s="225"/>
    </row>
    <row r="157" spans="2:6" x14ac:dyDescent="0.5">
      <c r="B157" s="225"/>
      <c r="C157" s="226"/>
      <c r="D157" s="226"/>
      <c r="E157" s="226"/>
      <c r="F157" s="225"/>
    </row>
    <row r="158" spans="2:6" x14ac:dyDescent="0.5">
      <c r="B158" s="225"/>
      <c r="C158" s="226"/>
      <c r="D158" s="226"/>
      <c r="E158" s="226"/>
      <c r="F158" s="225"/>
    </row>
    <row r="159" spans="2:6" x14ac:dyDescent="0.5">
      <c r="B159" s="225"/>
      <c r="C159" s="226"/>
      <c r="D159" s="226"/>
      <c r="E159" s="226"/>
      <c r="F159" s="225"/>
    </row>
    <row r="160" spans="2:6" x14ac:dyDescent="0.5">
      <c r="B160" s="225"/>
      <c r="C160" s="226"/>
      <c r="D160" s="226"/>
      <c r="E160" s="226"/>
      <c r="F160" s="225"/>
    </row>
    <row r="161" spans="2:6" x14ac:dyDescent="0.5">
      <c r="B161" s="225"/>
      <c r="C161" s="226"/>
      <c r="D161" s="226"/>
      <c r="E161" s="226"/>
      <c r="F161" s="225"/>
    </row>
    <row r="162" spans="2:6" x14ac:dyDescent="0.5">
      <c r="B162" s="225"/>
      <c r="C162" s="226"/>
      <c r="D162" s="226"/>
      <c r="E162" s="226"/>
      <c r="F162" s="225"/>
    </row>
    <row r="163" spans="2:6" x14ac:dyDescent="0.5">
      <c r="B163" s="225"/>
      <c r="C163" s="226"/>
      <c r="D163" s="226"/>
      <c r="E163" s="226"/>
      <c r="F163" s="225"/>
    </row>
    <row r="164" spans="2:6" x14ac:dyDescent="0.5">
      <c r="B164" s="225"/>
      <c r="C164" s="226"/>
      <c r="D164" s="226"/>
      <c r="E164" s="226"/>
      <c r="F164" s="225"/>
    </row>
    <row r="165" spans="2:6" x14ac:dyDescent="0.5">
      <c r="B165" s="225"/>
      <c r="C165" s="226"/>
      <c r="D165" s="226"/>
      <c r="E165" s="226"/>
      <c r="F165" s="225"/>
    </row>
    <row r="166" spans="2:6" x14ac:dyDescent="0.5">
      <c r="B166" s="225"/>
      <c r="C166" s="226"/>
      <c r="D166" s="226"/>
      <c r="E166" s="226"/>
      <c r="F166" s="225"/>
    </row>
    <row r="167" spans="2:6" x14ac:dyDescent="0.5">
      <c r="B167" s="225"/>
      <c r="C167" s="226"/>
      <c r="D167" s="226"/>
      <c r="E167" s="226"/>
      <c r="F167" s="225"/>
    </row>
    <row r="168" spans="2:6" x14ac:dyDescent="0.5">
      <c r="B168" s="225"/>
      <c r="C168" s="226"/>
      <c r="D168" s="226"/>
      <c r="E168" s="226"/>
      <c r="F168" s="225"/>
    </row>
    <row r="169" spans="2:6" x14ac:dyDescent="0.5">
      <c r="B169" s="225"/>
      <c r="C169" s="226"/>
      <c r="D169" s="226"/>
      <c r="E169" s="226"/>
      <c r="F169" s="225"/>
    </row>
    <row r="170" spans="2:6" x14ac:dyDescent="0.5">
      <c r="B170" s="225"/>
      <c r="C170" s="226"/>
      <c r="D170" s="226"/>
      <c r="E170" s="226"/>
      <c r="F170" s="225"/>
    </row>
    <row r="171" spans="2:6" x14ac:dyDescent="0.5">
      <c r="B171" s="225"/>
      <c r="C171" s="226"/>
      <c r="D171" s="226"/>
      <c r="E171" s="226"/>
      <c r="F171" s="225"/>
    </row>
    <row r="172" spans="2:6" x14ac:dyDescent="0.5">
      <c r="B172" s="225"/>
      <c r="C172" s="226"/>
      <c r="D172" s="226"/>
      <c r="E172" s="226"/>
      <c r="F172" s="225"/>
    </row>
    <row r="173" spans="2:6" x14ac:dyDescent="0.5">
      <c r="B173" s="225"/>
      <c r="C173" s="226"/>
      <c r="D173" s="226"/>
      <c r="E173" s="226"/>
      <c r="F173" s="225"/>
    </row>
    <row r="174" spans="2:6" x14ac:dyDescent="0.5">
      <c r="B174" s="225"/>
      <c r="C174" s="226"/>
      <c r="D174" s="226"/>
      <c r="E174" s="226"/>
      <c r="F174" s="225"/>
    </row>
    <row r="175" spans="2:6" x14ac:dyDescent="0.5">
      <c r="B175" s="225"/>
      <c r="C175" s="226"/>
      <c r="D175" s="226"/>
      <c r="E175" s="226"/>
      <c r="F175" s="225"/>
    </row>
    <row r="176" spans="2:6" x14ac:dyDescent="0.5">
      <c r="B176" s="225"/>
      <c r="C176" s="226"/>
      <c r="D176" s="226"/>
      <c r="E176" s="226"/>
      <c r="F176" s="225"/>
    </row>
  </sheetData>
  <mergeCells count="4">
    <mergeCell ref="B3:F3"/>
    <mergeCell ref="B5:F5"/>
    <mergeCell ref="F9:F12"/>
    <mergeCell ref="B9:B12"/>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0"/>
  <sheetViews>
    <sheetView rightToLeft="1" tabSelected="1" view="pageBreakPreview" zoomScale="50" zoomScaleNormal="50" zoomScaleSheetLayoutView="50" workbookViewId="0"/>
  </sheetViews>
  <sheetFormatPr defaultRowHeight="21.75" x14ac:dyDescent="0.5"/>
  <cols>
    <col min="1" max="1" width="9.140625" style="11"/>
    <col min="2" max="2" width="13.7109375" style="9" customWidth="1"/>
    <col min="3" max="3" width="103.140625" style="11" customWidth="1"/>
    <col min="4" max="4" width="12.42578125" style="9" customWidth="1"/>
    <col min="5" max="5" width="103.42578125" style="11" customWidth="1"/>
    <col min="6" max="6" width="12.7109375" style="9" customWidth="1"/>
    <col min="7" max="16384" width="9.140625" style="11"/>
  </cols>
  <sheetData>
    <row r="1" spans="2:13" s="5" customFormat="1" ht="19.5" customHeight="1" x14ac:dyDescent="0.65">
      <c r="B1" s="1"/>
      <c r="C1" s="2"/>
      <c r="D1" s="3"/>
      <c r="E1" s="4"/>
      <c r="F1" s="3"/>
      <c r="G1" s="2"/>
      <c r="H1" s="2"/>
      <c r="I1" s="2"/>
      <c r="J1" s="2"/>
      <c r="K1" s="2"/>
      <c r="L1" s="2"/>
      <c r="M1" s="2"/>
    </row>
    <row r="2" spans="2:13" s="8" customFormat="1" ht="36.75" x14ac:dyDescent="0.85">
      <c r="B2" s="6"/>
      <c r="C2" s="1769" t="s">
        <v>1614</v>
      </c>
      <c r="D2" s="1769"/>
      <c r="E2" s="1769"/>
      <c r="F2" s="7"/>
    </row>
    <row r="3" spans="2:13" s="5" customFormat="1" ht="17.25" customHeight="1" x14ac:dyDescent="0.85">
      <c r="B3" s="1"/>
      <c r="C3" s="1596"/>
      <c r="D3" s="1564"/>
      <c r="E3" s="756"/>
      <c r="F3" s="3"/>
      <c r="G3" s="2"/>
      <c r="H3" s="2"/>
      <c r="I3" s="2"/>
      <c r="J3" s="2"/>
      <c r="K3" s="2"/>
      <c r="L3" s="2"/>
      <c r="M3" s="2"/>
    </row>
    <row r="4" spans="2:13" ht="36.75" x14ac:dyDescent="0.85">
      <c r="C4" s="1769" t="s">
        <v>1934</v>
      </c>
      <c r="D4" s="1769"/>
      <c r="E4" s="1769"/>
      <c r="F4" s="10"/>
    </row>
    <row r="5" spans="2:13" s="5" customFormat="1" ht="19.5" customHeight="1" thickBot="1" x14ac:dyDescent="0.7">
      <c r="B5" s="1"/>
      <c r="C5" s="2"/>
      <c r="D5" s="3"/>
      <c r="E5" s="4"/>
      <c r="F5" s="3"/>
      <c r="G5" s="2"/>
      <c r="H5" s="2"/>
      <c r="I5" s="2"/>
      <c r="J5" s="2"/>
      <c r="K5" s="2"/>
      <c r="L5" s="2"/>
      <c r="M5" s="2"/>
    </row>
    <row r="6" spans="2:13" ht="8.25" customHeight="1" thickTop="1" x14ac:dyDescent="0.5">
      <c r="B6" s="12"/>
      <c r="C6" s="13"/>
      <c r="D6" s="14"/>
      <c r="E6" s="13"/>
      <c r="F6" s="15"/>
    </row>
    <row r="7" spans="2:13" ht="21" customHeight="1" x14ac:dyDescent="0.5">
      <c r="B7" s="16"/>
      <c r="C7" s="17"/>
      <c r="D7" s="18"/>
      <c r="E7" s="17"/>
      <c r="F7" s="19"/>
    </row>
    <row r="8" spans="2:13" s="20" customFormat="1" ht="21.2" customHeight="1" x14ac:dyDescent="0.7">
      <c r="B8" s="757" t="s">
        <v>1024</v>
      </c>
      <c r="C8" s="758" t="s">
        <v>907</v>
      </c>
      <c r="D8" s="758" t="s">
        <v>908</v>
      </c>
      <c r="E8" s="759" t="s">
        <v>1023</v>
      </c>
      <c r="F8" s="760" t="s">
        <v>1025</v>
      </c>
    </row>
    <row r="9" spans="2:13" s="20" customFormat="1" ht="21" customHeight="1" x14ac:dyDescent="0.7">
      <c r="B9" s="761"/>
      <c r="C9" s="762"/>
      <c r="D9" s="763" t="s">
        <v>1140</v>
      </c>
      <c r="E9" s="762"/>
      <c r="F9" s="764"/>
    </row>
    <row r="10" spans="2:13" s="20" customFormat="1" ht="9.75" customHeight="1" x14ac:dyDescent="0.65">
      <c r="B10" s="21"/>
      <c r="C10" s="22"/>
      <c r="D10" s="23"/>
      <c r="E10" s="24"/>
      <c r="F10" s="25"/>
    </row>
    <row r="11" spans="2:13" s="20" customFormat="1" ht="32.25" customHeight="1" x14ac:dyDescent="0.65">
      <c r="B11" s="21"/>
      <c r="C11" s="1638" t="s">
        <v>1742</v>
      </c>
      <c r="D11" s="299" t="s">
        <v>1744</v>
      </c>
      <c r="E11" s="1639" t="s">
        <v>1743</v>
      </c>
      <c r="F11" s="25"/>
    </row>
    <row r="12" spans="2:13" s="302" customFormat="1" ht="23.25" customHeight="1" x14ac:dyDescent="0.65">
      <c r="B12" s="297"/>
      <c r="C12" s="298" t="s">
        <v>1684</v>
      </c>
      <c r="D12" s="299" t="s">
        <v>1877</v>
      </c>
      <c r="E12" s="300" t="s">
        <v>1224</v>
      </c>
      <c r="F12" s="301"/>
    </row>
    <row r="13" spans="2:13" s="8" customFormat="1" ht="23.25" customHeight="1" x14ac:dyDescent="0.65">
      <c r="B13" s="303">
        <v>1</v>
      </c>
      <c r="C13" s="1764" t="s">
        <v>1685</v>
      </c>
      <c r="D13" s="304" t="s">
        <v>1141</v>
      </c>
      <c r="E13" s="1760" t="s">
        <v>1026</v>
      </c>
      <c r="F13" s="306">
        <v>1</v>
      </c>
    </row>
    <row r="14" spans="2:13" s="8" customFormat="1" ht="23.25" customHeight="1" x14ac:dyDescent="0.65">
      <c r="B14" s="303">
        <v>2</v>
      </c>
      <c r="C14" s="1765" t="s">
        <v>1826</v>
      </c>
      <c r="D14" s="304" t="s">
        <v>1142</v>
      </c>
      <c r="E14" s="1761" t="s">
        <v>1827</v>
      </c>
      <c r="F14" s="306">
        <v>2</v>
      </c>
    </row>
    <row r="15" spans="2:13" s="8" customFormat="1" ht="23.25" customHeight="1" x14ac:dyDescent="0.65">
      <c r="B15" s="303">
        <v>3</v>
      </c>
      <c r="C15" s="1765" t="s">
        <v>1158</v>
      </c>
      <c r="D15" s="304" t="s">
        <v>1143</v>
      </c>
      <c r="E15" s="1761" t="s">
        <v>1945</v>
      </c>
      <c r="F15" s="306">
        <v>3</v>
      </c>
    </row>
    <row r="16" spans="2:13" s="8" customFormat="1" ht="23.25" customHeight="1" x14ac:dyDescent="0.65">
      <c r="B16" s="303">
        <v>4</v>
      </c>
      <c r="C16" s="1765" t="s">
        <v>1126</v>
      </c>
      <c r="D16" s="304" t="s">
        <v>1650</v>
      </c>
      <c r="E16" s="1761" t="s">
        <v>1127</v>
      </c>
      <c r="F16" s="306">
        <v>4</v>
      </c>
    </row>
    <row r="17" spans="2:6" s="8" customFormat="1" ht="23.25" customHeight="1" x14ac:dyDescent="0.65">
      <c r="B17" s="309">
        <v>5</v>
      </c>
      <c r="C17" s="1765" t="s">
        <v>1674</v>
      </c>
      <c r="D17" s="304" t="s">
        <v>1144</v>
      </c>
      <c r="E17" s="1761" t="s">
        <v>1644</v>
      </c>
      <c r="F17" s="310">
        <v>5</v>
      </c>
    </row>
    <row r="18" spans="2:6" s="8" customFormat="1" ht="51.75" customHeight="1" x14ac:dyDescent="0.65">
      <c r="B18" s="1540">
        <v>6</v>
      </c>
      <c r="C18" s="1766" t="s">
        <v>1950</v>
      </c>
      <c r="D18" s="304" t="s">
        <v>1145</v>
      </c>
      <c r="E18" s="1762" t="s">
        <v>1946</v>
      </c>
      <c r="F18" s="1541">
        <v>6</v>
      </c>
    </row>
    <row r="19" spans="2:6" s="8" customFormat="1" ht="24" customHeight="1" x14ac:dyDescent="0.65">
      <c r="B19" s="303">
        <v>7</v>
      </c>
      <c r="C19" s="1765" t="s">
        <v>1951</v>
      </c>
      <c r="D19" s="304" t="s">
        <v>1146</v>
      </c>
      <c r="E19" s="1762" t="s">
        <v>1947</v>
      </c>
      <c r="F19" s="306">
        <v>7</v>
      </c>
    </row>
    <row r="20" spans="2:6" s="8" customFormat="1" ht="47.25" customHeight="1" x14ac:dyDescent="0.65">
      <c r="B20" s="303">
        <v>8</v>
      </c>
      <c r="C20" s="1766" t="s">
        <v>1952</v>
      </c>
      <c r="D20" s="304" t="s">
        <v>1147</v>
      </c>
      <c r="E20" s="1762" t="s">
        <v>1948</v>
      </c>
      <c r="F20" s="306">
        <v>8</v>
      </c>
    </row>
    <row r="21" spans="2:6" s="8" customFormat="1" ht="47.25" customHeight="1" x14ac:dyDescent="0.65">
      <c r="B21" s="303">
        <v>9</v>
      </c>
      <c r="C21" s="1766" t="s">
        <v>1953</v>
      </c>
      <c r="D21" s="304" t="s">
        <v>1223</v>
      </c>
      <c r="E21" s="1762" t="s">
        <v>1949</v>
      </c>
      <c r="F21" s="306">
        <v>9</v>
      </c>
    </row>
    <row r="22" spans="2:6" s="8" customFormat="1" ht="23.25" customHeight="1" x14ac:dyDescent="0.65">
      <c r="B22" s="303">
        <v>10</v>
      </c>
      <c r="C22" s="1765" t="s">
        <v>1132</v>
      </c>
      <c r="D22" s="304" t="s">
        <v>1223</v>
      </c>
      <c r="E22" s="1761" t="s">
        <v>1128</v>
      </c>
      <c r="F22" s="306">
        <v>10</v>
      </c>
    </row>
    <row r="23" spans="2:6" s="8" customFormat="1" ht="23.25" customHeight="1" x14ac:dyDescent="0.65">
      <c r="B23" s="303">
        <v>11</v>
      </c>
      <c r="C23" s="1765" t="s">
        <v>1686</v>
      </c>
      <c r="D23" s="304" t="s">
        <v>1148</v>
      </c>
      <c r="E23" s="1763" t="s">
        <v>1027</v>
      </c>
      <c r="F23" s="306">
        <v>11</v>
      </c>
    </row>
    <row r="24" spans="2:6" s="8" customFormat="1" ht="23.25" customHeight="1" x14ac:dyDescent="0.65">
      <c r="B24" s="303">
        <v>12</v>
      </c>
      <c r="C24" s="307" t="s">
        <v>1690</v>
      </c>
      <c r="D24" s="304" t="s">
        <v>1851</v>
      </c>
      <c r="E24" s="305" t="s">
        <v>1161</v>
      </c>
      <c r="F24" s="306">
        <v>12</v>
      </c>
    </row>
    <row r="25" spans="2:6" s="8" customFormat="1" ht="23.25" customHeight="1" x14ac:dyDescent="0.65">
      <c r="B25" s="303">
        <v>13</v>
      </c>
      <c r="C25" s="307" t="s">
        <v>1675</v>
      </c>
      <c r="D25" s="304" t="s">
        <v>1852</v>
      </c>
      <c r="E25" s="311" t="s">
        <v>1133</v>
      </c>
      <c r="F25" s="306">
        <v>13</v>
      </c>
    </row>
    <row r="26" spans="2:6" s="8" customFormat="1" ht="23.25" customHeight="1" x14ac:dyDescent="0.65">
      <c r="B26" s="303">
        <v>14</v>
      </c>
      <c r="C26" s="307" t="s">
        <v>1676</v>
      </c>
      <c r="D26" s="304" t="s">
        <v>1852</v>
      </c>
      <c r="E26" s="311" t="s">
        <v>1129</v>
      </c>
      <c r="F26" s="306">
        <v>14</v>
      </c>
    </row>
    <row r="27" spans="2:6" s="8" customFormat="1" ht="23.25" customHeight="1" x14ac:dyDescent="0.65">
      <c r="B27" s="303">
        <v>15</v>
      </c>
      <c r="C27" s="307" t="s">
        <v>1688</v>
      </c>
      <c r="D27" s="304" t="s">
        <v>1651</v>
      </c>
      <c r="E27" s="305" t="s">
        <v>1225</v>
      </c>
      <c r="F27" s="306">
        <v>15</v>
      </c>
    </row>
    <row r="28" spans="2:6" s="8" customFormat="1" ht="23.25" customHeight="1" x14ac:dyDescent="0.65">
      <c r="B28" s="303">
        <v>16</v>
      </c>
      <c r="C28" s="307" t="s">
        <v>1689</v>
      </c>
      <c r="D28" s="304" t="s">
        <v>1652</v>
      </c>
      <c r="E28" s="305" t="s">
        <v>1159</v>
      </c>
      <c r="F28" s="306">
        <v>16</v>
      </c>
    </row>
    <row r="29" spans="2:6" s="8" customFormat="1" ht="23.25" customHeight="1" x14ac:dyDescent="0.65">
      <c r="B29" s="303">
        <v>17</v>
      </c>
      <c r="C29" s="312" t="s">
        <v>1448</v>
      </c>
      <c r="D29" s="304" t="s">
        <v>1853</v>
      </c>
      <c r="E29" s="313" t="s">
        <v>1425</v>
      </c>
      <c r="F29" s="306">
        <v>17</v>
      </c>
    </row>
    <row r="30" spans="2:6" s="8" customFormat="1" ht="23.25" customHeight="1" x14ac:dyDescent="0.65">
      <c r="B30" s="303">
        <v>18</v>
      </c>
      <c r="C30" s="307" t="s">
        <v>1160</v>
      </c>
      <c r="D30" s="304" t="s">
        <v>1854</v>
      </c>
      <c r="E30" s="308" t="s">
        <v>1226</v>
      </c>
      <c r="F30" s="306">
        <v>18</v>
      </c>
    </row>
    <row r="31" spans="2:6" s="302" customFormat="1" ht="23.25" customHeight="1" x14ac:dyDescent="0.65">
      <c r="B31" s="297"/>
      <c r="C31" s="298" t="s">
        <v>1426</v>
      </c>
      <c r="D31" s="299" t="s">
        <v>1860</v>
      </c>
      <c r="E31" s="314" t="s">
        <v>1705</v>
      </c>
      <c r="F31" s="301"/>
    </row>
    <row r="32" spans="2:6" s="8" customFormat="1" ht="23.25" customHeight="1" x14ac:dyDescent="0.65">
      <c r="B32" s="303">
        <v>19</v>
      </c>
      <c r="C32" s="312" t="s">
        <v>1691</v>
      </c>
      <c r="D32" s="304" t="s">
        <v>1861</v>
      </c>
      <c r="E32" s="313" t="s">
        <v>1564</v>
      </c>
      <c r="F32" s="306">
        <v>19</v>
      </c>
    </row>
    <row r="33" spans="2:6" s="8" customFormat="1" ht="23.25" customHeight="1" x14ac:dyDescent="0.65">
      <c r="B33" s="303">
        <v>20</v>
      </c>
      <c r="C33" s="312" t="s">
        <v>1445</v>
      </c>
      <c r="D33" s="304" t="s">
        <v>1862</v>
      </c>
      <c r="E33" s="313" t="s">
        <v>1447</v>
      </c>
      <c r="F33" s="306">
        <v>20</v>
      </c>
    </row>
    <row r="34" spans="2:6" s="8" customFormat="1" ht="23.25" customHeight="1" x14ac:dyDescent="0.65">
      <c r="B34" s="303">
        <v>21</v>
      </c>
      <c r="C34" s="312" t="s">
        <v>1446</v>
      </c>
      <c r="D34" s="304" t="s">
        <v>1863</v>
      </c>
      <c r="E34" s="313" t="s">
        <v>1706</v>
      </c>
      <c r="F34" s="306">
        <v>21</v>
      </c>
    </row>
    <row r="35" spans="2:6" s="302" customFormat="1" ht="23.25" customHeight="1" x14ac:dyDescent="0.65">
      <c r="B35" s="303"/>
      <c r="C35" s="298" t="s">
        <v>1692</v>
      </c>
      <c r="D35" s="299" t="s">
        <v>1866</v>
      </c>
      <c r="E35" s="300" t="s">
        <v>1427</v>
      </c>
      <c r="F35" s="306"/>
    </row>
    <row r="36" spans="2:6" s="8" customFormat="1" ht="23.25" customHeight="1" x14ac:dyDescent="0.65">
      <c r="B36" s="303">
        <v>22</v>
      </c>
      <c r="C36" s="307" t="s">
        <v>1693</v>
      </c>
      <c r="D36" s="304" t="s">
        <v>1864</v>
      </c>
      <c r="E36" s="315" t="s">
        <v>1153</v>
      </c>
      <c r="F36" s="306">
        <v>22</v>
      </c>
    </row>
    <row r="37" spans="2:6" s="8" customFormat="1" ht="23.25" customHeight="1" x14ac:dyDescent="0.65">
      <c r="B37" s="303">
        <v>23</v>
      </c>
      <c r="C37" s="307" t="s">
        <v>1694</v>
      </c>
      <c r="D37" s="304" t="s">
        <v>1865</v>
      </c>
      <c r="E37" s="315" t="s">
        <v>1228</v>
      </c>
      <c r="F37" s="306">
        <v>23</v>
      </c>
    </row>
    <row r="38" spans="2:6" s="302" customFormat="1" ht="23.25" customHeight="1" x14ac:dyDescent="0.65">
      <c r="B38" s="303"/>
      <c r="C38" s="298" t="s">
        <v>1813</v>
      </c>
      <c r="D38" s="299" t="s">
        <v>1867</v>
      </c>
      <c r="E38" s="300" t="s">
        <v>1715</v>
      </c>
      <c r="F38" s="306"/>
    </row>
    <row r="39" spans="2:6" s="8" customFormat="1" ht="23.25" customHeight="1" x14ac:dyDescent="0.65">
      <c r="B39" s="303">
        <v>24</v>
      </c>
      <c r="C39" s="307" t="s">
        <v>1677</v>
      </c>
      <c r="D39" s="304" t="s">
        <v>1868</v>
      </c>
      <c r="E39" s="315" t="s">
        <v>1678</v>
      </c>
      <c r="F39" s="306">
        <v>24</v>
      </c>
    </row>
    <row r="40" spans="2:6" s="8" customFormat="1" ht="23.25" customHeight="1" x14ac:dyDescent="0.65">
      <c r="B40" s="303">
        <v>25</v>
      </c>
      <c r="C40" s="307" t="s">
        <v>1664</v>
      </c>
      <c r="D40" s="304" t="s">
        <v>1869</v>
      </c>
      <c r="E40" s="315" t="s">
        <v>1665</v>
      </c>
      <c r="F40" s="306">
        <v>25</v>
      </c>
    </row>
    <row r="41" spans="2:6" s="8" customFormat="1" ht="23.25" customHeight="1" x14ac:dyDescent="0.65">
      <c r="B41" s="303">
        <v>26</v>
      </c>
      <c r="C41" s="307" t="s">
        <v>1683</v>
      </c>
      <c r="D41" s="304" t="s">
        <v>1870</v>
      </c>
      <c r="E41" s="315" t="s">
        <v>1227</v>
      </c>
      <c r="F41" s="306">
        <v>26</v>
      </c>
    </row>
    <row r="42" spans="2:6" s="8" customFormat="1" ht="23.25" customHeight="1" x14ac:dyDescent="0.65">
      <c r="B42" s="303">
        <v>27</v>
      </c>
      <c r="C42" s="307" t="s">
        <v>1532</v>
      </c>
      <c r="D42" s="304" t="s">
        <v>1870</v>
      </c>
      <c r="E42" s="315" t="s">
        <v>1531</v>
      </c>
      <c r="F42" s="306">
        <v>27</v>
      </c>
    </row>
    <row r="43" spans="2:6" s="8" customFormat="1" ht="30" customHeight="1" x14ac:dyDescent="0.65">
      <c r="B43" s="303">
        <v>28</v>
      </c>
      <c r="C43" s="1532" t="s">
        <v>1726</v>
      </c>
      <c r="D43" s="304" t="s">
        <v>1871</v>
      </c>
      <c r="E43" s="316" t="s">
        <v>1028</v>
      </c>
      <c r="F43" s="306">
        <v>28</v>
      </c>
    </row>
    <row r="44" spans="2:6" s="8" customFormat="1" ht="24.2" customHeight="1" x14ac:dyDescent="0.65">
      <c r="B44" s="303">
        <v>29</v>
      </c>
      <c r="C44" s="307" t="s">
        <v>1695</v>
      </c>
      <c r="D44" s="304" t="s">
        <v>1653</v>
      </c>
      <c r="E44" s="315" t="s">
        <v>1029</v>
      </c>
      <c r="F44" s="306">
        <v>29</v>
      </c>
    </row>
    <row r="45" spans="2:6" s="8" customFormat="1" ht="23.25" customHeight="1" x14ac:dyDescent="0.65">
      <c r="B45" s="303">
        <v>30</v>
      </c>
      <c r="C45" s="307" t="s">
        <v>1696</v>
      </c>
      <c r="D45" s="304" t="s">
        <v>1654</v>
      </c>
      <c r="E45" s="315" t="s">
        <v>1030</v>
      </c>
      <c r="F45" s="306">
        <v>30</v>
      </c>
    </row>
    <row r="46" spans="2:6" s="8" customFormat="1" ht="23.25" customHeight="1" x14ac:dyDescent="0.65">
      <c r="B46" s="303">
        <v>31</v>
      </c>
      <c r="C46" s="307" t="s">
        <v>1681</v>
      </c>
      <c r="D46" s="304" t="s">
        <v>1872</v>
      </c>
      <c r="E46" s="315" t="s">
        <v>1031</v>
      </c>
      <c r="F46" s="306">
        <v>31</v>
      </c>
    </row>
    <row r="47" spans="2:6" s="8" customFormat="1" ht="23.25" customHeight="1" x14ac:dyDescent="0.65">
      <c r="B47" s="303">
        <v>32</v>
      </c>
      <c r="C47" s="307" t="s">
        <v>1682</v>
      </c>
      <c r="D47" s="304" t="s">
        <v>1655</v>
      </c>
      <c r="E47" s="315" t="s">
        <v>1032</v>
      </c>
      <c r="F47" s="306">
        <v>32</v>
      </c>
    </row>
    <row r="48" spans="2:6" s="8" customFormat="1" ht="23.25" customHeight="1" x14ac:dyDescent="0.65">
      <c r="B48" s="303">
        <v>33</v>
      </c>
      <c r="C48" s="307" t="s">
        <v>1680</v>
      </c>
      <c r="D48" s="304" t="s">
        <v>1656</v>
      </c>
      <c r="E48" s="315" t="s">
        <v>1033</v>
      </c>
      <c r="F48" s="306">
        <v>33</v>
      </c>
    </row>
    <row r="49" spans="2:6" s="8" customFormat="1" ht="23.25" customHeight="1" x14ac:dyDescent="0.65">
      <c r="B49" s="303"/>
      <c r="C49" s="298" t="s">
        <v>1666</v>
      </c>
      <c r="D49" s="304" t="s">
        <v>1873</v>
      </c>
      <c r="E49" s="300" t="s">
        <v>1563</v>
      </c>
      <c r="F49" s="306"/>
    </row>
    <row r="50" spans="2:6" s="8" customFormat="1" ht="23.25" customHeight="1" x14ac:dyDescent="0.65">
      <c r="B50" s="303">
        <v>34</v>
      </c>
      <c r="C50" s="307" t="s">
        <v>1697</v>
      </c>
      <c r="D50" s="304" t="s">
        <v>1874</v>
      </c>
      <c r="E50" s="315" t="s">
        <v>1034</v>
      </c>
      <c r="F50" s="306">
        <v>34</v>
      </c>
    </row>
    <row r="51" spans="2:6" s="8" customFormat="1" ht="23.25" customHeight="1" x14ac:dyDescent="0.65">
      <c r="B51" s="303">
        <v>35</v>
      </c>
      <c r="C51" s="307" t="s">
        <v>1698</v>
      </c>
      <c r="D51" s="304" t="s">
        <v>1875</v>
      </c>
      <c r="E51" s="315" t="s">
        <v>1035</v>
      </c>
      <c r="F51" s="306">
        <v>35</v>
      </c>
    </row>
    <row r="52" spans="2:6" s="8" customFormat="1" ht="23.25" customHeight="1" x14ac:dyDescent="0.65">
      <c r="B52" s="303">
        <v>36</v>
      </c>
      <c r="C52" s="307" t="s">
        <v>1699</v>
      </c>
      <c r="D52" s="304" t="s">
        <v>1657</v>
      </c>
      <c r="E52" s="315" t="s">
        <v>1036</v>
      </c>
      <c r="F52" s="306">
        <v>36</v>
      </c>
    </row>
    <row r="53" spans="2:6" s="8" customFormat="1" ht="23.25" customHeight="1" x14ac:dyDescent="0.65">
      <c r="B53" s="303">
        <v>37</v>
      </c>
      <c r="C53" s="307" t="s">
        <v>1700</v>
      </c>
      <c r="D53" s="304" t="s">
        <v>1658</v>
      </c>
      <c r="E53" s="315" t="s">
        <v>1130</v>
      </c>
      <c r="F53" s="306">
        <v>37</v>
      </c>
    </row>
    <row r="54" spans="2:6" s="8" customFormat="1" ht="23.25" customHeight="1" x14ac:dyDescent="0.65">
      <c r="B54" s="303">
        <v>38</v>
      </c>
      <c r="C54" s="307" t="s">
        <v>1701</v>
      </c>
      <c r="D54" s="304" t="s">
        <v>1659</v>
      </c>
      <c r="E54" s="315" t="s">
        <v>1037</v>
      </c>
      <c r="F54" s="306">
        <v>38</v>
      </c>
    </row>
    <row r="55" spans="2:6" s="8" customFormat="1" ht="23.25" customHeight="1" x14ac:dyDescent="0.65">
      <c r="B55" s="303">
        <v>39</v>
      </c>
      <c r="C55" s="307" t="s">
        <v>1702</v>
      </c>
      <c r="D55" s="304" t="s">
        <v>1660</v>
      </c>
      <c r="E55" s="315" t="s">
        <v>1131</v>
      </c>
      <c r="F55" s="306">
        <v>39</v>
      </c>
    </row>
    <row r="56" spans="2:6" s="8" customFormat="1" ht="23.25" customHeight="1" x14ac:dyDescent="0.65">
      <c r="B56" s="303">
        <v>40</v>
      </c>
      <c r="C56" s="307" t="s">
        <v>1703</v>
      </c>
      <c r="D56" s="304" t="s">
        <v>1661</v>
      </c>
      <c r="E56" s="315" t="s">
        <v>1038</v>
      </c>
      <c r="F56" s="306">
        <v>40</v>
      </c>
    </row>
    <row r="57" spans="2:6" s="8" customFormat="1" ht="23.25" customHeight="1" x14ac:dyDescent="0.65">
      <c r="B57" s="303">
        <v>41</v>
      </c>
      <c r="C57" s="307" t="s">
        <v>1704</v>
      </c>
      <c r="D57" s="304" t="s">
        <v>1662</v>
      </c>
      <c r="E57" s="315" t="s">
        <v>1229</v>
      </c>
      <c r="F57" s="306">
        <v>41</v>
      </c>
    </row>
    <row r="58" spans="2:6" s="8" customFormat="1" ht="23.25" customHeight="1" x14ac:dyDescent="0.65">
      <c r="B58" s="303">
        <v>42</v>
      </c>
      <c r="C58" s="307" t="s">
        <v>1740</v>
      </c>
      <c r="D58" s="304" t="s">
        <v>1663</v>
      </c>
      <c r="E58" s="315" t="s">
        <v>1812</v>
      </c>
      <c r="F58" s="306">
        <v>42</v>
      </c>
    </row>
    <row r="59" spans="2:6" s="8" customFormat="1" ht="23.25" customHeight="1" x14ac:dyDescent="0.65">
      <c r="B59" s="303">
        <v>43</v>
      </c>
      <c r="C59" s="307" t="s">
        <v>1956</v>
      </c>
      <c r="D59" s="304" t="s">
        <v>1876</v>
      </c>
      <c r="E59" s="315" t="s">
        <v>1957</v>
      </c>
      <c r="F59" s="306">
        <v>43</v>
      </c>
    </row>
    <row r="60" spans="2:6" ht="18" customHeight="1" thickBot="1" x14ac:dyDescent="0.55000000000000004">
      <c r="B60" s="26"/>
      <c r="C60" s="27"/>
      <c r="D60" s="28"/>
      <c r="E60" s="29"/>
      <c r="F60" s="30"/>
    </row>
    <row r="61" spans="2:6" ht="22.5" thickTop="1" x14ac:dyDescent="0.5">
      <c r="C61" s="31"/>
      <c r="D61" s="32"/>
      <c r="E61" s="33"/>
    </row>
    <row r="62" spans="2:6" x14ac:dyDescent="0.5">
      <c r="C62" s="31"/>
      <c r="D62" s="32"/>
      <c r="E62" s="33"/>
    </row>
    <row r="63" spans="2:6" x14ac:dyDescent="0.5">
      <c r="C63" s="34"/>
      <c r="D63" s="32"/>
      <c r="E63" s="34"/>
    </row>
    <row r="64" spans="2:6" x14ac:dyDescent="0.5">
      <c r="C64" s="34"/>
      <c r="D64" s="32"/>
      <c r="E64" s="34"/>
    </row>
    <row r="65" spans="3:5" x14ac:dyDescent="0.5">
      <c r="C65" s="34"/>
      <c r="D65" s="32"/>
      <c r="E65" s="34"/>
    </row>
    <row r="66" spans="3:5" x14ac:dyDescent="0.5">
      <c r="C66" s="34"/>
      <c r="D66" s="32"/>
      <c r="E66" s="34"/>
    </row>
    <row r="67" spans="3:5" x14ac:dyDescent="0.5">
      <c r="C67" s="34"/>
      <c r="D67" s="32"/>
      <c r="E67" s="34"/>
    </row>
    <row r="68" spans="3:5" x14ac:dyDescent="0.5">
      <c r="C68" s="34"/>
      <c r="D68" s="32"/>
      <c r="E68" s="34"/>
    </row>
    <row r="69" spans="3:5" x14ac:dyDescent="0.5">
      <c r="C69" s="34"/>
      <c r="D69" s="32"/>
      <c r="E69" s="34"/>
    </row>
    <row r="70" spans="3:5" x14ac:dyDescent="0.5">
      <c r="C70" s="35"/>
      <c r="E70" s="35"/>
    </row>
  </sheetData>
  <mergeCells count="2">
    <mergeCell ref="C2:E2"/>
    <mergeCell ref="C4:E4"/>
  </mergeCells>
  <hyperlinks>
    <hyperlink ref="D13" location="جدول1!A1" display="3"/>
    <hyperlink ref="D24" location="'جدول 12 '!Print_Area" display="22"/>
    <hyperlink ref="D25" location="'جدول 13-14'!Print_Area" display="23"/>
    <hyperlink ref="D27" location="'جدول 15'!Print_Area" display="24"/>
    <hyperlink ref="D28" location="'جدول 16  '!Print_Area" display="25"/>
    <hyperlink ref="D30" location="'جدول 18'!Print_Area" display="28"/>
    <hyperlink ref="D36" location="'جدول 22'!Print_Area" display="37"/>
    <hyperlink ref="D37" location="'جدول 23'!Print_Area" display="38"/>
    <hyperlink ref="D39" location="'جدول 24'!Print_Area" display="41"/>
    <hyperlink ref="D40" location="'جدول 25'!Print_Area" display="42-43"/>
    <hyperlink ref="D41" location="'جدول 26-27'!Print_Area" display="44"/>
    <hyperlink ref="D43" location="'جدول 28'!Print_Area" display="45"/>
    <hyperlink ref="D44" location="'جدول 29  '!Print_Area" display="46"/>
    <hyperlink ref="D45" location="'جدول 30 '!Print_Area" display="47"/>
    <hyperlink ref="D46" location="'جدول 31  '!Print_Area" display="48-49"/>
    <hyperlink ref="D47" location="'جدول 32 '!Print_Area" display="50-51"/>
    <hyperlink ref="D48" location="'جدول 33 '!Print_Area" display="52-53"/>
    <hyperlink ref="D50" location="'جدول 34  '!Print_Area" display="57"/>
    <hyperlink ref="D51" location="'جدول 35  '!Print_Area" display="58"/>
    <hyperlink ref="D52" location="'جدول 36 '!Print_Area" display="59"/>
    <hyperlink ref="D53" location="'جدول 37  '!Print_Area" display="60"/>
    <hyperlink ref="D54" location="'جدول 38  '!Print_Area" display="61"/>
    <hyperlink ref="D55" location="'جدول 39  '!Print_Area" display="62"/>
    <hyperlink ref="D56" location="'جدول 40 '!Print_Area" display="63"/>
    <hyperlink ref="D57" location="'جدول 41 '!Print_Area" display="64"/>
    <hyperlink ref="D59" location="'جدول 43'!Print_Area" display="66-67"/>
    <hyperlink ref="D32" location="'جدول 19'!Print_Area" display="31"/>
    <hyperlink ref="D33" location="'جدول 20 '!Print_Area" display="32-33"/>
    <hyperlink ref="D34" location="'جدول 21 '!Print_Area" display="34"/>
    <hyperlink ref="D29" location="'جدول 17'!Print_Area" display="26-27"/>
    <hyperlink ref="D19" location="'جدول 7'!Print_Area" display="14-15"/>
    <hyperlink ref="D21" location="'جدول 9-10'!Print_Area" display="18-19"/>
    <hyperlink ref="D20" location="'جدول 8'!Print_Area" display="16-17"/>
    <hyperlink ref="D42" location="'جدول 26-27'!Print_Area" display="44"/>
    <hyperlink ref="D14" location="'جدول  2'!Print_Area" display="4-5"/>
    <hyperlink ref="D15" location="'جدول 3'!Print_Area" display="6-7"/>
    <hyperlink ref="D17" location="'جدول 5'!Print_Area" display="10-11"/>
    <hyperlink ref="D18" location="'جدول 6'!Print_Area" display="12-13"/>
    <hyperlink ref="D58" location="'جدول 42'!Print_Area" display="65"/>
    <hyperlink ref="D11" location="'أهم المصطلحات الاقتصادية'!A1" display="أ"/>
    <hyperlink ref="D16" location="'جدول 4'!Print_Area" display="8-9"/>
    <hyperlink ref="D22" location="'جدول 9-10'!Print_Area" display="18-19"/>
    <hyperlink ref="D23" location="'جدول 11'!Print_Area" display="20-21"/>
    <hyperlink ref="D26" location="'جدول 13-14'!Print_Area" display="23"/>
  </hyperlinks>
  <printOptions horizontalCentered="1" verticalCentered="1"/>
  <pageMargins left="0.19685039370078741" right="0.19685039370078741" top="0.59055118110236227" bottom="0.59055118110236227" header="0.51181102362204722" footer="0.51181102362204722"/>
  <pageSetup paperSize="9" scale="41"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U116"/>
  <sheetViews>
    <sheetView rightToLeft="1" view="pageBreakPreview" zoomScale="50" zoomScaleNormal="50" zoomScaleSheetLayoutView="50" workbookViewId="0"/>
  </sheetViews>
  <sheetFormatPr defaultRowHeight="21.75" x14ac:dyDescent="0.5"/>
  <cols>
    <col min="1" max="1" width="9.140625" style="129"/>
    <col min="2" max="2" width="60" style="53" customWidth="1"/>
    <col min="3" max="3" width="84.140625" style="129" bestFit="1" customWidth="1"/>
    <col min="4" max="4" width="60" style="53" customWidth="1"/>
    <col min="5" max="6" width="9.140625" style="129"/>
    <col min="7" max="17" width="12.7109375" style="129" customWidth="1"/>
    <col min="18" max="16384" width="9.140625" style="129"/>
  </cols>
  <sheetData>
    <row r="1" spans="2:21" s="76" customFormat="1" ht="19.5" customHeight="1" x14ac:dyDescent="0.65">
      <c r="C1" s="75"/>
      <c r="D1" s="75"/>
      <c r="E1" s="75"/>
      <c r="F1" s="75"/>
      <c r="G1" s="75"/>
      <c r="H1" s="75"/>
      <c r="I1" s="75"/>
      <c r="J1" s="75"/>
      <c r="K1" s="75"/>
      <c r="L1" s="75"/>
      <c r="M1" s="75"/>
      <c r="N1" s="75"/>
      <c r="O1" s="75"/>
      <c r="P1" s="75"/>
      <c r="Q1" s="75"/>
      <c r="R1" s="75"/>
      <c r="S1" s="75"/>
      <c r="T1" s="75"/>
      <c r="U1" s="75"/>
    </row>
    <row r="2" spans="2:21" s="76" customFormat="1" ht="19.5" customHeight="1" x14ac:dyDescent="0.65">
      <c r="B2" s="75"/>
      <c r="C2" s="75"/>
      <c r="D2" s="75"/>
      <c r="E2" s="75"/>
      <c r="F2" s="75"/>
      <c r="G2" s="75"/>
      <c r="H2" s="75"/>
      <c r="I2" s="75"/>
      <c r="J2" s="75"/>
      <c r="K2" s="75"/>
      <c r="L2" s="75"/>
      <c r="M2" s="75"/>
      <c r="N2" s="75"/>
      <c r="O2" s="75"/>
      <c r="P2" s="75"/>
      <c r="Q2" s="75"/>
      <c r="R2" s="75"/>
      <c r="S2" s="75"/>
      <c r="T2" s="75"/>
    </row>
    <row r="3" spans="2:21" s="5" customFormat="1" ht="36.75" x14ac:dyDescent="0.85">
      <c r="B3" s="1771" t="s">
        <v>1845</v>
      </c>
      <c r="C3" s="1771"/>
      <c r="D3" s="1771"/>
    </row>
    <row r="4" spans="2:21" s="5" customFormat="1" ht="12.75" customHeight="1" x14ac:dyDescent="0.85">
      <c r="B4" s="1596"/>
      <c r="C4" s="1596"/>
      <c r="D4" s="1596"/>
    </row>
    <row r="5" spans="2:21" s="5" customFormat="1" ht="36.75" x14ac:dyDescent="0.85">
      <c r="B5" s="1771" t="s">
        <v>1846</v>
      </c>
      <c r="C5" s="1771"/>
      <c r="D5" s="1772"/>
    </row>
    <row r="6" spans="2:21" s="5" customFormat="1" ht="19.5" customHeight="1" x14ac:dyDescent="0.65">
      <c r="B6" s="2"/>
      <c r="C6" s="2"/>
      <c r="D6" s="2"/>
      <c r="E6" s="2"/>
      <c r="F6" s="2"/>
      <c r="G6" s="2"/>
      <c r="H6" s="2"/>
      <c r="I6" s="2"/>
      <c r="J6" s="2"/>
      <c r="K6" s="2"/>
      <c r="L6" s="2"/>
      <c r="M6" s="2"/>
      <c r="N6" s="2"/>
      <c r="O6" s="2"/>
      <c r="P6" s="2"/>
    </row>
    <row r="7" spans="2:21" s="417" customFormat="1" ht="22.5" x14ac:dyDescent="0.5">
      <c r="B7" s="355" t="s">
        <v>1768</v>
      </c>
      <c r="D7" s="229" t="s">
        <v>1771</v>
      </c>
    </row>
    <row r="8" spans="2:21" s="5" customFormat="1" ht="19.5" customHeight="1" thickBot="1" x14ac:dyDescent="0.7">
      <c r="B8" s="2"/>
      <c r="C8" s="171"/>
      <c r="D8" s="2"/>
      <c r="E8" s="2"/>
      <c r="F8" s="2"/>
      <c r="G8" s="2"/>
      <c r="H8" s="2"/>
      <c r="I8" s="2"/>
      <c r="J8" s="2"/>
      <c r="K8" s="2"/>
      <c r="L8" s="2"/>
      <c r="M8" s="2"/>
      <c r="N8" s="2"/>
      <c r="O8" s="2"/>
      <c r="P8" s="2"/>
    </row>
    <row r="9" spans="2:21" s="82" customFormat="1" ht="15" customHeight="1" thickTop="1" x14ac:dyDescent="0.65">
      <c r="B9" s="172"/>
      <c r="C9" s="173"/>
      <c r="D9" s="174"/>
    </row>
    <row r="10" spans="2:21" s="1290" customFormat="1" ht="24.95" customHeight="1" x14ac:dyDescent="0.2">
      <c r="B10" s="1003" t="s">
        <v>1501</v>
      </c>
      <c r="C10" s="1289"/>
      <c r="D10" s="625" t="s">
        <v>879</v>
      </c>
      <c r="J10" s="770"/>
      <c r="K10" s="770"/>
      <c r="L10" s="770"/>
      <c r="M10" s="770"/>
      <c r="N10" s="770"/>
    </row>
    <row r="11" spans="2:21" s="1290" customFormat="1" ht="15" customHeight="1" x14ac:dyDescent="0.2">
      <c r="B11" s="1292"/>
      <c r="C11" s="1289"/>
      <c r="D11" s="1295"/>
      <c r="J11" s="770"/>
      <c r="K11" s="770"/>
      <c r="L11" s="770"/>
      <c r="M11" s="770"/>
      <c r="N11" s="770"/>
    </row>
    <row r="12" spans="2:21" s="770" customFormat="1" ht="24.95" customHeight="1" x14ac:dyDescent="0.2">
      <c r="B12" s="1602" t="s">
        <v>1498</v>
      </c>
      <c r="C12" s="847">
        <v>1</v>
      </c>
      <c r="D12" s="1601" t="s">
        <v>1499</v>
      </c>
      <c r="G12" s="1110"/>
      <c r="H12" s="1110"/>
      <c r="I12" s="1110"/>
    </row>
    <row r="13" spans="2:21" s="770" customFormat="1" ht="12" customHeight="1" x14ac:dyDescent="0.2">
      <c r="B13" s="1602"/>
      <c r="C13" s="1291"/>
      <c r="D13" s="1601"/>
      <c r="G13" s="1110"/>
      <c r="H13" s="1110"/>
      <c r="I13" s="1110"/>
    </row>
    <row r="14" spans="2:21" s="770" customFormat="1" ht="24.95" customHeight="1" x14ac:dyDescent="0.2">
      <c r="B14" s="1293" t="s">
        <v>1729</v>
      </c>
      <c r="C14" s="1291"/>
      <c r="D14" s="1601" t="s">
        <v>1730</v>
      </c>
      <c r="G14" s="1110"/>
      <c r="H14" s="1110"/>
      <c r="I14" s="1110"/>
    </row>
    <row r="15" spans="2:21" s="770" customFormat="1" ht="24.95" customHeight="1" x14ac:dyDescent="0.2">
      <c r="B15" s="1293" t="s">
        <v>1731</v>
      </c>
      <c r="C15" s="1291">
        <v>7</v>
      </c>
      <c r="D15" s="1626" t="s">
        <v>1732</v>
      </c>
      <c r="G15" s="1110"/>
      <c r="H15" s="1110"/>
      <c r="I15" s="1110"/>
    </row>
    <row r="16" spans="2:21" s="770" customFormat="1" ht="24.95" customHeight="1" x14ac:dyDescent="0.2">
      <c r="B16" s="1293" t="s">
        <v>1733</v>
      </c>
      <c r="C16" s="1291">
        <v>8</v>
      </c>
      <c r="D16" s="1626" t="s">
        <v>1734</v>
      </c>
      <c r="G16" s="1110"/>
      <c r="H16" s="1110"/>
      <c r="I16" s="1110"/>
    </row>
    <row r="17" spans="2:14" s="770" customFormat="1" ht="24.95" customHeight="1" x14ac:dyDescent="0.2">
      <c r="B17" s="1293" t="s">
        <v>1735</v>
      </c>
      <c r="C17" s="1291">
        <v>9</v>
      </c>
      <c r="D17" s="1626" t="s">
        <v>1736</v>
      </c>
      <c r="G17" s="1110"/>
      <c r="H17" s="1110"/>
      <c r="I17" s="1110"/>
    </row>
    <row r="18" spans="2:14" s="770" customFormat="1" ht="24.95" customHeight="1" x14ac:dyDescent="0.2">
      <c r="B18" s="1293" t="s">
        <v>1737</v>
      </c>
      <c r="C18" s="1291">
        <v>10</v>
      </c>
      <c r="D18" s="1626" t="s">
        <v>1777</v>
      </c>
      <c r="G18" s="1110"/>
      <c r="H18" s="1110"/>
      <c r="I18" s="1110"/>
    </row>
    <row r="19" spans="2:14" s="770" customFormat="1" ht="24.95" customHeight="1" x14ac:dyDescent="0.2">
      <c r="B19" s="1293" t="s">
        <v>1077</v>
      </c>
      <c r="C19" s="1291" t="s">
        <v>1738</v>
      </c>
      <c r="D19" s="1626" t="s">
        <v>1739</v>
      </c>
      <c r="G19" s="1110"/>
      <c r="H19" s="1110"/>
      <c r="I19" s="1110"/>
    </row>
    <row r="20" spans="2:14" s="770" customFormat="1" ht="9.75" customHeight="1" x14ac:dyDescent="0.2">
      <c r="B20" s="1602"/>
      <c r="C20" s="1247"/>
      <c r="D20" s="1601"/>
      <c r="G20" s="1110"/>
      <c r="H20" s="1110"/>
      <c r="I20" s="1110"/>
    </row>
    <row r="21" spans="2:14" s="854" customFormat="1" ht="24.95" customHeight="1" x14ac:dyDescent="0.2">
      <c r="B21" s="1627" t="s">
        <v>1500</v>
      </c>
      <c r="C21" s="847">
        <v>9</v>
      </c>
      <c r="D21" s="1628" t="s">
        <v>827</v>
      </c>
      <c r="G21" s="1290"/>
      <c r="H21" s="1290"/>
      <c r="I21" s="1290"/>
      <c r="J21" s="770"/>
      <c r="K21" s="770"/>
      <c r="L21" s="770"/>
      <c r="M21" s="770"/>
      <c r="N21" s="770"/>
    </row>
    <row r="22" spans="2:14" s="770" customFormat="1" ht="15.75" customHeight="1" x14ac:dyDescent="0.2">
      <c r="B22" s="1602"/>
      <c r="C22" s="1291"/>
      <c r="D22" s="1601"/>
      <c r="G22" s="1110"/>
      <c r="H22" s="1110"/>
      <c r="I22" s="1110"/>
    </row>
    <row r="23" spans="2:14" s="854" customFormat="1" ht="24.95" customHeight="1" x14ac:dyDescent="0.2">
      <c r="B23" s="1294" t="s">
        <v>387</v>
      </c>
      <c r="C23" s="847">
        <v>10</v>
      </c>
      <c r="D23" s="1296" t="s">
        <v>388</v>
      </c>
      <c r="G23" s="1290"/>
      <c r="H23" s="1290"/>
      <c r="I23" s="1290"/>
    </row>
    <row r="24" spans="2:14" s="256" customFormat="1" ht="20.25" customHeight="1" thickBot="1" x14ac:dyDescent="0.75">
      <c r="B24" s="546"/>
      <c r="C24" s="547"/>
      <c r="D24" s="548"/>
      <c r="J24" s="328"/>
    </row>
    <row r="25" spans="2:14" s="178" customFormat="1" ht="9" customHeight="1" thickTop="1" x14ac:dyDescent="0.65">
      <c r="B25" s="176"/>
      <c r="C25" s="177"/>
      <c r="D25" s="176"/>
      <c r="J25" s="175"/>
    </row>
    <row r="26" spans="2:14" s="334" customFormat="1" ht="18.75" customHeight="1" x14ac:dyDescent="0.5">
      <c r="B26" s="1891" t="s">
        <v>1775</v>
      </c>
      <c r="C26" s="1785" t="s">
        <v>1776</v>
      </c>
      <c r="D26" s="1785"/>
      <c r="J26" s="536"/>
    </row>
    <row r="27" spans="2:14" s="179" customFormat="1" x14ac:dyDescent="0.2">
      <c r="B27" s="1891"/>
      <c r="C27" s="1785"/>
      <c r="D27" s="1785"/>
    </row>
    <row r="28" spans="2:14" s="182" customFormat="1" ht="9.9499999999999993" customHeight="1" x14ac:dyDescent="0.5">
      <c r="B28" s="180"/>
      <c r="C28" s="181"/>
      <c r="D28" s="176"/>
    </row>
    <row r="29" spans="2:14" s="178" customFormat="1" x14ac:dyDescent="0.5">
      <c r="B29" s="176"/>
      <c r="C29" s="177"/>
      <c r="D29" s="176"/>
    </row>
    <row r="30" spans="2:14" s="178" customFormat="1" x14ac:dyDescent="0.5">
      <c r="B30" s="183"/>
      <c r="C30" s="184"/>
      <c r="D30" s="185"/>
    </row>
    <row r="31" spans="2:14" s="178" customFormat="1" x14ac:dyDescent="0.5">
      <c r="B31" s="183"/>
      <c r="C31" s="184"/>
      <c r="D31" s="185"/>
    </row>
    <row r="32" spans="2:14" s="178" customFormat="1" x14ac:dyDescent="0.5">
      <c r="B32" s="183"/>
      <c r="C32" s="184"/>
      <c r="D32" s="185"/>
    </row>
    <row r="33" spans="2:4" s="182" customFormat="1" ht="9.9499999999999993" customHeight="1" x14ac:dyDescent="0.5">
      <c r="B33" s="180"/>
      <c r="C33" s="181"/>
      <c r="D33" s="176"/>
    </row>
    <row r="34" spans="2:4" ht="9.9499999999999993" customHeight="1" x14ac:dyDescent="0.5">
      <c r="B34" s="186"/>
      <c r="C34" s="187"/>
      <c r="D34" s="186"/>
    </row>
    <row r="35" spans="2:4" s="190" customFormat="1" ht="23.25" x14ac:dyDescent="0.5">
      <c r="B35" s="188"/>
      <c r="C35" s="180"/>
      <c r="D35" s="189"/>
    </row>
    <row r="36" spans="2:4" s="182" customFormat="1" ht="9.9499999999999993" customHeight="1" x14ac:dyDescent="0.5">
      <c r="B36" s="180"/>
      <c r="C36" s="181"/>
      <c r="D36" s="176"/>
    </row>
    <row r="37" spans="2:4" s="178" customFormat="1" x14ac:dyDescent="0.5">
      <c r="B37" s="176"/>
      <c r="C37" s="191"/>
      <c r="D37" s="176"/>
    </row>
    <row r="38" spans="2:4" s="53" customFormat="1" x14ac:dyDescent="0.5">
      <c r="B38" s="183"/>
      <c r="C38" s="192"/>
      <c r="D38" s="185"/>
    </row>
    <row r="39" spans="2:4" s="53" customFormat="1" x14ac:dyDescent="0.5">
      <c r="B39" s="183"/>
      <c r="C39" s="192"/>
      <c r="D39" s="185"/>
    </row>
    <row r="40" spans="2:4" s="182" customFormat="1" ht="9.9499999999999993" customHeight="1" x14ac:dyDescent="0.5">
      <c r="B40" s="180"/>
      <c r="C40" s="193"/>
      <c r="D40" s="176"/>
    </row>
    <row r="41" spans="2:4" s="178" customFormat="1" x14ac:dyDescent="0.5">
      <c r="B41" s="176"/>
      <c r="C41" s="191"/>
      <c r="D41" s="176"/>
    </row>
    <row r="42" spans="2:4" s="53" customFormat="1" x14ac:dyDescent="0.5">
      <c r="B42" s="183"/>
      <c r="C42" s="192"/>
      <c r="D42" s="185"/>
    </row>
    <row r="43" spans="2:4" s="53" customFormat="1" x14ac:dyDescent="0.5">
      <c r="B43" s="183"/>
      <c r="C43" s="192"/>
      <c r="D43" s="185"/>
    </row>
    <row r="44" spans="2:4" s="53" customFormat="1" x14ac:dyDescent="0.5">
      <c r="B44" s="183"/>
      <c r="C44" s="192"/>
      <c r="D44" s="185"/>
    </row>
    <row r="45" spans="2:4" s="53" customFormat="1" x14ac:dyDescent="0.5">
      <c r="B45" s="183"/>
      <c r="C45" s="192"/>
      <c r="D45" s="185"/>
    </row>
    <row r="46" spans="2:4" s="53" customFormat="1" x14ac:dyDescent="0.5">
      <c r="B46" s="194"/>
      <c r="C46" s="195"/>
      <c r="D46" s="185"/>
    </row>
    <row r="47" spans="2:4" s="178" customFormat="1" x14ac:dyDescent="0.5">
      <c r="B47" s="176"/>
      <c r="C47" s="191"/>
      <c r="D47" s="176"/>
    </row>
    <row r="48" spans="2:4" s="53" customFormat="1" x14ac:dyDescent="0.5">
      <c r="B48" s="176"/>
      <c r="C48" s="195"/>
      <c r="D48" s="176"/>
    </row>
    <row r="49" spans="2:4" s="178" customFormat="1" x14ac:dyDescent="0.5">
      <c r="B49" s="176"/>
      <c r="C49" s="191"/>
      <c r="D49" s="176"/>
    </row>
    <row r="50" spans="2:4" s="53" customFormat="1" x14ac:dyDescent="0.5">
      <c r="B50" s="183"/>
      <c r="C50" s="192"/>
      <c r="D50" s="185"/>
    </row>
    <row r="51" spans="2:4" s="53" customFormat="1" x14ac:dyDescent="0.5">
      <c r="B51" s="183"/>
      <c r="C51" s="192"/>
      <c r="D51" s="185"/>
    </row>
    <row r="52" spans="2:4" s="182" customFormat="1" ht="9.9499999999999993" customHeight="1" x14ac:dyDescent="0.5">
      <c r="B52" s="180"/>
      <c r="C52" s="193"/>
      <c r="D52" s="176"/>
    </row>
    <row r="53" spans="2:4" s="178" customFormat="1" x14ac:dyDescent="0.5">
      <c r="B53" s="176"/>
      <c r="C53" s="191"/>
      <c r="D53" s="176"/>
    </row>
    <row r="54" spans="2:4" s="53" customFormat="1" x14ac:dyDescent="0.5">
      <c r="B54" s="183"/>
      <c r="C54" s="192"/>
      <c r="D54" s="185"/>
    </row>
    <row r="55" spans="2:4" s="53" customFormat="1" x14ac:dyDescent="0.5">
      <c r="B55" s="183"/>
      <c r="C55" s="192"/>
      <c r="D55" s="185"/>
    </row>
    <row r="56" spans="2:4" s="53" customFormat="1" x14ac:dyDescent="0.5">
      <c r="B56" s="183"/>
      <c r="C56" s="192"/>
      <c r="D56" s="185"/>
    </row>
    <row r="57" spans="2:4" s="182" customFormat="1" ht="9.9499999999999993" customHeight="1" x14ac:dyDescent="0.5">
      <c r="B57" s="180"/>
      <c r="C57" s="193"/>
      <c r="D57" s="176"/>
    </row>
    <row r="58" spans="2:4" s="53" customFormat="1" ht="9.9499999999999993" customHeight="1" x14ac:dyDescent="0.5">
      <c r="B58" s="186"/>
      <c r="C58" s="183"/>
      <c r="D58" s="186"/>
    </row>
    <row r="59" spans="2:4" s="190" customFormat="1" ht="23.25" x14ac:dyDescent="0.5">
      <c r="B59" s="188"/>
      <c r="C59" s="196"/>
      <c r="D59" s="189"/>
    </row>
    <row r="60" spans="2:4" s="182" customFormat="1" ht="9.9499999999999993" customHeight="1" x14ac:dyDescent="0.5">
      <c r="B60" s="180"/>
      <c r="C60" s="193"/>
      <c r="D60" s="176"/>
    </row>
    <row r="61" spans="2:4" s="178" customFormat="1" x14ac:dyDescent="0.5">
      <c r="B61" s="176"/>
      <c r="C61" s="191"/>
      <c r="D61" s="176"/>
    </row>
    <row r="62" spans="2:4" s="53" customFormat="1" x14ac:dyDescent="0.5">
      <c r="B62" s="183"/>
      <c r="C62" s="192"/>
      <c r="D62" s="185"/>
    </row>
    <row r="63" spans="2:4" s="53" customFormat="1" x14ac:dyDescent="0.5">
      <c r="B63" s="183"/>
      <c r="C63" s="192"/>
      <c r="D63" s="185"/>
    </row>
    <row r="64" spans="2:4" s="182" customFormat="1" ht="9.9499999999999993" customHeight="1" x14ac:dyDescent="0.5">
      <c r="B64" s="180"/>
      <c r="C64" s="193"/>
      <c r="D64" s="176"/>
    </row>
    <row r="65" spans="2:4" s="178" customFormat="1" x14ac:dyDescent="0.5">
      <c r="B65" s="176"/>
      <c r="C65" s="191"/>
      <c r="D65" s="176"/>
    </row>
    <row r="66" spans="2:4" s="53" customFormat="1" x14ac:dyDescent="0.5">
      <c r="B66" s="183"/>
      <c r="C66" s="192"/>
      <c r="D66" s="185"/>
    </row>
    <row r="67" spans="2:4" s="53" customFormat="1" x14ac:dyDescent="0.5">
      <c r="B67" s="183"/>
      <c r="C67" s="192"/>
      <c r="D67" s="185"/>
    </row>
    <row r="68" spans="2:4" s="53" customFormat="1" x14ac:dyDescent="0.5">
      <c r="B68" s="183"/>
      <c r="C68" s="192"/>
      <c r="D68" s="185"/>
    </row>
    <row r="69" spans="2:4" s="53" customFormat="1" x14ac:dyDescent="0.5">
      <c r="B69" s="183"/>
      <c r="C69" s="192"/>
      <c r="D69" s="185"/>
    </row>
    <row r="70" spans="2:4" s="53" customFormat="1" x14ac:dyDescent="0.5">
      <c r="B70" s="194"/>
      <c r="C70" s="192"/>
      <c r="D70" s="185"/>
    </row>
    <row r="71" spans="2:4" s="178" customFormat="1" x14ac:dyDescent="0.5">
      <c r="B71" s="176"/>
      <c r="C71" s="191"/>
      <c r="D71" s="176"/>
    </row>
    <row r="72" spans="2:4" s="53" customFormat="1" x14ac:dyDescent="0.5">
      <c r="B72" s="176"/>
      <c r="C72" s="195"/>
      <c r="D72" s="176"/>
    </row>
    <row r="73" spans="2:4" s="178" customFormat="1" x14ac:dyDescent="0.5">
      <c r="B73" s="176"/>
      <c r="C73" s="191"/>
      <c r="D73" s="176"/>
    </row>
    <row r="74" spans="2:4" s="53" customFormat="1" x14ac:dyDescent="0.5">
      <c r="B74" s="183"/>
      <c r="C74" s="192"/>
      <c r="D74" s="185"/>
    </row>
    <row r="75" spans="2:4" s="53" customFormat="1" x14ac:dyDescent="0.5">
      <c r="B75" s="183"/>
      <c r="C75" s="192"/>
      <c r="D75" s="185"/>
    </row>
    <row r="76" spans="2:4" s="182" customFormat="1" ht="9.9499999999999993" customHeight="1" x14ac:dyDescent="0.5">
      <c r="B76" s="180"/>
      <c r="C76" s="193"/>
      <c r="D76" s="176"/>
    </row>
    <row r="77" spans="2:4" s="178" customFormat="1" x14ac:dyDescent="0.5">
      <c r="B77" s="176"/>
      <c r="C77" s="191"/>
      <c r="D77" s="176"/>
    </row>
    <row r="78" spans="2:4" s="53" customFormat="1" x14ac:dyDescent="0.5">
      <c r="B78" s="183"/>
      <c r="C78" s="192"/>
      <c r="D78" s="185"/>
    </row>
    <row r="79" spans="2:4" s="53" customFormat="1" x14ac:dyDescent="0.5">
      <c r="B79" s="183"/>
      <c r="C79" s="192"/>
      <c r="D79" s="185"/>
    </row>
    <row r="80" spans="2:4" s="53" customFormat="1" x14ac:dyDescent="0.5">
      <c r="B80" s="183"/>
      <c r="C80" s="192"/>
      <c r="D80" s="185"/>
    </row>
    <row r="81" spans="2:4" s="53" customFormat="1" ht="9.9499999999999993" customHeight="1" x14ac:dyDescent="0.5">
      <c r="B81" s="176"/>
      <c r="C81" s="197"/>
      <c r="D81" s="176"/>
    </row>
    <row r="82" spans="2:4" x14ac:dyDescent="0.5">
      <c r="B82" s="198"/>
      <c r="C82" s="199"/>
      <c r="D82" s="198"/>
    </row>
    <row r="83" spans="2:4" x14ac:dyDescent="0.5">
      <c r="B83" s="198"/>
      <c r="C83" s="199"/>
      <c r="D83" s="198"/>
    </row>
    <row r="84" spans="2:4" x14ac:dyDescent="0.5">
      <c r="B84" s="198"/>
      <c r="C84" s="200"/>
      <c r="D84" s="200"/>
    </row>
    <row r="85" spans="2:4" x14ac:dyDescent="0.5">
      <c r="B85" s="198"/>
      <c r="C85" s="200"/>
      <c r="D85" s="200"/>
    </row>
    <row r="86" spans="2:4" x14ac:dyDescent="0.5">
      <c r="B86" s="198"/>
      <c r="C86" s="200"/>
      <c r="D86" s="200"/>
    </row>
    <row r="87" spans="2:4" x14ac:dyDescent="0.5">
      <c r="B87" s="198"/>
      <c r="C87" s="198"/>
      <c r="D87" s="198"/>
    </row>
    <row r="88" spans="2:4" x14ac:dyDescent="0.5">
      <c r="B88" s="198"/>
      <c r="C88" s="199"/>
      <c r="D88" s="198"/>
    </row>
    <row r="89" spans="2:4" x14ac:dyDescent="0.5">
      <c r="B89" s="198"/>
      <c r="C89" s="199"/>
      <c r="D89" s="198"/>
    </row>
    <row r="90" spans="2:4" x14ac:dyDescent="0.5">
      <c r="B90" s="198"/>
      <c r="C90" s="199"/>
      <c r="D90" s="198"/>
    </row>
    <row r="91" spans="2:4" x14ac:dyDescent="0.5">
      <c r="B91" s="198"/>
      <c r="C91" s="199"/>
      <c r="D91" s="198"/>
    </row>
    <row r="92" spans="2:4" x14ac:dyDescent="0.5">
      <c r="B92" s="198"/>
      <c r="C92" s="199"/>
      <c r="D92" s="198"/>
    </row>
    <row r="93" spans="2:4" x14ac:dyDescent="0.5">
      <c r="B93" s="198"/>
      <c r="C93" s="199"/>
      <c r="D93" s="198"/>
    </row>
    <row r="94" spans="2:4" x14ac:dyDescent="0.5">
      <c r="B94" s="198"/>
      <c r="C94" s="199"/>
      <c r="D94" s="198"/>
    </row>
    <row r="95" spans="2:4" x14ac:dyDescent="0.5">
      <c r="B95" s="198"/>
      <c r="C95" s="199"/>
      <c r="D95" s="198"/>
    </row>
    <row r="96" spans="2:4" x14ac:dyDescent="0.5">
      <c r="B96" s="198"/>
      <c r="C96" s="199"/>
      <c r="D96" s="198"/>
    </row>
    <row r="97" spans="2:4" x14ac:dyDescent="0.5">
      <c r="B97" s="198"/>
      <c r="C97" s="199"/>
      <c r="D97" s="198"/>
    </row>
    <row r="98" spans="2:4" x14ac:dyDescent="0.5">
      <c r="B98" s="198"/>
      <c r="C98" s="199"/>
      <c r="D98" s="198"/>
    </row>
    <row r="99" spans="2:4" x14ac:dyDescent="0.5">
      <c r="B99" s="198"/>
      <c r="C99" s="199"/>
      <c r="D99" s="198"/>
    </row>
    <row r="100" spans="2:4" x14ac:dyDescent="0.5">
      <c r="B100" s="198"/>
      <c r="C100" s="199"/>
      <c r="D100" s="198"/>
    </row>
    <row r="101" spans="2:4" x14ac:dyDescent="0.5">
      <c r="B101" s="198"/>
      <c r="C101" s="199"/>
      <c r="D101" s="198"/>
    </row>
    <row r="102" spans="2:4" x14ac:dyDescent="0.5">
      <c r="B102" s="198"/>
      <c r="C102" s="199"/>
      <c r="D102" s="198"/>
    </row>
    <row r="103" spans="2:4" x14ac:dyDescent="0.5">
      <c r="B103" s="198"/>
      <c r="C103" s="199"/>
      <c r="D103" s="198"/>
    </row>
    <row r="104" spans="2:4" x14ac:dyDescent="0.5">
      <c r="B104" s="198"/>
      <c r="C104" s="199"/>
      <c r="D104" s="198"/>
    </row>
    <row r="105" spans="2:4" x14ac:dyDescent="0.5">
      <c r="B105" s="198"/>
      <c r="C105" s="199"/>
      <c r="D105" s="198"/>
    </row>
    <row r="106" spans="2:4" x14ac:dyDescent="0.5">
      <c r="B106" s="198"/>
      <c r="C106" s="199"/>
      <c r="D106" s="198"/>
    </row>
    <row r="107" spans="2:4" x14ac:dyDescent="0.5">
      <c r="B107" s="198"/>
      <c r="C107" s="199"/>
      <c r="D107" s="198"/>
    </row>
    <row r="108" spans="2:4" x14ac:dyDescent="0.5">
      <c r="B108" s="198"/>
      <c r="C108" s="199"/>
      <c r="D108" s="198"/>
    </row>
    <row r="109" spans="2:4" x14ac:dyDescent="0.5">
      <c r="B109" s="198"/>
      <c r="C109" s="199"/>
      <c r="D109" s="198"/>
    </row>
    <row r="110" spans="2:4" x14ac:dyDescent="0.5">
      <c r="B110" s="198"/>
      <c r="C110" s="199"/>
      <c r="D110" s="198"/>
    </row>
    <row r="111" spans="2:4" x14ac:dyDescent="0.5">
      <c r="B111" s="198"/>
      <c r="C111" s="199"/>
      <c r="D111" s="198"/>
    </row>
    <row r="112" spans="2:4" x14ac:dyDescent="0.5">
      <c r="B112" s="198"/>
      <c r="C112" s="199"/>
      <c r="D112" s="198"/>
    </row>
    <row r="113" spans="2:4" x14ac:dyDescent="0.5">
      <c r="B113" s="198"/>
      <c r="C113" s="199"/>
      <c r="D113" s="198"/>
    </row>
    <row r="114" spans="2:4" x14ac:dyDescent="0.5">
      <c r="B114" s="198"/>
      <c r="C114" s="199"/>
      <c r="D114" s="198"/>
    </row>
    <row r="115" spans="2:4" x14ac:dyDescent="0.5">
      <c r="B115" s="198"/>
      <c r="C115" s="199"/>
      <c r="D115" s="198"/>
    </row>
    <row r="116" spans="2:4" x14ac:dyDescent="0.5">
      <c r="B116" s="198"/>
      <c r="C116" s="199"/>
      <c r="D116" s="198"/>
    </row>
  </sheetData>
  <mergeCells count="4">
    <mergeCell ref="B3:D3"/>
    <mergeCell ref="B5:D5"/>
    <mergeCell ref="C26:D27"/>
    <mergeCell ref="B26:B27"/>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Roman,Regular"&amp;20- 25-</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9"/>
  <sheetViews>
    <sheetView rightToLeft="1" view="pageBreakPreview" zoomScale="50" zoomScaleNormal="50" zoomScaleSheetLayoutView="50" workbookViewId="0">
      <pane xSplit="2" ySplit="10" topLeftCell="C11" activePane="bottomRight" state="frozen"/>
      <selection pane="topRight"/>
      <selection pane="bottomLeft"/>
      <selection pane="bottomRight"/>
    </sheetView>
  </sheetViews>
  <sheetFormatPr defaultRowHeight="15" x14ac:dyDescent="0.35"/>
  <cols>
    <col min="1" max="1" width="9.140625" style="57"/>
    <col min="2" max="2" width="64.140625" style="57" customWidth="1"/>
    <col min="3" max="11" width="16.5703125" style="57" customWidth="1"/>
    <col min="12" max="18" width="18.28515625" style="57" customWidth="1"/>
    <col min="19" max="19" width="64" style="57" customWidth="1"/>
    <col min="20" max="21" width="9.140625" style="57"/>
    <col min="22" max="22" width="10.42578125" style="57" bestFit="1" customWidth="1"/>
    <col min="23" max="16384" width="9.140625" style="57"/>
  </cols>
  <sheetData>
    <row r="1" spans="2:33" s="73" customFormat="1" ht="19.5" customHeight="1" x14ac:dyDescent="0.65">
      <c r="G1" s="74"/>
      <c r="H1" s="74"/>
      <c r="I1" s="74"/>
      <c r="J1" s="74"/>
      <c r="K1" s="74"/>
      <c r="L1" s="74"/>
      <c r="M1" s="74"/>
      <c r="N1" s="74"/>
      <c r="O1" s="74"/>
      <c r="P1" s="74"/>
      <c r="Q1" s="74"/>
      <c r="R1" s="74"/>
      <c r="S1" s="74"/>
      <c r="T1" s="74"/>
      <c r="U1" s="74"/>
      <c r="V1" s="74"/>
      <c r="W1" s="74"/>
      <c r="X1" s="74"/>
      <c r="Y1" s="74"/>
      <c r="Z1" s="74"/>
      <c r="AA1" s="74"/>
      <c r="AB1" s="74"/>
      <c r="AC1" s="74"/>
      <c r="AD1" s="74"/>
      <c r="AE1" s="74"/>
      <c r="AF1" s="74"/>
      <c r="AG1" s="74"/>
    </row>
    <row r="2" spans="2:33" s="73" customFormat="1" ht="19.5" customHeight="1" x14ac:dyDescent="0.65">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row>
    <row r="3" spans="2:33" s="561" customFormat="1" ht="31.5" customHeight="1" x14ac:dyDescent="0.85">
      <c r="B3" s="1892" t="s">
        <v>1847</v>
      </c>
      <c r="C3" s="1892"/>
      <c r="D3" s="1892"/>
      <c r="E3" s="1892"/>
      <c r="F3" s="1892"/>
      <c r="G3" s="1892"/>
      <c r="H3" s="1892"/>
      <c r="I3" s="1892"/>
      <c r="J3" s="1892"/>
      <c r="K3" s="1892" t="s">
        <v>1848</v>
      </c>
      <c r="L3" s="1892"/>
      <c r="M3" s="1892"/>
      <c r="N3" s="1892"/>
      <c r="O3" s="1892"/>
      <c r="P3" s="1892"/>
      <c r="Q3" s="1892"/>
      <c r="R3" s="1892"/>
      <c r="S3" s="1892"/>
    </row>
    <row r="4" spans="2:33" s="5" customFormat="1" ht="12.75" customHeight="1" x14ac:dyDescent="0.65">
      <c r="B4" s="2"/>
      <c r="C4" s="2"/>
      <c r="D4" s="2"/>
      <c r="E4" s="2"/>
      <c r="F4" s="2"/>
      <c r="G4" s="2"/>
      <c r="H4" s="2"/>
      <c r="I4" s="2"/>
      <c r="J4" s="2"/>
      <c r="K4" s="2"/>
      <c r="L4" s="2"/>
      <c r="M4" s="2"/>
      <c r="N4" s="2"/>
      <c r="O4" s="2"/>
      <c r="P4" s="2"/>
      <c r="Q4" s="2"/>
      <c r="R4" s="2"/>
      <c r="S4" s="2"/>
      <c r="T4" s="2"/>
    </row>
    <row r="5" spans="2:33" ht="19.5" customHeight="1" x14ac:dyDescent="0.65">
      <c r="B5" s="78"/>
      <c r="C5" s="78"/>
      <c r="D5" s="78"/>
      <c r="E5" s="78"/>
      <c r="F5" s="78"/>
      <c r="G5" s="77"/>
      <c r="H5" s="77"/>
      <c r="I5" s="77"/>
      <c r="J5" s="77"/>
      <c r="K5" s="77"/>
      <c r="L5" s="77"/>
      <c r="M5" s="77"/>
      <c r="N5" s="77"/>
      <c r="O5" s="77"/>
      <c r="P5" s="77"/>
      <c r="Q5" s="77"/>
      <c r="R5" s="77"/>
      <c r="S5" s="77"/>
    </row>
    <row r="6" spans="2:33" s="559" customFormat="1" ht="22.5" x14ac:dyDescent="0.5">
      <c r="B6" s="562" t="s">
        <v>1756</v>
      </c>
      <c r="C6" s="562"/>
      <c r="D6" s="562"/>
      <c r="E6" s="562"/>
      <c r="F6" s="562"/>
      <c r="S6" s="563" t="s">
        <v>1760</v>
      </c>
      <c r="T6" s="563"/>
      <c r="X6" s="563"/>
    </row>
    <row r="7" spans="2:33" ht="18.75" customHeight="1" thickBot="1" x14ac:dyDescent="0.4"/>
    <row r="8" spans="2:33" s="550" customFormat="1" ht="26.25" customHeight="1" thickTop="1" x14ac:dyDescent="0.2">
      <c r="B8" s="1896" t="s">
        <v>887</v>
      </c>
      <c r="C8" s="1779">
        <v>2010</v>
      </c>
      <c r="D8" s="1779">
        <v>2011</v>
      </c>
      <c r="E8" s="1779">
        <v>2012</v>
      </c>
      <c r="F8" s="1779">
        <v>2013</v>
      </c>
      <c r="G8" s="1800">
        <v>2013</v>
      </c>
      <c r="H8" s="1801"/>
      <c r="I8" s="1801"/>
      <c r="J8" s="1801"/>
      <c r="K8" s="1798">
        <v>2013</v>
      </c>
      <c r="L8" s="1798"/>
      <c r="M8" s="1798"/>
      <c r="N8" s="1798"/>
      <c r="O8" s="1798"/>
      <c r="P8" s="1798"/>
      <c r="Q8" s="1798"/>
      <c r="R8" s="1799"/>
      <c r="S8" s="1893" t="s">
        <v>886</v>
      </c>
      <c r="T8" s="549"/>
      <c r="X8" s="549"/>
    </row>
    <row r="9" spans="2:33" s="20" customFormat="1" ht="24.95" customHeight="1" x14ac:dyDescent="0.65">
      <c r="B9" s="1897"/>
      <c r="C9" s="1780"/>
      <c r="D9" s="1780"/>
      <c r="E9" s="1780"/>
      <c r="F9" s="1780"/>
      <c r="G9" s="367" t="s">
        <v>374</v>
      </c>
      <c r="H9" s="368" t="s">
        <v>375</v>
      </c>
      <c r="I9" s="368" t="s">
        <v>376</v>
      </c>
      <c r="J9" s="368" t="s">
        <v>377</v>
      </c>
      <c r="K9" s="368" t="s">
        <v>378</v>
      </c>
      <c r="L9" s="368" t="s">
        <v>367</v>
      </c>
      <c r="M9" s="368" t="s">
        <v>368</v>
      </c>
      <c r="N9" s="368" t="s">
        <v>369</v>
      </c>
      <c r="O9" s="368" t="s">
        <v>370</v>
      </c>
      <c r="P9" s="368" t="s">
        <v>371</v>
      </c>
      <c r="Q9" s="368" t="s">
        <v>372</v>
      </c>
      <c r="R9" s="369" t="s">
        <v>1474</v>
      </c>
      <c r="S9" s="1894"/>
    </row>
    <row r="10" spans="2:33" s="20" customFormat="1" ht="24.95" customHeight="1" x14ac:dyDescent="0.65">
      <c r="B10" s="1898"/>
      <c r="C10" s="1781"/>
      <c r="D10" s="1781"/>
      <c r="E10" s="1781"/>
      <c r="F10" s="1781"/>
      <c r="G10" s="370" t="s">
        <v>673</v>
      </c>
      <c r="H10" s="371" t="s">
        <v>149</v>
      </c>
      <c r="I10" s="371" t="s">
        <v>150</v>
      </c>
      <c r="J10" s="371" t="s">
        <v>151</v>
      </c>
      <c r="K10" s="371" t="s">
        <v>366</v>
      </c>
      <c r="L10" s="371" t="s">
        <v>667</v>
      </c>
      <c r="M10" s="371" t="s">
        <v>668</v>
      </c>
      <c r="N10" s="371" t="s">
        <v>669</v>
      </c>
      <c r="O10" s="371" t="s">
        <v>670</v>
      </c>
      <c r="P10" s="371" t="s">
        <v>671</v>
      </c>
      <c r="Q10" s="371" t="s">
        <v>672</v>
      </c>
      <c r="R10" s="372" t="s">
        <v>666</v>
      </c>
      <c r="S10" s="1895"/>
    </row>
    <row r="11" spans="2:33" s="551" customFormat="1" ht="12.75" customHeight="1" x14ac:dyDescent="0.7">
      <c r="B11" s="1554"/>
      <c r="C11" s="1555"/>
      <c r="D11" s="1555"/>
      <c r="E11" s="1687"/>
      <c r="F11" s="1555"/>
      <c r="G11" s="1556"/>
      <c r="H11" s="1557"/>
      <c r="I11" s="1557"/>
      <c r="J11" s="1557"/>
      <c r="K11" s="1557"/>
      <c r="L11" s="1557"/>
      <c r="M11" s="1557"/>
      <c r="N11" s="1557"/>
      <c r="O11" s="1557"/>
      <c r="P11" s="1557"/>
      <c r="Q11" s="1557"/>
      <c r="R11" s="1558"/>
      <c r="S11" s="1559"/>
    </row>
    <row r="12" spans="2:33" s="558" customFormat="1" ht="30" customHeight="1" x14ac:dyDescent="0.2">
      <c r="B12" s="610" t="s">
        <v>1480</v>
      </c>
      <c r="C12" s="331">
        <v>86018</v>
      </c>
      <c r="D12" s="331">
        <v>58631</v>
      </c>
      <c r="E12" s="331">
        <v>5889</v>
      </c>
      <c r="F12" s="329">
        <v>6902</v>
      </c>
      <c r="G12" s="919">
        <v>1066</v>
      </c>
      <c r="H12" s="887">
        <v>632</v>
      </c>
      <c r="I12" s="887">
        <v>575</v>
      </c>
      <c r="J12" s="887">
        <v>530</v>
      </c>
      <c r="K12" s="887">
        <v>690</v>
      </c>
      <c r="L12" s="887">
        <v>499</v>
      </c>
      <c r="M12" s="887">
        <v>430</v>
      </c>
      <c r="N12" s="887">
        <v>388</v>
      </c>
      <c r="O12" s="887">
        <v>457</v>
      </c>
      <c r="P12" s="887">
        <v>483</v>
      </c>
      <c r="Q12" s="887">
        <v>463</v>
      </c>
      <c r="R12" s="920">
        <v>689</v>
      </c>
      <c r="S12" s="615" t="s">
        <v>1778</v>
      </c>
    </row>
    <row r="13" spans="2:33" s="558" customFormat="1" ht="30" customHeight="1" x14ac:dyDescent="0.2">
      <c r="B13" s="610" t="s">
        <v>335</v>
      </c>
      <c r="C13" s="331">
        <v>92670.037960000016</v>
      </c>
      <c r="D13" s="331">
        <v>68025</v>
      </c>
      <c r="E13" s="331">
        <v>22255.454879999998</v>
      </c>
      <c r="F13" s="329">
        <v>12025.440900000001</v>
      </c>
      <c r="G13" s="919">
        <v>1590.0500529999999</v>
      </c>
      <c r="H13" s="887">
        <v>869.53647899999999</v>
      </c>
      <c r="I13" s="887">
        <v>1142.8924509999999</v>
      </c>
      <c r="J13" s="887">
        <v>895.21587599999998</v>
      </c>
      <c r="K13" s="887">
        <v>1432.464146</v>
      </c>
      <c r="L13" s="887">
        <v>723.40212699999995</v>
      </c>
      <c r="M13" s="887">
        <v>1141.8450029999999</v>
      </c>
      <c r="N13" s="887">
        <v>1160.30207</v>
      </c>
      <c r="O13" s="887">
        <v>727.07637399999999</v>
      </c>
      <c r="P13" s="887">
        <v>522.418678</v>
      </c>
      <c r="Q13" s="887">
        <v>792.93284900000003</v>
      </c>
      <c r="R13" s="920">
        <v>1027.3047939999999</v>
      </c>
      <c r="S13" s="615" t="s">
        <v>336</v>
      </c>
    </row>
    <row r="14" spans="2:33" s="605" customFormat="1" ht="15.75" customHeight="1" x14ac:dyDescent="0.2">
      <c r="B14" s="608"/>
      <c r="C14" s="329"/>
      <c r="D14" s="329"/>
      <c r="E14" s="331"/>
      <c r="F14" s="329"/>
      <c r="G14" s="917"/>
      <c r="H14" s="883"/>
      <c r="I14" s="883"/>
      <c r="J14" s="883"/>
      <c r="K14" s="883"/>
      <c r="L14" s="883"/>
      <c r="M14" s="883"/>
      <c r="N14" s="883"/>
      <c r="O14" s="883"/>
      <c r="P14" s="883"/>
      <c r="Q14" s="883"/>
      <c r="R14" s="918"/>
      <c r="S14" s="570"/>
      <c r="V14" s="558"/>
    </row>
    <row r="15" spans="2:33" s="605" customFormat="1" ht="30" customHeight="1" x14ac:dyDescent="0.2">
      <c r="B15" s="610" t="s">
        <v>1481</v>
      </c>
      <c r="C15" s="331">
        <v>4387</v>
      </c>
      <c r="D15" s="331">
        <v>2705</v>
      </c>
      <c r="E15" s="331">
        <v>280</v>
      </c>
      <c r="F15" s="329">
        <v>336</v>
      </c>
      <c r="G15" s="919">
        <v>46</v>
      </c>
      <c r="H15" s="887">
        <v>32</v>
      </c>
      <c r="I15" s="887">
        <v>27</v>
      </c>
      <c r="J15" s="887">
        <v>24</v>
      </c>
      <c r="K15" s="887">
        <v>31</v>
      </c>
      <c r="L15" s="887">
        <v>26</v>
      </c>
      <c r="M15" s="887">
        <v>20</v>
      </c>
      <c r="N15" s="887">
        <v>18</v>
      </c>
      <c r="O15" s="887">
        <v>24</v>
      </c>
      <c r="P15" s="887">
        <v>25</v>
      </c>
      <c r="Q15" s="887">
        <v>27</v>
      </c>
      <c r="R15" s="920">
        <v>36</v>
      </c>
      <c r="S15" s="615" t="s">
        <v>1482</v>
      </c>
      <c r="V15" s="558"/>
    </row>
    <row r="16" spans="2:33" s="605" customFormat="1" ht="30" customHeight="1" x14ac:dyDescent="0.2">
      <c r="B16" s="610" t="s">
        <v>335</v>
      </c>
      <c r="C16" s="331">
        <v>4626.2518980000004</v>
      </c>
      <c r="D16" s="331">
        <v>3162</v>
      </c>
      <c r="E16" s="331">
        <v>1007.144223</v>
      </c>
      <c r="F16" s="329">
        <v>584.53952500000003</v>
      </c>
      <c r="G16" s="919">
        <v>69.132610999999997</v>
      </c>
      <c r="H16" s="887">
        <v>43.476824000000001</v>
      </c>
      <c r="I16" s="887">
        <v>54.423450000000003</v>
      </c>
      <c r="J16" s="887">
        <v>40.691631000000001</v>
      </c>
      <c r="K16" s="887">
        <v>65.112007000000006</v>
      </c>
      <c r="L16" s="887">
        <v>38.073796000000002</v>
      </c>
      <c r="M16" s="887">
        <v>51.902045999999999</v>
      </c>
      <c r="N16" s="887">
        <v>55.252479999999998</v>
      </c>
      <c r="O16" s="887">
        <v>38.267178000000001</v>
      </c>
      <c r="P16" s="887">
        <v>27.495719999999999</v>
      </c>
      <c r="Q16" s="887">
        <v>46.643109000000003</v>
      </c>
      <c r="R16" s="920">
        <v>54.068672999999997</v>
      </c>
      <c r="S16" s="615" t="s">
        <v>336</v>
      </c>
      <c r="V16" s="558"/>
    </row>
    <row r="17" spans="2:22" s="605" customFormat="1" ht="15.75" customHeight="1" x14ac:dyDescent="0.2">
      <c r="B17" s="610"/>
      <c r="C17" s="329"/>
      <c r="D17" s="329"/>
      <c r="E17" s="331"/>
      <c r="F17" s="329"/>
      <c r="G17" s="919"/>
      <c r="H17" s="887"/>
      <c r="I17" s="887"/>
      <c r="J17" s="887"/>
      <c r="K17" s="887"/>
      <c r="L17" s="887"/>
      <c r="M17" s="887"/>
      <c r="N17" s="887"/>
      <c r="O17" s="887"/>
      <c r="P17" s="887"/>
      <c r="Q17" s="887"/>
      <c r="R17" s="920"/>
      <c r="S17" s="615"/>
      <c r="V17" s="558"/>
    </row>
    <row r="18" spans="2:22" s="605" customFormat="1" ht="30" customHeight="1" x14ac:dyDescent="0.2">
      <c r="B18" s="610" t="s">
        <v>1483</v>
      </c>
      <c r="C18" s="331" t="s">
        <v>851</v>
      </c>
      <c r="D18" s="331" t="s">
        <v>851</v>
      </c>
      <c r="E18" s="331">
        <v>2475</v>
      </c>
      <c r="F18" s="329">
        <v>2674</v>
      </c>
      <c r="G18" s="919">
        <v>299</v>
      </c>
      <c r="H18" s="887">
        <v>280</v>
      </c>
      <c r="I18" s="887">
        <v>210</v>
      </c>
      <c r="J18" s="887">
        <v>330</v>
      </c>
      <c r="K18" s="887">
        <v>308</v>
      </c>
      <c r="L18" s="887">
        <v>190</v>
      </c>
      <c r="M18" s="887">
        <v>88</v>
      </c>
      <c r="N18" s="887">
        <v>189</v>
      </c>
      <c r="O18" s="887">
        <v>152</v>
      </c>
      <c r="P18" s="887">
        <v>209</v>
      </c>
      <c r="Q18" s="887">
        <v>153</v>
      </c>
      <c r="R18" s="920">
        <v>266</v>
      </c>
      <c r="S18" s="615" t="s">
        <v>1484</v>
      </c>
    </row>
    <row r="19" spans="2:22" s="605" customFormat="1" ht="30" customHeight="1" x14ac:dyDescent="0.2">
      <c r="B19" s="610" t="s">
        <v>335</v>
      </c>
      <c r="C19" s="331" t="s">
        <v>851</v>
      </c>
      <c r="D19" s="331" t="s">
        <v>851</v>
      </c>
      <c r="E19" s="331">
        <v>1237.5</v>
      </c>
      <c r="F19" s="329">
        <v>802.2</v>
      </c>
      <c r="G19" s="919">
        <v>89.7</v>
      </c>
      <c r="H19" s="887">
        <v>84</v>
      </c>
      <c r="I19" s="887">
        <v>63</v>
      </c>
      <c r="J19" s="887">
        <v>99</v>
      </c>
      <c r="K19" s="887">
        <v>92.4</v>
      </c>
      <c r="L19" s="887">
        <v>57</v>
      </c>
      <c r="M19" s="887">
        <v>26.4</v>
      </c>
      <c r="N19" s="887">
        <v>56.7</v>
      </c>
      <c r="O19" s="887">
        <v>45.6</v>
      </c>
      <c r="P19" s="887">
        <v>62.699999999999996</v>
      </c>
      <c r="Q19" s="887">
        <v>45.900000000000006</v>
      </c>
      <c r="R19" s="920">
        <v>79.8</v>
      </c>
      <c r="S19" s="615" t="s">
        <v>336</v>
      </c>
    </row>
    <row r="20" spans="2:22" s="551" customFormat="1" ht="23.45" customHeight="1" thickBot="1" x14ac:dyDescent="0.75">
      <c r="B20" s="552"/>
      <c r="C20" s="553"/>
      <c r="D20" s="553"/>
      <c r="E20" s="1585"/>
      <c r="F20" s="553"/>
      <c r="G20" s="554"/>
      <c r="H20" s="555"/>
      <c r="I20" s="555"/>
      <c r="J20" s="555"/>
      <c r="K20" s="555"/>
      <c r="L20" s="555"/>
      <c r="M20" s="555"/>
      <c r="N20" s="555"/>
      <c r="O20" s="555"/>
      <c r="P20" s="555"/>
      <c r="Q20" s="555"/>
      <c r="R20" s="556"/>
      <c r="S20" s="557"/>
    </row>
    <row r="21" spans="2:22" ht="9" customHeight="1" thickTop="1" x14ac:dyDescent="0.35"/>
    <row r="22" spans="2:22" s="334" customFormat="1" ht="24.75" customHeight="1" x14ac:dyDescent="0.5">
      <c r="B22" s="334" t="s">
        <v>1757</v>
      </c>
      <c r="S22" s="334" t="s">
        <v>1759</v>
      </c>
    </row>
    <row r="23" spans="2:22" s="559" customFormat="1" ht="24" customHeight="1" x14ac:dyDescent="0.5">
      <c r="B23" s="357" t="s">
        <v>1718</v>
      </c>
      <c r="S23" s="559" t="s">
        <v>1719</v>
      </c>
    </row>
    <row r="24" spans="2:22" s="53" customFormat="1" ht="24.75" customHeight="1" x14ac:dyDescent="0.5"/>
    <row r="25" spans="2:22" s="53" customFormat="1" ht="11.25" customHeight="1" x14ac:dyDescent="0.5"/>
    <row r="26" spans="2:22" s="53" customFormat="1" ht="11.25" customHeight="1" x14ac:dyDescent="0.5"/>
    <row r="27" spans="2:22" s="53" customFormat="1" ht="11.25" customHeight="1" x14ac:dyDescent="0.5">
      <c r="B27" s="170"/>
      <c r="C27" s="170"/>
      <c r="D27" s="170"/>
      <c r="E27" s="170"/>
      <c r="F27" s="170"/>
    </row>
    <row r="32" spans="2:22" ht="21.75" x14ac:dyDescent="0.5">
      <c r="C32" s="62"/>
      <c r="D32" s="62"/>
      <c r="E32" s="62"/>
      <c r="F32" s="62"/>
    </row>
    <row r="33" spans="3:6" ht="21.75" x14ac:dyDescent="0.5">
      <c r="C33" s="62"/>
      <c r="D33" s="62"/>
      <c r="E33" s="62"/>
      <c r="F33" s="62"/>
    </row>
    <row r="34" spans="3:6" ht="21.75" x14ac:dyDescent="0.5">
      <c r="C34" s="62"/>
      <c r="D34" s="62"/>
      <c r="E34" s="62"/>
      <c r="F34" s="62"/>
    </row>
    <row r="35" spans="3:6" ht="21.75" x14ac:dyDescent="0.5">
      <c r="C35" s="62"/>
      <c r="D35" s="62"/>
      <c r="E35" s="62"/>
      <c r="F35" s="62"/>
    </row>
    <row r="36" spans="3:6" ht="21.75" x14ac:dyDescent="0.5">
      <c r="C36" s="62"/>
      <c r="D36" s="62"/>
      <c r="E36" s="62"/>
      <c r="F36" s="62"/>
    </row>
    <row r="37" spans="3:6" ht="21.75" x14ac:dyDescent="0.5">
      <c r="C37" s="62"/>
      <c r="D37" s="62"/>
      <c r="E37" s="62"/>
      <c r="F37" s="62"/>
    </row>
    <row r="38" spans="3:6" ht="21.75" x14ac:dyDescent="0.5">
      <c r="C38" s="62"/>
      <c r="D38" s="62"/>
      <c r="E38" s="62"/>
      <c r="F38" s="62"/>
    </row>
    <row r="39" spans="3:6" ht="21.75" x14ac:dyDescent="0.5">
      <c r="C39" s="62"/>
      <c r="D39" s="62"/>
      <c r="E39" s="62"/>
      <c r="F39" s="62"/>
    </row>
  </sheetData>
  <mergeCells count="10">
    <mergeCell ref="B3:J3"/>
    <mergeCell ref="K3:S3"/>
    <mergeCell ref="S8:S10"/>
    <mergeCell ref="C8:C10"/>
    <mergeCell ref="D8:D10"/>
    <mergeCell ref="B8:B10"/>
    <mergeCell ref="E8:E10"/>
    <mergeCell ref="F8:F10"/>
    <mergeCell ref="G8:J8"/>
    <mergeCell ref="K8:R8"/>
  </mergeCells>
  <printOptions horizontalCentered="1"/>
  <pageMargins left="0.196850393700787" right="0.196850393700787" top="0.39370078740157499" bottom="0.39370078740157499" header="0.511811023622047" footer="0.511811023622047"/>
  <pageSetup paperSize="9" scale="47" orientation="portrait" r:id="rId1"/>
  <headerFooter alignWithMargins="0">
    <oddFooter>&amp;C&amp;"Times New Roman,Regular"&amp;20- &amp;P+25 -</oddFooter>
  </headerFooter>
  <colBreaks count="1" manualBreakCount="1">
    <brk id="10" max="22"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8"/>
  <dimension ref="B1:W84"/>
  <sheetViews>
    <sheetView rightToLeft="1" view="pageBreakPreview" zoomScale="50" zoomScaleNormal="50" zoomScaleSheetLayoutView="50" workbookViewId="0"/>
  </sheetViews>
  <sheetFormatPr defaultRowHeight="15" x14ac:dyDescent="0.35"/>
  <cols>
    <col min="1" max="1" width="9.140625" style="48"/>
    <col min="2" max="2" width="58.5703125" style="48" customWidth="1"/>
    <col min="3" max="8" width="16.5703125" style="48" customWidth="1"/>
    <col min="9" max="9" width="61" style="48" customWidth="1"/>
    <col min="10" max="16384" width="9.140625" style="48"/>
  </cols>
  <sheetData>
    <row r="1" spans="2:23" s="76" customFormat="1" ht="16.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6.5" customHeight="1" x14ac:dyDescent="0.65">
      <c r="B2" s="75"/>
      <c r="C2" s="75"/>
      <c r="D2" s="75"/>
      <c r="E2" s="75"/>
      <c r="F2" s="75"/>
      <c r="G2" s="75"/>
      <c r="H2" s="75"/>
      <c r="I2" s="75"/>
      <c r="J2" s="75"/>
      <c r="K2" s="75"/>
      <c r="L2" s="75"/>
      <c r="M2" s="75"/>
      <c r="N2" s="75"/>
      <c r="O2" s="75"/>
      <c r="P2" s="75"/>
      <c r="Q2" s="75"/>
      <c r="R2" s="75"/>
      <c r="S2" s="75"/>
      <c r="T2" s="75"/>
      <c r="U2" s="75"/>
      <c r="V2" s="75"/>
    </row>
    <row r="3" spans="2:23" ht="36.75" x14ac:dyDescent="0.85">
      <c r="B3" s="1792" t="s">
        <v>1849</v>
      </c>
      <c r="C3" s="1792"/>
      <c r="D3" s="1792"/>
      <c r="E3" s="1792"/>
      <c r="F3" s="1792"/>
      <c r="G3" s="1792"/>
      <c r="H3" s="1792"/>
      <c r="I3" s="1792"/>
    </row>
    <row r="4" spans="2:23" s="5" customFormat="1" ht="12.75" customHeight="1" x14ac:dyDescent="0.85">
      <c r="B4" s="1596"/>
      <c r="C4" s="1596"/>
      <c r="D4" s="1596"/>
      <c r="E4" s="1596"/>
      <c r="F4" s="1596"/>
      <c r="G4" s="1596"/>
      <c r="H4" s="1596"/>
      <c r="I4" s="1596"/>
      <c r="J4" s="2"/>
    </row>
    <row r="5" spans="2:23" ht="36.75" x14ac:dyDescent="0.85">
      <c r="B5" s="1792" t="s">
        <v>1850</v>
      </c>
      <c r="C5" s="1792"/>
      <c r="D5" s="1792"/>
      <c r="E5" s="1792"/>
      <c r="F5" s="1792"/>
      <c r="G5" s="1792"/>
      <c r="H5" s="1792"/>
      <c r="I5" s="1792"/>
      <c r="L5" s="144"/>
    </row>
    <row r="6" spans="2:23" ht="11.25" customHeight="1" x14ac:dyDescent="0.65">
      <c r="B6" s="88"/>
      <c r="C6" s="86"/>
      <c r="D6" s="86"/>
      <c r="E6" s="86"/>
      <c r="F6" s="86"/>
      <c r="G6" s="86"/>
      <c r="H6" s="86"/>
      <c r="I6" s="86"/>
    </row>
    <row r="7" spans="2:23" ht="11.25" customHeight="1" x14ac:dyDescent="0.45">
      <c r="B7" s="98"/>
      <c r="I7" s="100"/>
      <c r="J7" s="99"/>
      <c r="N7" s="100"/>
    </row>
    <row r="8" spans="2:23" ht="11.25" customHeight="1" thickBot="1" x14ac:dyDescent="0.4"/>
    <row r="9" spans="2:23" s="258" customFormat="1" ht="24.95" customHeight="1" thickTop="1" x14ac:dyDescent="0.7">
      <c r="B9" s="1776" t="s">
        <v>887</v>
      </c>
      <c r="C9" s="1779">
        <v>2008</v>
      </c>
      <c r="D9" s="1779">
        <v>2009</v>
      </c>
      <c r="E9" s="1779">
        <v>2010</v>
      </c>
      <c r="F9" s="1779">
        <v>2011</v>
      </c>
      <c r="G9" s="1779">
        <v>2012</v>
      </c>
      <c r="H9" s="1779">
        <v>2013</v>
      </c>
      <c r="I9" s="1773" t="s">
        <v>886</v>
      </c>
      <c r="J9" s="339"/>
      <c r="N9" s="339"/>
    </row>
    <row r="10" spans="2:23" s="258" customFormat="1" ht="24.95" customHeight="1" x14ac:dyDescent="0.7">
      <c r="B10" s="1777"/>
      <c r="C10" s="1780"/>
      <c r="D10" s="1780"/>
      <c r="E10" s="1780"/>
      <c r="F10" s="1780"/>
      <c r="G10" s="1780"/>
      <c r="H10" s="1780"/>
      <c r="I10" s="1774"/>
    </row>
    <row r="11" spans="2:23" s="258" customFormat="1" ht="19.5" customHeight="1" x14ac:dyDescent="0.7">
      <c r="B11" s="1778"/>
      <c r="C11" s="1781"/>
      <c r="D11" s="1781"/>
      <c r="E11" s="1781"/>
      <c r="F11" s="1781"/>
      <c r="G11" s="1781"/>
      <c r="H11" s="1781"/>
      <c r="I11" s="1775"/>
    </row>
    <row r="12" spans="2:23" s="258" customFormat="1" ht="12.75" customHeight="1" x14ac:dyDescent="0.7">
      <c r="B12" s="341"/>
      <c r="C12" s="572"/>
      <c r="D12" s="572"/>
      <c r="E12" s="572"/>
      <c r="F12" s="572"/>
      <c r="G12" s="572"/>
      <c r="H12" s="572"/>
      <c r="I12" s="342"/>
    </row>
    <row r="13" spans="2:23" s="365" customFormat="1" ht="23.45" customHeight="1" x14ac:dyDescent="0.2">
      <c r="B13" s="454" t="s">
        <v>683</v>
      </c>
      <c r="C13" s="1301">
        <v>12</v>
      </c>
      <c r="D13" s="1301">
        <v>12</v>
      </c>
      <c r="E13" s="1301">
        <v>12</v>
      </c>
      <c r="F13" s="1301">
        <v>12</v>
      </c>
      <c r="G13" s="1301">
        <v>12</v>
      </c>
      <c r="H13" s="1301">
        <v>12</v>
      </c>
      <c r="I13" s="620" t="s">
        <v>586</v>
      </c>
    </row>
    <row r="14" spans="2:23" s="365" customFormat="1" ht="12" customHeight="1" x14ac:dyDescent="0.2">
      <c r="B14" s="455"/>
      <c r="C14" s="1301"/>
      <c r="D14" s="1301"/>
      <c r="E14" s="1301"/>
      <c r="F14" s="1301"/>
      <c r="G14" s="1301"/>
      <c r="H14" s="1301"/>
      <c r="I14" s="379"/>
    </row>
    <row r="15" spans="2:23" s="365" customFormat="1" ht="23.45" customHeight="1" x14ac:dyDescent="0.2">
      <c r="B15" s="454" t="s">
        <v>525</v>
      </c>
      <c r="C15" s="1301">
        <v>58</v>
      </c>
      <c r="D15" s="1301">
        <v>63</v>
      </c>
      <c r="E15" s="1301">
        <v>69</v>
      </c>
      <c r="F15" s="1301">
        <v>72</v>
      </c>
      <c r="G15" s="1301">
        <v>74</v>
      </c>
      <c r="H15" s="1301">
        <v>77</v>
      </c>
      <c r="I15" s="620" t="s">
        <v>11</v>
      </c>
    </row>
    <row r="16" spans="2:23" s="365" customFormat="1" ht="23.45" customHeight="1" x14ac:dyDescent="0.2">
      <c r="B16" s="621" t="s">
        <v>1261</v>
      </c>
      <c r="C16" s="1303">
        <v>23</v>
      </c>
      <c r="D16" s="1303">
        <v>25</v>
      </c>
      <c r="E16" s="1303">
        <v>28</v>
      </c>
      <c r="F16" s="1303">
        <v>28</v>
      </c>
      <c r="G16" s="1303">
        <v>29</v>
      </c>
      <c r="H16" s="1303">
        <v>30</v>
      </c>
      <c r="I16" s="622" t="s">
        <v>277</v>
      </c>
    </row>
    <row r="17" spans="2:9" s="365" customFormat="1" ht="23.45" customHeight="1" x14ac:dyDescent="0.2">
      <c r="B17" s="621" t="s">
        <v>621</v>
      </c>
      <c r="C17" s="1303">
        <v>7</v>
      </c>
      <c r="D17" s="1303">
        <v>7</v>
      </c>
      <c r="E17" s="1303">
        <v>7</v>
      </c>
      <c r="F17" s="1303">
        <v>7</v>
      </c>
      <c r="G17" s="1303">
        <v>7</v>
      </c>
      <c r="H17" s="1303">
        <v>7</v>
      </c>
      <c r="I17" s="622" t="s">
        <v>622</v>
      </c>
    </row>
    <row r="18" spans="2:9" s="365" customFormat="1" ht="23.45" customHeight="1" x14ac:dyDescent="0.2">
      <c r="B18" s="621" t="s">
        <v>352</v>
      </c>
      <c r="C18" s="1303">
        <v>4</v>
      </c>
      <c r="D18" s="1303">
        <v>4</v>
      </c>
      <c r="E18" s="1303">
        <v>4</v>
      </c>
      <c r="F18" s="1303">
        <v>5</v>
      </c>
      <c r="G18" s="1303">
        <v>5</v>
      </c>
      <c r="H18" s="1303">
        <v>5</v>
      </c>
      <c r="I18" s="622" t="s">
        <v>623</v>
      </c>
    </row>
    <row r="19" spans="2:9" s="365" customFormat="1" ht="23.45" customHeight="1" x14ac:dyDescent="0.2">
      <c r="B19" s="621" t="s">
        <v>624</v>
      </c>
      <c r="C19" s="1303">
        <v>3</v>
      </c>
      <c r="D19" s="1303">
        <v>4</v>
      </c>
      <c r="E19" s="1303">
        <v>5</v>
      </c>
      <c r="F19" s="1303">
        <v>6</v>
      </c>
      <c r="G19" s="1303">
        <v>6</v>
      </c>
      <c r="H19" s="1303">
        <v>7</v>
      </c>
      <c r="I19" s="622" t="s">
        <v>625</v>
      </c>
    </row>
    <row r="20" spans="2:9" s="365" customFormat="1" ht="23.45" customHeight="1" x14ac:dyDescent="0.2">
      <c r="B20" s="621" t="s">
        <v>626</v>
      </c>
      <c r="C20" s="1303">
        <v>3</v>
      </c>
      <c r="D20" s="1303">
        <v>4</v>
      </c>
      <c r="E20" s="1303">
        <v>5</v>
      </c>
      <c r="F20" s="1303">
        <v>5</v>
      </c>
      <c r="G20" s="1303">
        <v>5</v>
      </c>
      <c r="H20" s="1303">
        <v>5</v>
      </c>
      <c r="I20" s="622" t="s">
        <v>627</v>
      </c>
    </row>
    <row r="21" spans="2:9" s="365" customFormat="1" ht="23.45" customHeight="1" x14ac:dyDescent="0.2">
      <c r="B21" s="621" t="s">
        <v>628</v>
      </c>
      <c r="C21" s="1303">
        <v>13</v>
      </c>
      <c r="D21" s="1303">
        <v>14</v>
      </c>
      <c r="E21" s="1303">
        <v>15</v>
      </c>
      <c r="F21" s="1303">
        <v>16</v>
      </c>
      <c r="G21" s="1303">
        <v>17</v>
      </c>
      <c r="H21" s="1303">
        <v>18</v>
      </c>
      <c r="I21" s="622" t="s">
        <v>278</v>
      </c>
    </row>
    <row r="22" spans="2:9" s="365" customFormat="1" ht="23.45" customHeight="1" x14ac:dyDescent="0.2">
      <c r="B22" s="621" t="s">
        <v>795</v>
      </c>
      <c r="C22" s="1303">
        <v>5</v>
      </c>
      <c r="D22" s="1303">
        <v>5</v>
      </c>
      <c r="E22" s="1303">
        <v>5</v>
      </c>
      <c r="F22" s="1303">
        <v>5</v>
      </c>
      <c r="G22" s="1303">
        <v>5</v>
      </c>
      <c r="H22" s="1303">
        <v>5</v>
      </c>
      <c r="I22" s="622" t="s">
        <v>794</v>
      </c>
    </row>
    <row r="23" spans="2:9" s="365" customFormat="1" ht="12.75" customHeight="1" x14ac:dyDescent="0.2">
      <c r="B23" s="455"/>
      <c r="C23" s="1301"/>
      <c r="D23" s="1301"/>
      <c r="E23" s="1301"/>
      <c r="F23" s="1301"/>
      <c r="G23" s="1301"/>
      <c r="H23" s="1301"/>
      <c r="I23" s="379"/>
    </row>
    <row r="24" spans="2:9" s="365" customFormat="1" ht="23.45" customHeight="1" x14ac:dyDescent="0.2">
      <c r="B24" s="454" t="s">
        <v>629</v>
      </c>
      <c r="C24" s="1301">
        <v>17</v>
      </c>
      <c r="D24" s="1301">
        <v>17</v>
      </c>
      <c r="E24" s="1301">
        <v>17</v>
      </c>
      <c r="F24" s="1301">
        <v>17</v>
      </c>
      <c r="G24" s="1301">
        <v>17</v>
      </c>
      <c r="H24" s="1301">
        <v>17</v>
      </c>
      <c r="I24" s="620" t="s">
        <v>12</v>
      </c>
    </row>
    <row r="25" spans="2:9" s="365" customFormat="1" ht="23.45" customHeight="1" x14ac:dyDescent="0.2">
      <c r="B25" s="621" t="s">
        <v>1261</v>
      </c>
      <c r="C25" s="1303">
        <v>4</v>
      </c>
      <c r="D25" s="1303">
        <v>4</v>
      </c>
      <c r="E25" s="1303">
        <v>4</v>
      </c>
      <c r="F25" s="1303">
        <v>4</v>
      </c>
      <c r="G25" s="1303">
        <v>4</v>
      </c>
      <c r="H25" s="1303">
        <v>4</v>
      </c>
      <c r="I25" s="622" t="s">
        <v>277</v>
      </c>
    </row>
    <row r="26" spans="2:9" s="365" customFormat="1" ht="23.45" customHeight="1" x14ac:dyDescent="0.2">
      <c r="B26" s="621" t="s">
        <v>621</v>
      </c>
      <c r="C26" s="1303">
        <v>1</v>
      </c>
      <c r="D26" s="1303">
        <v>1</v>
      </c>
      <c r="E26" s="1303">
        <v>1</v>
      </c>
      <c r="F26" s="1303">
        <v>1</v>
      </c>
      <c r="G26" s="1303">
        <v>1</v>
      </c>
      <c r="H26" s="1303">
        <v>1</v>
      </c>
      <c r="I26" s="622" t="s">
        <v>622</v>
      </c>
    </row>
    <row r="27" spans="2:9" s="365" customFormat="1" ht="23.45" customHeight="1" x14ac:dyDescent="0.2">
      <c r="B27" s="621" t="s">
        <v>352</v>
      </c>
      <c r="C27" s="1303">
        <v>1</v>
      </c>
      <c r="D27" s="1303">
        <v>1</v>
      </c>
      <c r="E27" s="1303">
        <v>1</v>
      </c>
      <c r="F27" s="1303">
        <v>1</v>
      </c>
      <c r="G27" s="1303">
        <v>1</v>
      </c>
      <c r="H27" s="1303">
        <v>1</v>
      </c>
      <c r="I27" s="622" t="s">
        <v>623</v>
      </c>
    </row>
    <row r="28" spans="2:9" s="365" customFormat="1" ht="23.45" customHeight="1" x14ac:dyDescent="0.2">
      <c r="B28" s="621" t="s">
        <v>628</v>
      </c>
      <c r="C28" s="1303">
        <v>11</v>
      </c>
      <c r="D28" s="1303">
        <v>11</v>
      </c>
      <c r="E28" s="1303">
        <v>11</v>
      </c>
      <c r="F28" s="1303">
        <v>11</v>
      </c>
      <c r="G28" s="1303">
        <v>11</v>
      </c>
      <c r="H28" s="1303">
        <v>11</v>
      </c>
      <c r="I28" s="622" t="s">
        <v>278</v>
      </c>
    </row>
    <row r="29" spans="2:9" s="365" customFormat="1" ht="12" customHeight="1" x14ac:dyDescent="0.2">
      <c r="B29" s="455"/>
      <c r="C29" s="1301"/>
      <c r="D29" s="1301"/>
      <c r="E29" s="1301"/>
      <c r="F29" s="1301"/>
      <c r="G29" s="1301"/>
      <c r="H29" s="1301"/>
      <c r="I29" s="379"/>
    </row>
    <row r="30" spans="2:9" s="360" customFormat="1" ht="23.45" customHeight="1" x14ac:dyDescent="0.2">
      <c r="B30" s="454" t="s">
        <v>185</v>
      </c>
      <c r="C30" s="1301">
        <v>106</v>
      </c>
      <c r="D30" s="1301">
        <v>106</v>
      </c>
      <c r="E30" s="1301">
        <v>106</v>
      </c>
      <c r="F30" s="1301">
        <v>106</v>
      </c>
      <c r="G30" s="1301">
        <v>106</v>
      </c>
      <c r="H30" s="1301">
        <v>106</v>
      </c>
      <c r="I30" s="620" t="s">
        <v>644</v>
      </c>
    </row>
    <row r="31" spans="2:9" s="365" customFormat="1" ht="23.45" customHeight="1" x14ac:dyDescent="0.2">
      <c r="B31" s="621" t="s">
        <v>1261</v>
      </c>
      <c r="C31" s="1303">
        <v>10</v>
      </c>
      <c r="D31" s="1303">
        <v>10</v>
      </c>
      <c r="E31" s="1303">
        <v>10</v>
      </c>
      <c r="F31" s="1303">
        <v>10</v>
      </c>
      <c r="G31" s="1303">
        <v>10</v>
      </c>
      <c r="H31" s="1303">
        <v>10</v>
      </c>
      <c r="I31" s="622" t="s">
        <v>277</v>
      </c>
    </row>
    <row r="32" spans="2:9" s="365" customFormat="1" ht="23.45" customHeight="1" x14ac:dyDescent="0.2">
      <c r="B32" s="621" t="s">
        <v>621</v>
      </c>
      <c r="C32" s="1303">
        <v>16</v>
      </c>
      <c r="D32" s="1303">
        <v>16</v>
      </c>
      <c r="E32" s="1303">
        <v>16</v>
      </c>
      <c r="F32" s="1303">
        <v>16</v>
      </c>
      <c r="G32" s="1303">
        <v>16</v>
      </c>
      <c r="H32" s="1303">
        <v>16</v>
      </c>
      <c r="I32" s="622" t="s">
        <v>622</v>
      </c>
    </row>
    <row r="33" spans="2:9" s="365" customFormat="1" ht="23.45" customHeight="1" x14ac:dyDescent="0.2">
      <c r="B33" s="621" t="s">
        <v>618</v>
      </c>
      <c r="C33" s="1303">
        <v>10</v>
      </c>
      <c r="D33" s="1303">
        <v>10</v>
      </c>
      <c r="E33" s="1303">
        <v>10</v>
      </c>
      <c r="F33" s="1303">
        <v>10</v>
      </c>
      <c r="G33" s="1303">
        <v>10</v>
      </c>
      <c r="H33" s="1303">
        <v>10</v>
      </c>
      <c r="I33" s="622" t="s">
        <v>630</v>
      </c>
    </row>
    <row r="34" spans="2:9" s="365" customFormat="1" ht="23.45" customHeight="1" x14ac:dyDescent="0.2">
      <c r="B34" s="621" t="s">
        <v>624</v>
      </c>
      <c r="C34" s="1303">
        <v>10</v>
      </c>
      <c r="D34" s="1303">
        <v>10</v>
      </c>
      <c r="E34" s="1303">
        <v>10</v>
      </c>
      <c r="F34" s="1303">
        <v>10</v>
      </c>
      <c r="G34" s="1303">
        <v>10</v>
      </c>
      <c r="H34" s="1303">
        <v>10</v>
      </c>
      <c r="I34" s="622" t="s">
        <v>625</v>
      </c>
    </row>
    <row r="35" spans="2:9" s="365" customFormat="1" ht="23.45" customHeight="1" x14ac:dyDescent="0.2">
      <c r="B35" s="621" t="s">
        <v>352</v>
      </c>
      <c r="C35" s="1303">
        <v>7</v>
      </c>
      <c r="D35" s="1303">
        <v>7</v>
      </c>
      <c r="E35" s="1303">
        <v>7</v>
      </c>
      <c r="F35" s="1303">
        <v>7</v>
      </c>
      <c r="G35" s="1303">
        <v>7</v>
      </c>
      <c r="H35" s="1303">
        <v>7</v>
      </c>
      <c r="I35" s="622" t="s">
        <v>623</v>
      </c>
    </row>
    <row r="36" spans="2:9" s="365" customFormat="1" ht="23.45" customHeight="1" x14ac:dyDescent="0.2">
      <c r="B36" s="621" t="s">
        <v>631</v>
      </c>
      <c r="C36" s="1303">
        <v>7</v>
      </c>
      <c r="D36" s="1303">
        <v>7</v>
      </c>
      <c r="E36" s="1303">
        <v>7</v>
      </c>
      <c r="F36" s="1303">
        <v>7</v>
      </c>
      <c r="G36" s="1303">
        <v>7</v>
      </c>
      <c r="H36" s="1303">
        <v>7</v>
      </c>
      <c r="I36" s="622" t="s">
        <v>279</v>
      </c>
    </row>
    <row r="37" spans="2:9" s="365" customFormat="1" ht="23.45" customHeight="1" x14ac:dyDescent="0.2">
      <c r="B37" s="621" t="s">
        <v>632</v>
      </c>
      <c r="C37" s="1303">
        <v>17</v>
      </c>
      <c r="D37" s="1303">
        <v>17</v>
      </c>
      <c r="E37" s="1303">
        <v>17</v>
      </c>
      <c r="F37" s="1303">
        <v>17</v>
      </c>
      <c r="G37" s="1303">
        <v>17</v>
      </c>
      <c r="H37" s="1303">
        <v>17</v>
      </c>
      <c r="I37" s="622" t="s">
        <v>633</v>
      </c>
    </row>
    <row r="38" spans="2:9" s="365" customFormat="1" ht="23.45" customHeight="1" x14ac:dyDescent="0.2">
      <c r="B38" s="621" t="s">
        <v>628</v>
      </c>
      <c r="C38" s="1303">
        <v>29</v>
      </c>
      <c r="D38" s="1303">
        <v>29</v>
      </c>
      <c r="E38" s="1303">
        <v>29</v>
      </c>
      <c r="F38" s="1303">
        <v>29</v>
      </c>
      <c r="G38" s="1303">
        <v>29</v>
      </c>
      <c r="H38" s="1303">
        <v>29</v>
      </c>
      <c r="I38" s="622" t="s">
        <v>278</v>
      </c>
    </row>
    <row r="39" spans="2:9" s="365" customFormat="1" ht="12" customHeight="1" x14ac:dyDescent="0.2">
      <c r="B39" s="455"/>
      <c r="C39" s="1301"/>
      <c r="D39" s="1301"/>
      <c r="E39" s="1301"/>
      <c r="F39" s="1301"/>
      <c r="G39" s="1301"/>
      <c r="H39" s="1301"/>
      <c r="I39" s="379"/>
    </row>
    <row r="40" spans="2:9" s="365" customFormat="1" ht="23.45" customHeight="1" x14ac:dyDescent="0.2">
      <c r="B40" s="454" t="s">
        <v>634</v>
      </c>
      <c r="C40" s="1236">
        <v>20</v>
      </c>
      <c r="D40" s="1236">
        <v>22</v>
      </c>
      <c r="E40" s="1236">
        <v>23</v>
      </c>
      <c r="F40" s="1236">
        <v>23</v>
      </c>
      <c r="G40" s="1236">
        <v>23</v>
      </c>
      <c r="H40" s="1236">
        <v>23</v>
      </c>
      <c r="I40" s="620" t="s">
        <v>639</v>
      </c>
    </row>
    <row r="41" spans="2:9" s="365" customFormat="1" ht="23.45" customHeight="1" x14ac:dyDescent="0.2">
      <c r="B41" s="621" t="s">
        <v>1261</v>
      </c>
      <c r="C41" s="1303">
        <v>6</v>
      </c>
      <c r="D41" s="1303">
        <v>7</v>
      </c>
      <c r="E41" s="1303">
        <v>7</v>
      </c>
      <c r="F41" s="1303">
        <v>7</v>
      </c>
      <c r="G41" s="1303">
        <v>7</v>
      </c>
      <c r="H41" s="1303">
        <v>7</v>
      </c>
      <c r="I41" s="622" t="s">
        <v>277</v>
      </c>
    </row>
    <row r="42" spans="2:9" s="365" customFormat="1" ht="23.25" customHeight="1" x14ac:dyDescent="0.2">
      <c r="B42" s="621" t="s">
        <v>628</v>
      </c>
      <c r="C42" s="1303">
        <v>14</v>
      </c>
      <c r="D42" s="1303">
        <v>15</v>
      </c>
      <c r="E42" s="1303">
        <v>16</v>
      </c>
      <c r="F42" s="1303">
        <v>16</v>
      </c>
      <c r="G42" s="1303">
        <v>16</v>
      </c>
      <c r="H42" s="1303">
        <v>16</v>
      </c>
      <c r="I42" s="622" t="s">
        <v>278</v>
      </c>
    </row>
    <row r="43" spans="2:9" s="365" customFormat="1" ht="12" customHeight="1" x14ac:dyDescent="0.2">
      <c r="B43" s="455"/>
      <c r="C43" s="1301"/>
      <c r="D43" s="1301"/>
      <c r="E43" s="1301"/>
      <c r="F43" s="1301"/>
      <c r="G43" s="1301"/>
      <c r="H43" s="1301"/>
      <c r="I43" s="379"/>
    </row>
    <row r="44" spans="2:9" s="365" customFormat="1" ht="23.45" customHeight="1" x14ac:dyDescent="0.2">
      <c r="B44" s="454" t="s">
        <v>190</v>
      </c>
      <c r="C44" s="1236">
        <v>63</v>
      </c>
      <c r="D44" s="1236">
        <v>64</v>
      </c>
      <c r="E44" s="1236">
        <v>65</v>
      </c>
      <c r="F44" s="1236">
        <v>65</v>
      </c>
      <c r="G44" s="1236">
        <v>65</v>
      </c>
      <c r="H44" s="1236">
        <v>65</v>
      </c>
      <c r="I44" s="620" t="s">
        <v>640</v>
      </c>
    </row>
    <row r="45" spans="2:9" s="365" customFormat="1" ht="23.45" customHeight="1" x14ac:dyDescent="0.2">
      <c r="B45" s="621" t="s">
        <v>1261</v>
      </c>
      <c r="C45" s="1303">
        <v>17</v>
      </c>
      <c r="D45" s="1303">
        <v>18</v>
      </c>
      <c r="E45" s="1303">
        <v>18</v>
      </c>
      <c r="F45" s="1303">
        <v>18</v>
      </c>
      <c r="G45" s="1303">
        <v>18</v>
      </c>
      <c r="H45" s="1303">
        <v>18</v>
      </c>
      <c r="I45" s="622" t="s">
        <v>277</v>
      </c>
    </row>
    <row r="46" spans="2:9" s="365" customFormat="1" ht="23.45" customHeight="1" x14ac:dyDescent="0.2">
      <c r="B46" s="621" t="s">
        <v>621</v>
      </c>
      <c r="C46" s="1303">
        <v>8</v>
      </c>
      <c r="D46" s="1303">
        <v>8</v>
      </c>
      <c r="E46" s="1303">
        <v>8</v>
      </c>
      <c r="F46" s="1303">
        <v>8</v>
      </c>
      <c r="G46" s="1303">
        <v>8</v>
      </c>
      <c r="H46" s="1303">
        <v>8</v>
      </c>
      <c r="I46" s="622" t="s">
        <v>622</v>
      </c>
    </row>
    <row r="47" spans="2:9" s="365" customFormat="1" ht="23.45" customHeight="1" x14ac:dyDescent="0.2">
      <c r="B47" s="621" t="s">
        <v>352</v>
      </c>
      <c r="C47" s="1303">
        <v>4</v>
      </c>
      <c r="D47" s="1303">
        <v>4</v>
      </c>
      <c r="E47" s="1303">
        <v>4</v>
      </c>
      <c r="F47" s="1303">
        <v>4</v>
      </c>
      <c r="G47" s="1303">
        <v>4</v>
      </c>
      <c r="H47" s="1303">
        <v>4</v>
      </c>
      <c r="I47" s="622" t="s">
        <v>623</v>
      </c>
    </row>
    <row r="48" spans="2:9" s="365" customFormat="1" ht="23.45" customHeight="1" x14ac:dyDescent="0.2">
      <c r="B48" s="621" t="s">
        <v>624</v>
      </c>
      <c r="C48" s="1303">
        <v>5</v>
      </c>
      <c r="D48" s="1303">
        <v>5</v>
      </c>
      <c r="E48" s="1303">
        <v>5</v>
      </c>
      <c r="F48" s="1303">
        <v>5</v>
      </c>
      <c r="G48" s="1303">
        <v>5</v>
      </c>
      <c r="H48" s="1303">
        <v>5</v>
      </c>
      <c r="I48" s="622" t="s">
        <v>625</v>
      </c>
    </row>
    <row r="49" spans="2:9" s="365" customFormat="1" ht="23.45" customHeight="1" x14ac:dyDescent="0.2">
      <c r="B49" s="621" t="s">
        <v>626</v>
      </c>
      <c r="C49" s="1303">
        <v>4</v>
      </c>
      <c r="D49" s="1303">
        <v>4</v>
      </c>
      <c r="E49" s="1303">
        <v>5</v>
      </c>
      <c r="F49" s="1303">
        <v>5</v>
      </c>
      <c r="G49" s="1303">
        <v>5</v>
      </c>
      <c r="H49" s="1303">
        <v>5</v>
      </c>
      <c r="I49" s="622" t="s">
        <v>627</v>
      </c>
    </row>
    <row r="50" spans="2:9" s="365" customFormat="1" ht="23.45" customHeight="1" x14ac:dyDescent="0.2">
      <c r="B50" s="621" t="s">
        <v>923</v>
      </c>
      <c r="C50" s="1303">
        <v>6</v>
      </c>
      <c r="D50" s="1303">
        <v>6</v>
      </c>
      <c r="E50" s="1303">
        <v>6</v>
      </c>
      <c r="F50" s="1303">
        <v>6</v>
      </c>
      <c r="G50" s="1303">
        <v>6</v>
      </c>
      <c r="H50" s="1303">
        <v>6</v>
      </c>
      <c r="I50" s="622" t="s">
        <v>924</v>
      </c>
    </row>
    <row r="51" spans="2:9" s="365" customFormat="1" ht="23.45" customHeight="1" x14ac:dyDescent="0.2">
      <c r="B51" s="621" t="s">
        <v>618</v>
      </c>
      <c r="C51" s="1303">
        <v>5</v>
      </c>
      <c r="D51" s="1303">
        <v>5</v>
      </c>
      <c r="E51" s="1303">
        <v>5</v>
      </c>
      <c r="F51" s="1303">
        <v>5</v>
      </c>
      <c r="G51" s="1303">
        <v>5</v>
      </c>
      <c r="H51" s="1303">
        <v>5</v>
      </c>
      <c r="I51" s="622" t="s">
        <v>630</v>
      </c>
    </row>
    <row r="52" spans="2:9" s="365" customFormat="1" ht="23.25" customHeight="1" x14ac:dyDescent="0.2">
      <c r="B52" s="621" t="s">
        <v>628</v>
      </c>
      <c r="C52" s="1303">
        <v>14</v>
      </c>
      <c r="D52" s="1303">
        <v>14</v>
      </c>
      <c r="E52" s="1303">
        <v>14</v>
      </c>
      <c r="F52" s="1303">
        <v>14</v>
      </c>
      <c r="G52" s="1303">
        <v>14</v>
      </c>
      <c r="H52" s="1303">
        <v>14</v>
      </c>
      <c r="I52" s="622" t="s">
        <v>278</v>
      </c>
    </row>
    <row r="53" spans="2:9" s="365" customFormat="1" ht="12" customHeight="1" x14ac:dyDescent="0.2">
      <c r="B53" s="621"/>
      <c r="C53" s="1303"/>
      <c r="D53" s="1303"/>
      <c r="E53" s="1303"/>
      <c r="F53" s="1303"/>
      <c r="G53" s="1303"/>
      <c r="H53" s="1303"/>
      <c r="I53" s="622"/>
    </row>
    <row r="54" spans="2:9" s="365" customFormat="1" ht="23.45" customHeight="1" x14ac:dyDescent="0.2">
      <c r="B54" s="454" t="s">
        <v>1491</v>
      </c>
      <c r="C54" s="1301">
        <v>13</v>
      </c>
      <c r="D54" s="1301">
        <v>13</v>
      </c>
      <c r="E54" s="1301">
        <v>13</v>
      </c>
      <c r="F54" s="1301">
        <v>13</v>
      </c>
      <c r="G54" s="1301">
        <v>13</v>
      </c>
      <c r="H54" s="1301">
        <v>13</v>
      </c>
      <c r="I54" s="620" t="s">
        <v>1492</v>
      </c>
    </row>
    <row r="55" spans="2:9" s="365" customFormat="1" ht="12" customHeight="1" x14ac:dyDescent="0.2">
      <c r="B55" s="455"/>
      <c r="C55" s="1301"/>
      <c r="D55" s="1301"/>
      <c r="E55" s="1301"/>
      <c r="F55" s="1301"/>
      <c r="G55" s="1301"/>
      <c r="H55" s="1301"/>
      <c r="I55" s="379"/>
    </row>
    <row r="56" spans="2:9" s="365" customFormat="1" ht="23.45" customHeight="1" x14ac:dyDescent="0.2">
      <c r="B56" s="454" t="s">
        <v>989</v>
      </c>
      <c r="C56" s="1236">
        <v>98</v>
      </c>
      <c r="D56" s="1236">
        <v>145</v>
      </c>
      <c r="E56" s="1236">
        <v>180</v>
      </c>
      <c r="F56" s="1236">
        <v>198</v>
      </c>
      <c r="G56" s="1236">
        <v>203</v>
      </c>
      <c r="H56" s="1236">
        <v>203</v>
      </c>
      <c r="I56" s="620" t="s">
        <v>1439</v>
      </c>
    </row>
    <row r="57" spans="2:9" s="365" customFormat="1" ht="23.45" customHeight="1" x14ac:dyDescent="0.2">
      <c r="B57" s="621" t="s">
        <v>675</v>
      </c>
      <c r="C57" s="1303">
        <v>20</v>
      </c>
      <c r="D57" s="1303">
        <v>30</v>
      </c>
      <c r="E57" s="1303">
        <v>35</v>
      </c>
      <c r="F57" s="1303">
        <v>39</v>
      </c>
      <c r="G57" s="1303">
        <v>39</v>
      </c>
      <c r="H57" s="1303">
        <v>38</v>
      </c>
      <c r="I57" s="622" t="s">
        <v>436</v>
      </c>
    </row>
    <row r="58" spans="2:9" s="365" customFormat="1" ht="23.45" customHeight="1" x14ac:dyDescent="0.2">
      <c r="B58" s="621" t="s">
        <v>676</v>
      </c>
      <c r="C58" s="1303">
        <v>16</v>
      </c>
      <c r="D58" s="1303">
        <v>21</v>
      </c>
      <c r="E58" s="1303">
        <v>24</v>
      </c>
      <c r="F58" s="1303">
        <v>26</v>
      </c>
      <c r="G58" s="1303">
        <v>27</v>
      </c>
      <c r="H58" s="1303">
        <v>27</v>
      </c>
      <c r="I58" s="622" t="s">
        <v>124</v>
      </c>
    </row>
    <row r="59" spans="2:9" s="365" customFormat="1" ht="23.45" customHeight="1" x14ac:dyDescent="0.2">
      <c r="B59" s="621" t="s">
        <v>1262</v>
      </c>
      <c r="C59" s="1303">
        <v>20</v>
      </c>
      <c r="D59" s="1303">
        <v>26</v>
      </c>
      <c r="E59" s="1303">
        <v>30</v>
      </c>
      <c r="F59" s="1303">
        <v>30</v>
      </c>
      <c r="G59" s="1303">
        <v>30</v>
      </c>
      <c r="H59" s="1303">
        <v>30</v>
      </c>
      <c r="I59" s="622" t="s">
        <v>674</v>
      </c>
    </row>
    <row r="60" spans="2:9" s="365" customFormat="1" ht="23.45" customHeight="1" x14ac:dyDescent="0.2">
      <c r="B60" s="621" t="s">
        <v>160</v>
      </c>
      <c r="C60" s="1303">
        <v>13</v>
      </c>
      <c r="D60" s="1303">
        <v>16</v>
      </c>
      <c r="E60" s="1303">
        <v>20</v>
      </c>
      <c r="F60" s="1303">
        <v>19</v>
      </c>
      <c r="G60" s="1303">
        <v>19</v>
      </c>
      <c r="H60" s="1303">
        <v>19</v>
      </c>
      <c r="I60" s="622" t="s">
        <v>163</v>
      </c>
    </row>
    <row r="61" spans="2:9" s="365" customFormat="1" ht="23.45" customHeight="1" x14ac:dyDescent="0.2">
      <c r="B61" s="621" t="s">
        <v>161</v>
      </c>
      <c r="C61" s="1303">
        <v>19</v>
      </c>
      <c r="D61" s="1303">
        <v>21</v>
      </c>
      <c r="E61" s="1303">
        <v>21</v>
      </c>
      <c r="F61" s="1303">
        <v>23</v>
      </c>
      <c r="G61" s="1303">
        <v>23</v>
      </c>
      <c r="H61" s="1303">
        <v>23</v>
      </c>
      <c r="I61" s="622" t="s">
        <v>164</v>
      </c>
    </row>
    <row r="62" spans="2:9" s="365" customFormat="1" ht="23.25" customHeight="1" x14ac:dyDescent="0.2">
      <c r="B62" s="621" t="s">
        <v>162</v>
      </c>
      <c r="C62" s="1303">
        <v>6</v>
      </c>
      <c r="D62" s="1303">
        <v>9</v>
      </c>
      <c r="E62" s="1303">
        <v>10</v>
      </c>
      <c r="F62" s="1303">
        <v>11</v>
      </c>
      <c r="G62" s="1303">
        <v>11</v>
      </c>
      <c r="H62" s="1303">
        <v>11</v>
      </c>
      <c r="I62" s="622" t="s">
        <v>165</v>
      </c>
    </row>
    <row r="63" spans="2:9" s="365" customFormat="1" ht="23.45" customHeight="1" x14ac:dyDescent="0.2">
      <c r="B63" s="621" t="s">
        <v>90</v>
      </c>
      <c r="C63" s="1303">
        <v>3</v>
      </c>
      <c r="D63" s="1303">
        <v>8</v>
      </c>
      <c r="E63" s="1303">
        <v>12</v>
      </c>
      <c r="F63" s="1303">
        <v>12</v>
      </c>
      <c r="G63" s="1303">
        <v>12</v>
      </c>
      <c r="H63" s="1303">
        <v>12</v>
      </c>
      <c r="I63" s="622" t="s">
        <v>91</v>
      </c>
    </row>
    <row r="64" spans="2:9" s="365" customFormat="1" ht="23.45" customHeight="1" x14ac:dyDescent="0.2">
      <c r="B64" s="621" t="s">
        <v>1155</v>
      </c>
      <c r="C64" s="1303">
        <v>1</v>
      </c>
      <c r="D64" s="1303">
        <v>7</v>
      </c>
      <c r="E64" s="1303">
        <v>9</v>
      </c>
      <c r="F64" s="1303">
        <v>12</v>
      </c>
      <c r="G64" s="1303">
        <v>13</v>
      </c>
      <c r="H64" s="1303">
        <v>13</v>
      </c>
      <c r="I64" s="622" t="s">
        <v>1156</v>
      </c>
    </row>
    <row r="65" spans="2:9" s="365" customFormat="1" ht="23.45" customHeight="1" x14ac:dyDescent="0.2">
      <c r="B65" s="621" t="s">
        <v>1154</v>
      </c>
      <c r="C65" s="1303">
        <v>0</v>
      </c>
      <c r="D65" s="1303">
        <v>3</v>
      </c>
      <c r="E65" s="1303">
        <v>6</v>
      </c>
      <c r="F65" s="1303">
        <v>8</v>
      </c>
      <c r="G65" s="1303">
        <v>8</v>
      </c>
      <c r="H65" s="1303">
        <v>9</v>
      </c>
      <c r="I65" s="622" t="s">
        <v>1157</v>
      </c>
    </row>
    <row r="66" spans="2:9" s="365" customFormat="1" ht="23.25" customHeight="1" x14ac:dyDescent="0.2">
      <c r="B66" s="621" t="s">
        <v>1175</v>
      </c>
      <c r="C66" s="1303">
        <v>0</v>
      </c>
      <c r="D66" s="1303">
        <v>3</v>
      </c>
      <c r="E66" s="1303">
        <v>4</v>
      </c>
      <c r="F66" s="1303">
        <v>5</v>
      </c>
      <c r="G66" s="1303">
        <v>6</v>
      </c>
      <c r="H66" s="1303">
        <v>6</v>
      </c>
      <c r="I66" s="622" t="s">
        <v>1358</v>
      </c>
    </row>
    <row r="67" spans="2:9" s="365" customFormat="1" ht="23.25" customHeight="1" x14ac:dyDescent="0.2">
      <c r="B67" s="621" t="s">
        <v>1186</v>
      </c>
      <c r="C67" s="1303">
        <v>0</v>
      </c>
      <c r="D67" s="1303">
        <v>1</v>
      </c>
      <c r="E67" s="1303">
        <v>9</v>
      </c>
      <c r="F67" s="1303">
        <v>13</v>
      </c>
      <c r="G67" s="1303">
        <v>15</v>
      </c>
      <c r="H67" s="1303">
        <v>15</v>
      </c>
      <c r="I67" s="622" t="s">
        <v>1187</v>
      </c>
    </row>
    <row r="68" spans="2:9" s="365" customFormat="1" ht="12" customHeight="1" x14ac:dyDescent="0.2">
      <c r="B68" s="455"/>
      <c r="C68" s="1301"/>
      <c r="D68" s="1301"/>
      <c r="E68" s="1301"/>
      <c r="F68" s="1301"/>
      <c r="G68" s="1301"/>
      <c r="H68" s="1301"/>
      <c r="I68" s="379"/>
    </row>
    <row r="69" spans="2:9" s="365" customFormat="1" ht="24" customHeight="1" x14ac:dyDescent="0.2">
      <c r="B69" s="454" t="s">
        <v>1247</v>
      </c>
      <c r="C69" s="1301">
        <v>9</v>
      </c>
      <c r="D69" s="1301">
        <v>13</v>
      </c>
      <c r="E69" s="1301">
        <v>28</v>
      </c>
      <c r="F69" s="1301">
        <v>37</v>
      </c>
      <c r="G69" s="1301">
        <v>40</v>
      </c>
      <c r="H69" s="1301">
        <v>40</v>
      </c>
      <c r="I69" s="620" t="s">
        <v>1440</v>
      </c>
    </row>
    <row r="70" spans="2:9" s="365" customFormat="1" ht="24" customHeight="1" x14ac:dyDescent="0.2">
      <c r="B70" s="621" t="s">
        <v>95</v>
      </c>
      <c r="C70" s="1303">
        <v>2</v>
      </c>
      <c r="D70" s="1303">
        <v>5</v>
      </c>
      <c r="E70" s="1303">
        <v>7</v>
      </c>
      <c r="F70" s="1303">
        <v>8</v>
      </c>
      <c r="G70" s="1303">
        <v>8</v>
      </c>
      <c r="H70" s="1303">
        <v>8</v>
      </c>
      <c r="I70" s="622" t="s">
        <v>93</v>
      </c>
    </row>
    <row r="71" spans="2:9" s="365" customFormat="1" ht="24" customHeight="1" x14ac:dyDescent="0.2">
      <c r="B71" s="621" t="s">
        <v>92</v>
      </c>
      <c r="C71" s="1303">
        <v>7</v>
      </c>
      <c r="D71" s="1303">
        <v>8</v>
      </c>
      <c r="E71" s="1303">
        <v>19</v>
      </c>
      <c r="F71" s="1303">
        <v>21</v>
      </c>
      <c r="G71" s="1303">
        <v>23</v>
      </c>
      <c r="H71" s="1303">
        <v>23</v>
      </c>
      <c r="I71" s="622" t="s">
        <v>94</v>
      </c>
    </row>
    <row r="72" spans="2:9" s="365" customFormat="1" ht="24" customHeight="1" x14ac:dyDescent="0.2">
      <c r="B72" s="621" t="s">
        <v>1363</v>
      </c>
      <c r="C72" s="1303">
        <v>0</v>
      </c>
      <c r="D72" s="1303">
        <v>0</v>
      </c>
      <c r="E72" s="1303">
        <v>2</v>
      </c>
      <c r="F72" s="1303">
        <v>8</v>
      </c>
      <c r="G72" s="1303">
        <v>9</v>
      </c>
      <c r="H72" s="1303">
        <v>9</v>
      </c>
      <c r="I72" s="622" t="s">
        <v>1364</v>
      </c>
    </row>
    <row r="73" spans="2:9" s="365" customFormat="1" ht="12" customHeight="1" x14ac:dyDescent="0.2">
      <c r="B73" s="621"/>
      <c r="C73" s="1303"/>
      <c r="D73" s="1303"/>
      <c r="E73" s="1303"/>
      <c r="F73" s="1303"/>
      <c r="G73" s="1303"/>
      <c r="H73" s="1303"/>
      <c r="I73" s="622"/>
    </row>
    <row r="74" spans="2:9" s="365" customFormat="1" ht="23.45" customHeight="1" x14ac:dyDescent="0.2">
      <c r="B74" s="454" t="s">
        <v>1490</v>
      </c>
      <c r="C74" s="1301">
        <v>391</v>
      </c>
      <c r="D74" s="1301">
        <v>443</v>
      </c>
      <c r="E74" s="1301">
        <v>501</v>
      </c>
      <c r="F74" s="1301">
        <v>531</v>
      </c>
      <c r="G74" s="1301">
        <v>541</v>
      </c>
      <c r="H74" s="1301">
        <v>544</v>
      </c>
      <c r="I74" s="620" t="s">
        <v>1489</v>
      </c>
    </row>
    <row r="75" spans="2:9" s="42" customFormat="1" ht="14.25" customHeight="1" thickBot="1" x14ac:dyDescent="0.7">
      <c r="B75" s="163"/>
      <c r="C75" s="105"/>
      <c r="D75" s="105"/>
      <c r="E75" s="105"/>
      <c r="F75" s="105"/>
      <c r="G75" s="105"/>
      <c r="H75" s="105"/>
      <c r="I75" s="148"/>
    </row>
    <row r="76" spans="2:9" ht="9" customHeight="1" thickTop="1" x14ac:dyDescent="0.35"/>
    <row r="77" spans="2:9" s="334" customFormat="1" ht="18.75" customHeight="1" x14ac:dyDescent="0.5">
      <c r="B77" s="334" t="s">
        <v>1757</v>
      </c>
      <c r="I77" s="334" t="s">
        <v>1759</v>
      </c>
    </row>
    <row r="78" spans="2:9" s="334" customFormat="1" ht="18.75" customHeight="1" x14ac:dyDescent="0.5">
      <c r="B78" s="573" t="s">
        <v>1779</v>
      </c>
      <c r="I78" s="334" t="s">
        <v>1560</v>
      </c>
    </row>
    <row r="79" spans="2:9" s="417" customFormat="1" ht="46.5" customHeight="1" x14ac:dyDescent="0.5">
      <c r="B79" s="1899" t="s">
        <v>1549</v>
      </c>
      <c r="C79" s="1899"/>
      <c r="D79" s="1899"/>
      <c r="E79" s="1785" t="s">
        <v>1780</v>
      </c>
      <c r="F79" s="1785"/>
      <c r="G79" s="1785"/>
      <c r="H79" s="1785"/>
      <c r="I79" s="1785"/>
    </row>
    <row r="80" spans="2:9" ht="27.75" x14ac:dyDescent="0.65">
      <c r="B80" s="115"/>
      <c r="E80" s="37"/>
      <c r="H80" s="36"/>
      <c r="I80" s="115"/>
    </row>
    <row r="82" spans="3:8" ht="23.25" x14ac:dyDescent="0.5">
      <c r="C82" s="51"/>
      <c r="D82" s="51"/>
      <c r="E82" s="51"/>
      <c r="F82" s="51"/>
      <c r="G82" s="51"/>
      <c r="H82" s="51"/>
    </row>
    <row r="83" spans="3:8" ht="21.75" x14ac:dyDescent="0.5">
      <c r="C83" s="37"/>
      <c r="D83" s="37"/>
      <c r="E83" s="37"/>
      <c r="F83" s="37"/>
      <c r="G83" s="37"/>
      <c r="H83" s="37"/>
    </row>
    <row r="84" spans="3:8" ht="18" x14ac:dyDescent="0.45">
      <c r="D84" s="101"/>
      <c r="E84" s="101"/>
      <c r="F84" s="101"/>
      <c r="G84" s="101"/>
      <c r="H84" s="101"/>
    </row>
  </sheetData>
  <mergeCells count="12">
    <mergeCell ref="E79:I79"/>
    <mergeCell ref="B79:D79"/>
    <mergeCell ref="E9:E11"/>
    <mergeCell ref="D9:D11"/>
    <mergeCell ref="C9:C11"/>
    <mergeCell ref="B3:I3"/>
    <mergeCell ref="B5:I5"/>
    <mergeCell ref="B9:B11"/>
    <mergeCell ref="I9:I11"/>
    <mergeCell ref="G9:G11"/>
    <mergeCell ref="F9:F11"/>
    <mergeCell ref="H9:H11"/>
  </mergeCells>
  <phoneticPr fontId="0" type="noConversion"/>
  <printOptions horizontalCentered="1"/>
  <pageMargins left="0.196850393700787" right="0.196850393700787" top="0.39370078740157499" bottom="0.39370078740157499" header="0.511811023622047" footer="0.511811023622047"/>
  <pageSetup paperSize="9" scale="45" orientation="portrait" r:id="rId1"/>
  <headerFooter alignWithMargins="0">
    <oddFooter>&amp;C&amp;"Times New Roman,Regular"&amp;20- 28 -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customWidth="1"/>
    <col min="2" max="16384" width="9.140625" style="47"/>
  </cols>
  <sheetData>
    <row r="6" spans="1:1" ht="19.5" customHeight="1" x14ac:dyDescent="0.85"/>
    <row r="8" spans="1:1" ht="36.75" x14ac:dyDescent="0.85">
      <c r="A8" s="290" t="s">
        <v>652</v>
      </c>
    </row>
    <row r="9" spans="1:1" ht="18.75" customHeight="1" x14ac:dyDescent="0.85"/>
    <row r="10" spans="1:1" ht="53.25" x14ac:dyDescent="1.1499999999999999">
      <c r="A10" s="291" t="s">
        <v>1369</v>
      </c>
    </row>
    <row r="11" spans="1:1" ht="36.75" x14ac:dyDescent="0.85"/>
    <row r="12" spans="1:1" ht="36.75" x14ac:dyDescent="0.85"/>
    <row r="13" spans="1:1" ht="36.75" x14ac:dyDescent="0.85">
      <c r="A13" s="290" t="s">
        <v>653</v>
      </c>
    </row>
    <row r="14" spans="1:1" ht="18.75" customHeight="1" x14ac:dyDescent="0.85"/>
    <row r="15" spans="1:1" ht="48" x14ac:dyDescent="1.05">
      <c r="A15" s="293" t="s">
        <v>1370</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2"/>
  <sheetViews>
    <sheetView rightToLeft="1" view="pageBreakPreview" zoomScale="50" zoomScaleNormal="50" zoomScaleSheetLayoutView="50" workbookViewId="0"/>
  </sheetViews>
  <sheetFormatPr defaultRowHeight="15" x14ac:dyDescent="0.35"/>
  <cols>
    <col min="1" max="1" width="2.28515625" style="48" customWidth="1"/>
    <col min="2" max="2" width="15.140625" style="48" customWidth="1"/>
    <col min="3" max="3" width="51.5703125" style="48" customWidth="1"/>
    <col min="4" max="4" width="24.7109375" style="48" customWidth="1"/>
    <col min="5" max="5" width="26.7109375" style="48" customWidth="1"/>
    <col min="6" max="6" width="29.5703125" style="48" customWidth="1"/>
    <col min="7" max="7" width="20.140625" style="48" customWidth="1"/>
    <col min="8" max="8" width="67.85546875" style="48" customWidth="1"/>
    <col min="9" max="9" width="27.7109375" style="48" customWidth="1"/>
    <col min="10" max="16384" width="9.140625" style="48"/>
  </cols>
  <sheetData>
    <row r="1" spans="2:9" s="76" customFormat="1" ht="19.5" customHeight="1" x14ac:dyDescent="0.65">
      <c r="C1" s="75"/>
      <c r="D1" s="75"/>
      <c r="E1" s="75"/>
      <c r="F1" s="75"/>
      <c r="G1" s="75"/>
      <c r="H1" s="75"/>
      <c r="I1" s="75"/>
    </row>
    <row r="2" spans="2:9" s="76" customFormat="1" ht="19.5" customHeight="1" x14ac:dyDescent="0.65">
      <c r="B2" s="75"/>
      <c r="C2" s="75"/>
      <c r="D2" s="75"/>
      <c r="E2" s="75"/>
      <c r="F2" s="75"/>
      <c r="G2" s="75"/>
      <c r="H2" s="75"/>
      <c r="I2" s="75"/>
    </row>
    <row r="3" spans="2:9" ht="36.75" x14ac:dyDescent="0.85">
      <c r="B3" s="1792" t="s">
        <v>1878</v>
      </c>
      <c r="C3" s="1792"/>
      <c r="D3" s="1792"/>
      <c r="E3" s="1792"/>
      <c r="F3" s="1792"/>
      <c r="G3" s="1792"/>
      <c r="H3" s="1792"/>
      <c r="I3" s="1792"/>
    </row>
    <row r="4" spans="2:9" s="5" customFormat="1" ht="12.75" customHeight="1" x14ac:dyDescent="0.85">
      <c r="B4" s="1596"/>
      <c r="C4" s="1596"/>
      <c r="D4" s="1596"/>
      <c r="E4" s="1596"/>
      <c r="F4" s="1596"/>
      <c r="G4" s="1596"/>
      <c r="H4" s="1596"/>
      <c r="I4" s="1596"/>
    </row>
    <row r="5" spans="2:9" ht="36.75" x14ac:dyDescent="0.85">
      <c r="B5" s="1792" t="s">
        <v>1879</v>
      </c>
      <c r="C5" s="1792"/>
      <c r="D5" s="1792"/>
      <c r="E5" s="1792"/>
      <c r="F5" s="1792"/>
      <c r="G5" s="1792"/>
      <c r="H5" s="1792"/>
      <c r="I5" s="1792"/>
    </row>
    <row r="6" spans="2:9" ht="19.5" customHeight="1" x14ac:dyDescent="0.65">
      <c r="B6" s="88"/>
      <c r="C6" s="85"/>
      <c r="D6" s="85"/>
      <c r="E6" s="89"/>
      <c r="F6" s="87"/>
      <c r="G6" s="86"/>
      <c r="H6" s="86"/>
      <c r="I6" s="86"/>
    </row>
    <row r="7" spans="2:9" ht="18.75" x14ac:dyDescent="0.45">
      <c r="B7" s="98"/>
      <c r="C7" s="99"/>
      <c r="D7" s="99"/>
      <c r="E7" s="99"/>
      <c r="F7" s="99"/>
      <c r="I7" s="100"/>
    </row>
    <row r="8" spans="2:9" ht="18.75" customHeight="1" thickBot="1" x14ac:dyDescent="0.4"/>
    <row r="9" spans="2:9" s="258" customFormat="1" ht="48.75" customHeight="1" thickTop="1" x14ac:dyDescent="0.7">
      <c r="B9" s="1815" t="s">
        <v>1401</v>
      </c>
      <c r="C9" s="1904" t="s">
        <v>1402</v>
      </c>
      <c r="D9" s="577" t="s">
        <v>1556</v>
      </c>
      <c r="E9" s="577" t="s">
        <v>1576</v>
      </c>
      <c r="F9" s="577" t="s">
        <v>1557</v>
      </c>
      <c r="G9" s="578" t="s">
        <v>1388</v>
      </c>
      <c r="H9" s="1909" t="s">
        <v>1407</v>
      </c>
      <c r="I9" s="1773" t="s">
        <v>1406</v>
      </c>
    </row>
    <row r="10" spans="2:9" s="365" customFormat="1" ht="27" customHeight="1" x14ac:dyDescent="0.2">
      <c r="B10" s="1816"/>
      <c r="C10" s="1905"/>
      <c r="D10" s="1900" t="s">
        <v>1565</v>
      </c>
      <c r="E10" s="1603" t="s">
        <v>1405</v>
      </c>
      <c r="F10" s="1603" t="s">
        <v>1404</v>
      </c>
      <c r="G10" s="1907" t="s">
        <v>1403</v>
      </c>
      <c r="H10" s="1910"/>
      <c r="I10" s="1774"/>
    </row>
    <row r="11" spans="2:9" s="365" customFormat="1" ht="40.5" customHeight="1" x14ac:dyDescent="0.2">
      <c r="B11" s="1817"/>
      <c r="C11" s="1906"/>
      <c r="D11" s="1901"/>
      <c r="E11" s="1604" t="s">
        <v>1579</v>
      </c>
      <c r="F11" s="1604" t="s">
        <v>1566</v>
      </c>
      <c r="G11" s="1908"/>
      <c r="H11" s="1911"/>
      <c r="I11" s="1775"/>
    </row>
    <row r="12" spans="2:9" s="258" customFormat="1" ht="12.75" customHeight="1" x14ac:dyDescent="0.7">
      <c r="B12" s="341"/>
      <c r="C12" s="571"/>
      <c r="D12" s="571"/>
      <c r="E12" s="571"/>
      <c r="F12" s="571"/>
      <c r="G12" s="571"/>
      <c r="H12" s="571"/>
      <c r="I12" s="342"/>
    </row>
    <row r="13" spans="2:9" s="365" customFormat="1" ht="34.5" customHeight="1" x14ac:dyDescent="0.2">
      <c r="B13" s="1665" t="s">
        <v>1374</v>
      </c>
      <c r="C13" s="1302" t="s">
        <v>1375</v>
      </c>
      <c r="D13" s="1302">
        <v>250</v>
      </c>
      <c r="E13" s="1302">
        <v>560</v>
      </c>
      <c r="F13" s="331">
        <v>140</v>
      </c>
      <c r="G13" s="1302">
        <v>2009</v>
      </c>
      <c r="H13" s="1304" t="s">
        <v>1389</v>
      </c>
      <c r="I13" s="1666" t="s">
        <v>855</v>
      </c>
    </row>
    <row r="14" spans="2:9" s="365" customFormat="1" ht="9.75" customHeight="1" x14ac:dyDescent="0.2">
      <c r="B14" s="1099"/>
      <c r="C14" s="1302"/>
      <c r="D14" s="1302"/>
      <c r="E14" s="1302"/>
      <c r="F14" s="1302"/>
      <c r="G14" s="1302"/>
      <c r="H14" s="1304"/>
      <c r="I14" s="890"/>
    </row>
    <row r="15" spans="2:9" s="365" customFormat="1" ht="34.5" customHeight="1" x14ac:dyDescent="0.2">
      <c r="B15" s="1903" t="s">
        <v>1376</v>
      </c>
      <c r="C15" s="1688" t="s">
        <v>1432</v>
      </c>
      <c r="D15" s="1688">
        <v>100</v>
      </c>
      <c r="E15" s="1689">
        <v>10000</v>
      </c>
      <c r="F15" s="1689">
        <v>1000</v>
      </c>
      <c r="G15" s="1688">
        <v>2009</v>
      </c>
      <c r="H15" s="1690" t="s">
        <v>1390</v>
      </c>
      <c r="I15" s="1912" t="s">
        <v>1391</v>
      </c>
    </row>
    <row r="16" spans="2:9" s="365" customFormat="1" ht="34.5" customHeight="1" x14ac:dyDescent="0.2">
      <c r="B16" s="1903"/>
      <c r="C16" s="1302" t="s">
        <v>1377</v>
      </c>
      <c r="D16" s="1302">
        <v>500</v>
      </c>
      <c r="E16" s="331">
        <v>1700</v>
      </c>
      <c r="F16" s="331">
        <v>850</v>
      </c>
      <c r="G16" s="1302">
        <v>2009</v>
      </c>
      <c r="H16" s="1304" t="s">
        <v>1392</v>
      </c>
      <c r="I16" s="1913"/>
    </row>
    <row r="17" spans="2:9" s="365" customFormat="1" ht="34.5" customHeight="1" x14ac:dyDescent="0.2">
      <c r="B17" s="1903"/>
      <c r="C17" s="1302" t="s">
        <v>1428</v>
      </c>
      <c r="D17" s="1302">
        <v>500</v>
      </c>
      <c r="E17" s="331">
        <v>1700</v>
      </c>
      <c r="F17" s="331">
        <v>850</v>
      </c>
      <c r="G17" s="1302">
        <v>2010</v>
      </c>
      <c r="H17" s="1304" t="s">
        <v>1431</v>
      </c>
      <c r="I17" s="1913"/>
    </row>
    <row r="18" spans="2:9" s="365" customFormat="1" ht="34.5" customHeight="1" x14ac:dyDescent="0.2">
      <c r="B18" s="1903"/>
      <c r="C18" s="1302" t="s">
        <v>1429</v>
      </c>
      <c r="D18" s="1302">
        <v>100</v>
      </c>
      <c r="E18" s="331">
        <v>20000</v>
      </c>
      <c r="F18" s="331">
        <v>2000</v>
      </c>
      <c r="G18" s="1302">
        <v>2010</v>
      </c>
      <c r="H18" s="1304" t="s">
        <v>1433</v>
      </c>
      <c r="I18" s="1913"/>
    </row>
    <row r="19" spans="2:9" s="365" customFormat="1" ht="34.5" customHeight="1" x14ac:dyDescent="0.2">
      <c r="B19" s="1903"/>
      <c r="C19" s="1302" t="s">
        <v>1495</v>
      </c>
      <c r="D19" s="1302">
        <v>500</v>
      </c>
      <c r="E19" s="331">
        <v>2000</v>
      </c>
      <c r="F19" s="331">
        <v>1000</v>
      </c>
      <c r="G19" s="1302">
        <v>2011</v>
      </c>
      <c r="H19" s="1304" t="s">
        <v>1493</v>
      </c>
      <c r="I19" s="1913"/>
    </row>
    <row r="20" spans="2:9" s="365" customFormat="1" ht="34.5" customHeight="1" x14ac:dyDescent="0.2">
      <c r="B20" s="1903"/>
      <c r="C20" s="1302" t="s">
        <v>1509</v>
      </c>
      <c r="D20" s="1302">
        <v>500</v>
      </c>
      <c r="E20" s="331">
        <v>1700</v>
      </c>
      <c r="F20" s="331">
        <v>850</v>
      </c>
      <c r="G20" s="1302">
        <v>2012</v>
      </c>
      <c r="H20" s="1304" t="s">
        <v>1510</v>
      </c>
      <c r="I20" s="1913"/>
    </row>
    <row r="21" spans="2:9" s="365" customFormat="1" ht="9.75" customHeight="1" x14ac:dyDescent="0.2">
      <c r="B21" s="575"/>
      <c r="C21" s="1691"/>
      <c r="D21" s="1691"/>
      <c r="E21" s="1692"/>
      <c r="F21" s="1692"/>
      <c r="G21" s="1691"/>
      <c r="H21" s="1693"/>
      <c r="I21" s="1305"/>
    </row>
    <row r="22" spans="2:9" s="365" customFormat="1" ht="34.5" customHeight="1" x14ac:dyDescent="0.2">
      <c r="B22" s="1902" t="s">
        <v>1378</v>
      </c>
      <c r="C22" s="1302" t="s">
        <v>1379</v>
      </c>
      <c r="D22" s="863">
        <v>100</v>
      </c>
      <c r="E22" s="331">
        <v>50500</v>
      </c>
      <c r="F22" s="331">
        <v>5050</v>
      </c>
      <c r="G22" s="863">
        <v>2009</v>
      </c>
      <c r="H22" s="1304" t="s">
        <v>1393</v>
      </c>
      <c r="I22" s="1912" t="s">
        <v>1011</v>
      </c>
    </row>
    <row r="23" spans="2:9" s="365" customFormat="1" ht="34.5" customHeight="1" x14ac:dyDescent="0.2">
      <c r="B23" s="1903"/>
      <c r="C23" s="1302" t="s">
        <v>1380</v>
      </c>
      <c r="D23" s="863">
        <v>100</v>
      </c>
      <c r="E23" s="331">
        <v>52500</v>
      </c>
      <c r="F23" s="331">
        <v>5250</v>
      </c>
      <c r="G23" s="863">
        <v>2009</v>
      </c>
      <c r="H23" s="1304" t="s">
        <v>1394</v>
      </c>
      <c r="I23" s="1913"/>
    </row>
    <row r="24" spans="2:9" s="365" customFormat="1" ht="34.5" customHeight="1" x14ac:dyDescent="0.2">
      <c r="B24" s="1903"/>
      <c r="C24" s="1302" t="s">
        <v>1475</v>
      </c>
      <c r="D24" s="863">
        <v>100</v>
      </c>
      <c r="E24" s="331">
        <v>61200</v>
      </c>
      <c r="F24" s="331">
        <v>6120</v>
      </c>
      <c r="G24" s="863">
        <v>2009</v>
      </c>
      <c r="H24" s="1304" t="s">
        <v>1395</v>
      </c>
      <c r="I24" s="1913"/>
    </row>
    <row r="25" spans="2:9" s="365" customFormat="1" ht="34.5" customHeight="1" x14ac:dyDescent="0.2">
      <c r="B25" s="1903"/>
      <c r="C25" s="1302" t="s">
        <v>1381</v>
      </c>
      <c r="D25" s="863">
        <v>100</v>
      </c>
      <c r="E25" s="331">
        <v>50000</v>
      </c>
      <c r="F25" s="331">
        <v>5000</v>
      </c>
      <c r="G25" s="863">
        <v>2009</v>
      </c>
      <c r="H25" s="1304" t="s">
        <v>1396</v>
      </c>
      <c r="I25" s="1913"/>
    </row>
    <row r="26" spans="2:9" s="365" customFormat="1" ht="34.5" customHeight="1" x14ac:dyDescent="0.2">
      <c r="B26" s="1903"/>
      <c r="C26" s="1302" t="s">
        <v>1371</v>
      </c>
      <c r="D26" s="863">
        <v>100</v>
      </c>
      <c r="E26" s="331">
        <v>84994.057000000001</v>
      </c>
      <c r="F26" s="331">
        <v>8499.4056999999993</v>
      </c>
      <c r="G26" s="863">
        <v>2009</v>
      </c>
      <c r="H26" s="1304" t="s">
        <v>94</v>
      </c>
      <c r="I26" s="1913"/>
    </row>
    <row r="27" spans="2:9" s="365" customFormat="1" ht="34.5" customHeight="1" x14ac:dyDescent="0.2">
      <c r="B27" s="1903"/>
      <c r="C27" s="1302" t="s">
        <v>1476</v>
      </c>
      <c r="D27" s="863">
        <v>100</v>
      </c>
      <c r="E27" s="331">
        <v>40000</v>
      </c>
      <c r="F27" s="331">
        <v>4000</v>
      </c>
      <c r="G27" s="863">
        <v>2009</v>
      </c>
      <c r="H27" s="1304" t="s">
        <v>124</v>
      </c>
      <c r="I27" s="1913"/>
    </row>
    <row r="28" spans="2:9" s="365" customFormat="1" ht="34.5" customHeight="1" x14ac:dyDescent="0.2">
      <c r="B28" s="1903"/>
      <c r="C28" s="1302" t="s">
        <v>1382</v>
      </c>
      <c r="D28" s="863">
        <v>100</v>
      </c>
      <c r="E28" s="331">
        <v>57245</v>
      </c>
      <c r="F28" s="331">
        <v>5724.5</v>
      </c>
      <c r="G28" s="863">
        <v>2009</v>
      </c>
      <c r="H28" s="1304" t="s">
        <v>1397</v>
      </c>
      <c r="I28" s="1913"/>
    </row>
    <row r="29" spans="2:9" s="365" customFormat="1" ht="34.5" customHeight="1" x14ac:dyDescent="0.2">
      <c r="B29" s="1903"/>
      <c r="C29" s="1302" t="s">
        <v>1155</v>
      </c>
      <c r="D29" s="863">
        <v>100</v>
      </c>
      <c r="E29" s="331">
        <v>30000</v>
      </c>
      <c r="F29" s="331">
        <v>3000</v>
      </c>
      <c r="G29" s="863">
        <v>2010</v>
      </c>
      <c r="H29" s="1304" t="s">
        <v>1156</v>
      </c>
      <c r="I29" s="1913"/>
    </row>
    <row r="30" spans="2:9" s="365" customFormat="1" ht="34.5" customHeight="1" x14ac:dyDescent="0.2">
      <c r="B30" s="1903"/>
      <c r="C30" s="1302" t="s">
        <v>1186</v>
      </c>
      <c r="D30" s="863">
        <v>100</v>
      </c>
      <c r="E30" s="331">
        <v>150000</v>
      </c>
      <c r="F30" s="331">
        <v>15000</v>
      </c>
      <c r="G30" s="863">
        <v>2010</v>
      </c>
      <c r="H30" s="1304" t="s">
        <v>1511</v>
      </c>
      <c r="I30" s="1913"/>
    </row>
    <row r="31" spans="2:9" s="365" customFormat="1" ht="34.5" customHeight="1" x14ac:dyDescent="0.2">
      <c r="B31" s="1903"/>
      <c r="C31" s="1302" t="s">
        <v>90</v>
      </c>
      <c r="D31" s="863">
        <v>100</v>
      </c>
      <c r="E31" s="331">
        <v>30000</v>
      </c>
      <c r="F31" s="331">
        <v>3000</v>
      </c>
      <c r="G31" s="863">
        <v>2010</v>
      </c>
      <c r="H31" s="1304" t="s">
        <v>91</v>
      </c>
      <c r="I31" s="1913"/>
    </row>
    <row r="32" spans="2:9" s="365" customFormat="1" ht="34.5" customHeight="1" x14ac:dyDescent="0.2">
      <c r="B32" s="1903"/>
      <c r="C32" s="1302" t="s">
        <v>1494</v>
      </c>
      <c r="D32" s="863">
        <v>100</v>
      </c>
      <c r="E32" s="331">
        <v>52500</v>
      </c>
      <c r="F32" s="331">
        <v>5250</v>
      </c>
      <c r="G32" s="863">
        <v>2010</v>
      </c>
      <c r="H32" s="1304" t="s">
        <v>1157</v>
      </c>
      <c r="I32" s="1913"/>
    </row>
    <row r="33" spans="2:9" s="365" customFormat="1" ht="34.5" customHeight="1" x14ac:dyDescent="0.2">
      <c r="B33" s="1903"/>
      <c r="C33" s="1302" t="s">
        <v>1430</v>
      </c>
      <c r="D33" s="863">
        <v>100</v>
      </c>
      <c r="E33" s="331">
        <v>25000</v>
      </c>
      <c r="F33" s="331">
        <v>2500</v>
      </c>
      <c r="G33" s="863">
        <v>2010</v>
      </c>
      <c r="H33" s="1304" t="s">
        <v>1358</v>
      </c>
      <c r="I33" s="1913"/>
    </row>
    <row r="34" spans="2:9" s="365" customFormat="1" ht="9.75" customHeight="1" x14ac:dyDescent="0.2">
      <c r="B34" s="1665"/>
      <c r="C34" s="1302"/>
      <c r="D34" s="1302"/>
      <c r="E34" s="331"/>
      <c r="F34" s="331"/>
      <c r="G34" s="1302"/>
      <c r="H34" s="1304"/>
      <c r="I34" s="890"/>
    </row>
    <row r="35" spans="2:9" s="365" customFormat="1" ht="34.5" customHeight="1" x14ac:dyDescent="0.2">
      <c r="B35" s="1694" t="s">
        <v>1383</v>
      </c>
      <c r="C35" s="1688" t="s">
        <v>1384</v>
      </c>
      <c r="D35" s="1688">
        <v>100</v>
      </c>
      <c r="E35" s="1689">
        <v>15000</v>
      </c>
      <c r="F35" s="1689">
        <v>1500</v>
      </c>
      <c r="G35" s="1688">
        <v>2009</v>
      </c>
      <c r="H35" s="1690" t="s">
        <v>1398</v>
      </c>
      <c r="I35" s="1620" t="s">
        <v>839</v>
      </c>
    </row>
    <row r="36" spans="2:9" s="365" customFormat="1" ht="9.75" customHeight="1" x14ac:dyDescent="0.2">
      <c r="B36" s="1099"/>
      <c r="C36" s="1691"/>
      <c r="D36" s="1691"/>
      <c r="E36" s="1692"/>
      <c r="F36" s="1692"/>
      <c r="G36" s="1691"/>
      <c r="H36" s="1693"/>
      <c r="I36" s="1305"/>
    </row>
    <row r="37" spans="2:9" s="365" customFormat="1" ht="34.5" customHeight="1" x14ac:dyDescent="0.2">
      <c r="B37" s="1902" t="s">
        <v>1385</v>
      </c>
      <c r="C37" s="1688" t="s">
        <v>1386</v>
      </c>
      <c r="D37" s="1688">
        <v>100</v>
      </c>
      <c r="E37" s="1689">
        <v>2000</v>
      </c>
      <c r="F37" s="1689">
        <v>200</v>
      </c>
      <c r="G37" s="1688">
        <v>2009</v>
      </c>
      <c r="H37" s="1690" t="s">
        <v>1399</v>
      </c>
      <c r="I37" s="1912" t="s">
        <v>1062</v>
      </c>
    </row>
    <row r="38" spans="2:9" s="365" customFormat="1" ht="34.5" customHeight="1" x14ac:dyDescent="0.2">
      <c r="B38" s="1903"/>
      <c r="C38" s="1302" t="s">
        <v>1387</v>
      </c>
      <c r="D38" s="1302">
        <v>100</v>
      </c>
      <c r="E38" s="331">
        <v>4500</v>
      </c>
      <c r="F38" s="331">
        <v>450</v>
      </c>
      <c r="G38" s="1302">
        <v>2009</v>
      </c>
      <c r="H38" s="1304" t="s">
        <v>1400</v>
      </c>
      <c r="I38" s="1913"/>
    </row>
    <row r="39" spans="2:9" s="365" customFormat="1" ht="9.75" customHeight="1" thickBot="1" x14ac:dyDescent="0.25">
      <c r="B39" s="1306"/>
      <c r="C39" s="1695"/>
      <c r="D39" s="1695"/>
      <c r="E39" s="1696"/>
      <c r="F39" s="1696"/>
      <c r="G39" s="1695"/>
      <c r="H39" s="1695"/>
      <c r="I39" s="1697"/>
    </row>
    <row r="40" spans="2:9" s="365" customFormat="1" ht="9" customHeight="1" thickTop="1" x14ac:dyDescent="0.2"/>
    <row r="41" spans="2:9" s="1307" customFormat="1" ht="18.75" customHeight="1" x14ac:dyDescent="0.2">
      <c r="B41" s="1307" t="s">
        <v>1935</v>
      </c>
      <c r="I41" s="1307" t="s">
        <v>1550</v>
      </c>
    </row>
    <row r="42" spans="2:9" s="1307" customFormat="1" ht="18.75" customHeight="1" x14ac:dyDescent="0.2">
      <c r="B42" s="1308" t="s">
        <v>1936</v>
      </c>
      <c r="I42" s="1307" t="s">
        <v>1937</v>
      </c>
    </row>
  </sheetData>
  <mergeCells count="14">
    <mergeCell ref="D10:D11"/>
    <mergeCell ref="B3:I3"/>
    <mergeCell ref="B5:I5"/>
    <mergeCell ref="B37:B38"/>
    <mergeCell ref="B9:B11"/>
    <mergeCell ref="C9:C11"/>
    <mergeCell ref="G10:G11"/>
    <mergeCell ref="H9:H11"/>
    <mergeCell ref="I9:I11"/>
    <mergeCell ref="I37:I38"/>
    <mergeCell ref="I15:I20"/>
    <mergeCell ref="B15:B20"/>
    <mergeCell ref="B22:B33"/>
    <mergeCell ref="I22:I33"/>
  </mergeCells>
  <printOptions horizontalCentered="1"/>
  <pageMargins left="0.196850393700787" right="0.196850393700787" top="0.39370078740157499" bottom="0.39370078740157499" header="0.511811023622047" footer="0.511811023622047"/>
  <pageSetup paperSize="9" scale="37" orientation="portrait" r:id="rId1"/>
  <headerFooter alignWithMargins="0">
    <oddFooter>&amp;C&amp;"Times New Roman,Regular"&amp;20- 31 -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0"/>
  <sheetViews>
    <sheetView rightToLeft="1" view="pageBreakPreview" zoomScale="50" zoomScaleNormal="50" zoomScaleSheetLayoutView="50" workbookViewId="0">
      <pane xSplit="2" ySplit="12" topLeftCell="C13" activePane="bottomRight" state="frozen"/>
      <selection pane="topRight"/>
      <selection pane="bottomLeft"/>
      <selection pane="bottomRight"/>
    </sheetView>
  </sheetViews>
  <sheetFormatPr defaultRowHeight="15" x14ac:dyDescent="0.35"/>
  <cols>
    <col min="1" max="1" width="9.140625" style="48"/>
    <col min="2" max="2" width="62.7109375" style="48" customWidth="1"/>
    <col min="3" max="10" width="18.7109375" style="48" customWidth="1"/>
    <col min="11" max="19" width="18.140625" style="48" customWidth="1"/>
    <col min="20" max="20" width="58.85546875" style="48" customWidth="1"/>
    <col min="21" max="16384" width="9.140625" style="48"/>
  </cols>
  <sheetData>
    <row r="1" spans="1:32" s="76" customFormat="1" ht="19.5" customHeight="1" x14ac:dyDescent="0.65">
      <c r="H1" s="75"/>
      <c r="I1" s="75"/>
      <c r="J1" s="75"/>
      <c r="K1" s="75"/>
      <c r="L1" s="75"/>
      <c r="M1" s="75"/>
      <c r="N1" s="75"/>
      <c r="O1" s="75"/>
      <c r="P1" s="75"/>
      <c r="Q1" s="75"/>
      <c r="R1" s="75"/>
      <c r="S1" s="75"/>
      <c r="T1" s="75"/>
      <c r="U1" s="75"/>
      <c r="V1" s="75"/>
      <c r="W1" s="75"/>
      <c r="X1" s="75"/>
      <c r="Y1" s="75"/>
    </row>
    <row r="2" spans="1:32" s="76" customFormat="1" ht="19.5" customHeight="1" x14ac:dyDescent="0.65">
      <c r="B2" s="75"/>
      <c r="C2" s="75"/>
      <c r="D2" s="75"/>
      <c r="E2" s="75"/>
      <c r="F2" s="75"/>
      <c r="G2" s="75"/>
      <c r="H2" s="75"/>
      <c r="I2" s="75"/>
      <c r="J2" s="75"/>
      <c r="K2" s="75"/>
      <c r="L2" s="75"/>
      <c r="M2" s="75"/>
      <c r="N2" s="75"/>
      <c r="O2" s="75"/>
      <c r="P2" s="75"/>
      <c r="Q2" s="75"/>
      <c r="R2" s="75"/>
      <c r="S2" s="75"/>
      <c r="T2" s="75"/>
      <c r="U2" s="75"/>
      <c r="V2" s="75"/>
      <c r="W2" s="75"/>
      <c r="X2" s="75"/>
    </row>
    <row r="3" spans="1:32" ht="17.25" customHeight="1" x14ac:dyDescent="0.7">
      <c r="B3" s="1914"/>
      <c r="C3" s="1914"/>
      <c r="D3" s="1914"/>
      <c r="E3" s="1914"/>
      <c r="F3" s="1914"/>
      <c r="G3" s="1667"/>
      <c r="H3" s="109"/>
      <c r="I3" s="109"/>
      <c r="J3" s="109"/>
      <c r="K3" s="109"/>
      <c r="L3" s="109"/>
      <c r="M3" s="109"/>
      <c r="N3" s="109"/>
      <c r="O3" s="109"/>
      <c r="P3" s="109"/>
      <c r="Q3" s="109"/>
      <c r="R3" s="109"/>
      <c r="S3" s="109"/>
      <c r="T3" s="109"/>
      <c r="U3" s="109"/>
      <c r="V3" s="109"/>
      <c r="W3" s="109"/>
      <c r="X3" s="109"/>
      <c r="Y3" s="109"/>
    </row>
    <row r="4" spans="1:32" s="5" customFormat="1" ht="36.75" x14ac:dyDescent="0.85">
      <c r="B4" s="1792" t="s">
        <v>1880</v>
      </c>
      <c r="C4" s="1792"/>
      <c r="D4" s="1792"/>
      <c r="E4" s="1792"/>
      <c r="F4" s="1792"/>
      <c r="G4" s="1792"/>
      <c r="H4" s="1792"/>
      <c r="I4" s="1792"/>
      <c r="J4" s="1792"/>
      <c r="K4" s="1792"/>
      <c r="L4" s="1792" t="s">
        <v>1881</v>
      </c>
      <c r="M4" s="1792"/>
      <c r="N4" s="1792"/>
      <c r="O4" s="1792"/>
      <c r="P4" s="1792"/>
      <c r="Q4" s="1792"/>
      <c r="R4" s="1792"/>
      <c r="S4" s="1792"/>
      <c r="T4" s="1792"/>
    </row>
    <row r="6" spans="1:32" ht="19.5" customHeight="1" x14ac:dyDescent="0.65">
      <c r="B6" s="88"/>
      <c r="C6" s="88"/>
      <c r="D6" s="88"/>
      <c r="E6" s="88"/>
      <c r="F6" s="88"/>
      <c r="G6" s="88"/>
      <c r="H6" s="108"/>
      <c r="I6" s="108"/>
      <c r="J6" s="108"/>
      <c r="K6" s="108"/>
      <c r="L6" s="108"/>
      <c r="M6" s="108"/>
      <c r="N6" s="108"/>
      <c r="O6" s="108"/>
      <c r="P6" s="108"/>
      <c r="Q6" s="108"/>
      <c r="R6" s="108"/>
      <c r="S6" s="108"/>
    </row>
    <row r="7" spans="1:32" ht="22.5" x14ac:dyDescent="0.5">
      <c r="B7" s="355" t="s">
        <v>1781</v>
      </c>
      <c r="C7" s="355"/>
      <c r="D7" s="355"/>
      <c r="E7" s="355"/>
      <c r="F7" s="355"/>
      <c r="G7" s="1664"/>
      <c r="H7" s="472"/>
      <c r="I7" s="472"/>
      <c r="J7" s="472"/>
      <c r="K7" s="472"/>
      <c r="L7" s="472"/>
      <c r="M7" s="472"/>
      <c r="N7" s="472"/>
      <c r="O7" s="472"/>
      <c r="P7" s="472"/>
      <c r="Q7" s="472"/>
      <c r="R7" s="472"/>
      <c r="S7" s="472"/>
      <c r="T7" s="229" t="s">
        <v>1512</v>
      </c>
    </row>
    <row r="8" spans="1:32" ht="22.5" x14ac:dyDescent="0.5">
      <c r="B8" s="355" t="s">
        <v>1513</v>
      </c>
      <c r="C8" s="355"/>
      <c r="D8" s="355"/>
      <c r="E8" s="355"/>
      <c r="F8" s="355"/>
      <c r="G8" s="1664"/>
      <c r="H8" s="417"/>
      <c r="I8" s="417"/>
      <c r="J8" s="417"/>
      <c r="K8" s="417"/>
      <c r="L8" s="417"/>
      <c r="M8" s="417"/>
      <c r="N8" s="417"/>
      <c r="O8" s="417"/>
      <c r="P8" s="417"/>
      <c r="Q8" s="417"/>
      <c r="R8" s="417"/>
      <c r="S8" s="417"/>
      <c r="T8" s="229" t="s">
        <v>1514</v>
      </c>
    </row>
    <row r="9" spans="1:32" ht="18.75" customHeight="1" thickBot="1" x14ac:dyDescent="0.4"/>
    <row r="10" spans="1:32" s="51" customFormat="1" ht="25.5" customHeight="1" thickTop="1" x14ac:dyDescent="0.5">
      <c r="B10" s="1915" t="s">
        <v>887</v>
      </c>
      <c r="C10" s="1779">
        <v>2009</v>
      </c>
      <c r="D10" s="1779">
        <v>2010</v>
      </c>
      <c r="E10" s="1779">
        <v>2011</v>
      </c>
      <c r="F10" s="1779">
        <v>2012</v>
      </c>
      <c r="G10" s="1779">
        <v>2013</v>
      </c>
      <c r="H10" s="1918">
        <v>2013</v>
      </c>
      <c r="I10" s="1798"/>
      <c r="J10" s="1798"/>
      <c r="K10" s="1798">
        <v>2013</v>
      </c>
      <c r="L10" s="1798"/>
      <c r="M10" s="1798"/>
      <c r="N10" s="1798"/>
      <c r="O10" s="1798"/>
      <c r="P10" s="1798"/>
      <c r="Q10" s="1798"/>
      <c r="R10" s="1798"/>
      <c r="S10" s="1799"/>
      <c r="T10" s="1547"/>
    </row>
    <row r="11" spans="1:32" s="158" customFormat="1" ht="20.25" customHeight="1" x14ac:dyDescent="0.2">
      <c r="B11" s="1916"/>
      <c r="C11" s="1780"/>
      <c r="D11" s="1780"/>
      <c r="E11" s="1780"/>
      <c r="F11" s="1780"/>
      <c r="G11" s="1780"/>
      <c r="H11" s="367" t="s">
        <v>374</v>
      </c>
      <c r="I11" s="368" t="s">
        <v>375</v>
      </c>
      <c r="J11" s="368" t="s">
        <v>376</v>
      </c>
      <c r="K11" s="368" t="s">
        <v>377</v>
      </c>
      <c r="L11" s="368" t="s">
        <v>378</v>
      </c>
      <c r="M11" s="368" t="s">
        <v>367</v>
      </c>
      <c r="N11" s="368" t="s">
        <v>368</v>
      </c>
      <c r="O11" s="368" t="s">
        <v>369</v>
      </c>
      <c r="P11" s="368" t="s">
        <v>370</v>
      </c>
      <c r="Q11" s="368" t="s">
        <v>371</v>
      </c>
      <c r="R11" s="368" t="s">
        <v>372</v>
      </c>
      <c r="S11" s="369" t="s">
        <v>1474</v>
      </c>
      <c r="T11" s="1548" t="s">
        <v>886</v>
      </c>
    </row>
    <row r="12" spans="1:32" s="158" customFormat="1" ht="20.25" customHeight="1" x14ac:dyDescent="0.2">
      <c r="B12" s="1917"/>
      <c r="C12" s="1781"/>
      <c r="D12" s="1781"/>
      <c r="E12" s="1781"/>
      <c r="F12" s="1781"/>
      <c r="G12" s="1781"/>
      <c r="H12" s="370" t="s">
        <v>673</v>
      </c>
      <c r="I12" s="371" t="s">
        <v>149</v>
      </c>
      <c r="J12" s="371" t="s">
        <v>150</v>
      </c>
      <c r="K12" s="371" t="s">
        <v>151</v>
      </c>
      <c r="L12" s="371" t="s">
        <v>366</v>
      </c>
      <c r="M12" s="371" t="s">
        <v>667</v>
      </c>
      <c r="N12" s="371" t="s">
        <v>668</v>
      </c>
      <c r="O12" s="371" t="s">
        <v>669</v>
      </c>
      <c r="P12" s="371" t="s">
        <v>670</v>
      </c>
      <c r="Q12" s="371" t="s">
        <v>671</v>
      </c>
      <c r="R12" s="371" t="s">
        <v>672</v>
      </c>
      <c r="S12" s="372" t="s">
        <v>666</v>
      </c>
      <c r="T12" s="1549"/>
    </row>
    <row r="13" spans="1:32" s="42" customFormat="1" ht="30.75" customHeight="1" x14ac:dyDescent="0.7">
      <c r="B13" s="579"/>
      <c r="C13" s="581"/>
      <c r="D13" s="580"/>
      <c r="E13" s="580"/>
      <c r="F13" s="580"/>
      <c r="G13" s="1698"/>
      <c r="H13" s="1575"/>
      <c r="I13" s="1545"/>
      <c r="J13" s="1545"/>
      <c r="K13" s="1545"/>
      <c r="L13" s="1545"/>
      <c r="M13" s="1545"/>
      <c r="N13" s="1545"/>
      <c r="O13" s="1545"/>
      <c r="P13" s="1545"/>
      <c r="Q13" s="1545"/>
      <c r="R13" s="1545"/>
      <c r="S13" s="1560"/>
      <c r="T13" s="1379"/>
    </row>
    <row r="14" spans="1:32" s="921" customFormat="1" ht="30.75" customHeight="1" x14ac:dyDescent="0.2">
      <c r="A14" s="1309"/>
      <c r="B14" s="593" t="s">
        <v>1410</v>
      </c>
      <c r="C14" s="584"/>
      <c r="D14" s="583"/>
      <c r="E14" s="583"/>
      <c r="F14" s="583"/>
      <c r="G14" s="1699"/>
      <c r="H14" s="1013"/>
      <c r="I14" s="1014"/>
      <c r="J14" s="1014"/>
      <c r="K14" s="1014"/>
      <c r="L14" s="1014"/>
      <c r="M14" s="1014"/>
      <c r="N14" s="1014"/>
      <c r="O14" s="1014"/>
      <c r="P14" s="1014"/>
      <c r="Q14" s="1014"/>
      <c r="R14" s="1014"/>
      <c r="S14" s="1012"/>
      <c r="T14" s="620" t="s">
        <v>1640</v>
      </c>
      <c r="U14" s="1309"/>
      <c r="V14" s="1309"/>
      <c r="W14" s="1309"/>
      <c r="X14" s="1309"/>
      <c r="Y14" s="1309"/>
      <c r="Z14" s="1309"/>
      <c r="AA14" s="1309"/>
      <c r="AB14" s="1309"/>
      <c r="AC14" s="1309"/>
      <c r="AD14" s="1309"/>
      <c r="AE14" s="1309"/>
      <c r="AF14" s="1309"/>
    </row>
    <row r="15" spans="1:32" s="158" customFormat="1" ht="30.75" customHeight="1" x14ac:dyDescent="0.2">
      <c r="A15" s="1309"/>
      <c r="B15" s="1338" t="s">
        <v>1411</v>
      </c>
      <c r="C15" s="1345">
        <v>287.03800000000001</v>
      </c>
      <c r="D15" s="1344">
        <v>592.75200000000007</v>
      </c>
      <c r="E15" s="1344">
        <v>139.672</v>
      </c>
      <c r="F15" s="1344">
        <v>75.179000000000002</v>
      </c>
      <c r="G15" s="1700">
        <v>189.33599999999998</v>
      </c>
      <c r="H15" s="1347">
        <v>5.2629999999999999</v>
      </c>
      <c r="I15" s="1346">
        <v>41.250999999999998</v>
      </c>
      <c r="J15" s="1346">
        <v>17.335999999999999</v>
      </c>
      <c r="K15" s="1346">
        <v>43.493000000000002</v>
      </c>
      <c r="L15" s="1346">
        <v>19.259</v>
      </c>
      <c r="M15" s="1346">
        <v>19.026</v>
      </c>
      <c r="N15" s="1346">
        <v>26.951000000000001</v>
      </c>
      <c r="O15" s="1346">
        <v>0</v>
      </c>
      <c r="P15" s="1346">
        <v>12.335000000000001</v>
      </c>
      <c r="Q15" s="1346">
        <v>0.44</v>
      </c>
      <c r="R15" s="1346">
        <v>1.5</v>
      </c>
      <c r="S15" s="1348">
        <v>2.4820000000000002</v>
      </c>
      <c r="T15" s="622" t="s">
        <v>1642</v>
      </c>
      <c r="U15" s="1309"/>
      <c r="V15" s="1309"/>
      <c r="W15" s="1309"/>
      <c r="X15" s="1309"/>
      <c r="Y15" s="1309"/>
      <c r="Z15" s="1309"/>
      <c r="AA15" s="1309"/>
      <c r="AB15" s="1309"/>
      <c r="AC15" s="1309"/>
      <c r="AD15" s="1309"/>
      <c r="AE15" s="1309"/>
      <c r="AF15" s="1309"/>
    </row>
    <row r="16" spans="1:32" s="158" customFormat="1" ht="30.75" customHeight="1" x14ac:dyDescent="0.2">
      <c r="A16" s="1309"/>
      <c r="B16" s="1338" t="s">
        <v>1412</v>
      </c>
      <c r="C16" s="1345">
        <v>201.26537349999998</v>
      </c>
      <c r="D16" s="1344">
        <v>387.97392350000007</v>
      </c>
      <c r="E16" s="1344">
        <v>73.036167899999995</v>
      </c>
      <c r="F16" s="1344">
        <v>14.303206999999997</v>
      </c>
      <c r="G16" s="1700">
        <v>27.146433250000001</v>
      </c>
      <c r="H16" s="1347">
        <v>0.59212275000000003</v>
      </c>
      <c r="I16" s="1346">
        <v>5.0624890000000002</v>
      </c>
      <c r="J16" s="1346">
        <v>2.1585040000000002</v>
      </c>
      <c r="K16" s="1346">
        <v>4.993957</v>
      </c>
      <c r="L16" s="1346">
        <v>2.8306867499999999</v>
      </c>
      <c r="M16" s="1346">
        <v>3.1819785</v>
      </c>
      <c r="N16" s="1346">
        <v>4.9693405000000004</v>
      </c>
      <c r="O16" s="1346">
        <v>0</v>
      </c>
      <c r="P16" s="1346">
        <v>2.4506575000000002</v>
      </c>
      <c r="Q16" s="1346">
        <v>8.9535000000000003E-2</v>
      </c>
      <c r="R16" s="1346">
        <v>0.30637500000000001</v>
      </c>
      <c r="S16" s="1348">
        <v>0.51078725000000003</v>
      </c>
      <c r="T16" s="622" t="s">
        <v>1643</v>
      </c>
      <c r="U16" s="1309"/>
      <c r="V16" s="1309"/>
      <c r="W16" s="1309"/>
      <c r="X16" s="1309"/>
      <c r="Y16" s="1309"/>
      <c r="Z16" s="1309"/>
      <c r="AA16" s="1309"/>
      <c r="AB16" s="1309"/>
      <c r="AC16" s="1309"/>
      <c r="AD16" s="1309"/>
      <c r="AE16" s="1309"/>
      <c r="AF16" s="1309"/>
    </row>
    <row r="17" spans="1:32" s="158" customFormat="1" ht="9.75" customHeight="1" x14ac:dyDescent="0.2">
      <c r="A17" s="1309"/>
      <c r="B17" s="1338"/>
      <c r="C17" s="1345"/>
      <c r="D17" s="1344"/>
      <c r="E17" s="1344"/>
      <c r="F17" s="1344"/>
      <c r="G17" s="1700"/>
      <c r="H17" s="1062"/>
      <c r="I17" s="1063"/>
      <c r="J17" s="1063"/>
      <c r="K17" s="1063"/>
      <c r="L17" s="1063"/>
      <c r="M17" s="1063"/>
      <c r="N17" s="1063"/>
      <c r="O17" s="1063"/>
      <c r="P17" s="1063"/>
      <c r="Q17" s="1063"/>
      <c r="R17" s="1063"/>
      <c r="S17" s="1129"/>
      <c r="T17" s="622"/>
      <c r="U17" s="1309"/>
      <c r="V17" s="1309"/>
      <c r="W17" s="1309"/>
      <c r="X17" s="1309"/>
      <c r="Y17" s="1309"/>
      <c r="Z17" s="1309"/>
      <c r="AA17" s="1309"/>
      <c r="AB17" s="1309"/>
      <c r="AC17" s="1309"/>
      <c r="AD17" s="1309"/>
      <c r="AE17" s="1309"/>
      <c r="AF17" s="1309"/>
    </row>
    <row r="18" spans="1:32" s="921" customFormat="1" ht="30.75" customHeight="1" x14ac:dyDescent="0.2">
      <c r="A18" s="1309"/>
      <c r="B18" s="593" t="s">
        <v>1413</v>
      </c>
      <c r="C18" s="1342"/>
      <c r="D18" s="875"/>
      <c r="E18" s="875"/>
      <c r="F18" s="875"/>
      <c r="G18" s="1421"/>
      <c r="H18" s="985"/>
      <c r="I18" s="986"/>
      <c r="J18" s="986"/>
      <c r="K18" s="986"/>
      <c r="L18" s="986"/>
      <c r="M18" s="986"/>
      <c r="N18" s="986"/>
      <c r="O18" s="986"/>
      <c r="P18" s="986"/>
      <c r="Q18" s="986"/>
      <c r="R18" s="986"/>
      <c r="S18" s="988"/>
      <c r="T18" s="620" t="s">
        <v>1641</v>
      </c>
      <c r="U18" s="1309"/>
      <c r="V18" s="1309"/>
      <c r="W18" s="1309"/>
      <c r="X18" s="1309"/>
      <c r="Y18" s="1309"/>
      <c r="Z18" s="1309"/>
      <c r="AA18" s="1309"/>
      <c r="AB18" s="1309"/>
      <c r="AC18" s="1309"/>
      <c r="AD18" s="1309"/>
      <c r="AE18" s="1309"/>
      <c r="AF18" s="1309"/>
    </row>
    <row r="19" spans="1:32" s="158" customFormat="1" ht="30.75" customHeight="1" x14ac:dyDescent="0.2">
      <c r="A19" s="1309"/>
      <c r="B19" s="1338" t="s">
        <v>1411</v>
      </c>
      <c r="C19" s="1345">
        <v>33.500999999999998</v>
      </c>
      <c r="D19" s="1344">
        <v>123.994</v>
      </c>
      <c r="E19" s="1344">
        <v>52.127999999999993</v>
      </c>
      <c r="F19" s="1344">
        <v>3835.2179999999998</v>
      </c>
      <c r="G19" s="1700">
        <v>2.4540000000000002</v>
      </c>
      <c r="H19" s="1347">
        <v>1.3</v>
      </c>
      <c r="I19" s="1346">
        <v>0</v>
      </c>
      <c r="J19" s="1346">
        <v>0</v>
      </c>
      <c r="K19" s="1346">
        <v>0</v>
      </c>
      <c r="L19" s="1346">
        <v>0</v>
      </c>
      <c r="M19" s="1346">
        <v>0</v>
      </c>
      <c r="N19" s="1346">
        <v>0</v>
      </c>
      <c r="O19" s="1346">
        <v>0.5</v>
      </c>
      <c r="P19" s="1346">
        <v>0.65400000000000003</v>
      </c>
      <c r="Q19" s="1346">
        <v>0</v>
      </c>
      <c r="R19" s="1346">
        <v>0</v>
      </c>
      <c r="S19" s="1348">
        <v>0</v>
      </c>
      <c r="T19" s="622" t="s">
        <v>1642</v>
      </c>
      <c r="U19" s="1309"/>
      <c r="V19" s="1309"/>
      <c r="W19" s="1309"/>
      <c r="X19" s="1309"/>
      <c r="Y19" s="1309"/>
      <c r="Z19" s="1309"/>
      <c r="AA19" s="1309"/>
      <c r="AB19" s="1309"/>
      <c r="AC19" s="1309"/>
      <c r="AD19" s="1309"/>
      <c r="AE19" s="1309"/>
      <c r="AF19" s="1309"/>
    </row>
    <row r="20" spans="1:32" s="158" customFormat="1" ht="30.75" customHeight="1" x14ac:dyDescent="0.2">
      <c r="A20" s="1309"/>
      <c r="B20" s="1338" t="s">
        <v>1412</v>
      </c>
      <c r="C20" s="1345">
        <v>23.568933999999999</v>
      </c>
      <c r="D20" s="1344">
        <v>100.596073</v>
      </c>
      <c r="E20" s="1344">
        <v>33.772623250000009</v>
      </c>
      <c r="F20" s="1344">
        <v>977.25064750000001</v>
      </c>
      <c r="G20" s="1700">
        <v>0.52673700000000001</v>
      </c>
      <c r="H20" s="1347">
        <v>0.24765000000000001</v>
      </c>
      <c r="I20" s="1346">
        <v>0</v>
      </c>
      <c r="J20" s="1346">
        <v>0</v>
      </c>
      <c r="K20" s="1346">
        <v>0</v>
      </c>
      <c r="L20" s="1346">
        <v>0</v>
      </c>
      <c r="M20" s="1346">
        <v>0</v>
      </c>
      <c r="N20" s="1346">
        <v>0</v>
      </c>
      <c r="O20" s="1346">
        <v>0.124875</v>
      </c>
      <c r="P20" s="1346">
        <v>0.15421199999999999</v>
      </c>
      <c r="Q20" s="1346">
        <v>0</v>
      </c>
      <c r="R20" s="1346">
        <v>0</v>
      </c>
      <c r="S20" s="1348">
        <v>0</v>
      </c>
      <c r="T20" s="622" t="s">
        <v>1643</v>
      </c>
      <c r="U20" s="1309"/>
      <c r="V20" s="1309"/>
      <c r="W20" s="1309"/>
      <c r="X20" s="1309"/>
      <c r="Y20" s="1309"/>
      <c r="Z20" s="1309"/>
      <c r="AA20" s="1309"/>
      <c r="AB20" s="1309"/>
      <c r="AC20" s="1309"/>
      <c r="AD20" s="1309"/>
      <c r="AE20" s="1309"/>
      <c r="AF20" s="1309"/>
    </row>
    <row r="21" spans="1:32" s="158" customFormat="1" ht="9.75" customHeight="1" x14ac:dyDescent="0.2">
      <c r="A21" s="1309"/>
      <c r="B21" s="1338"/>
      <c r="C21" s="1342"/>
      <c r="D21" s="875"/>
      <c r="E21" s="875"/>
      <c r="F21" s="875"/>
      <c r="G21" s="1421"/>
      <c r="H21" s="1062"/>
      <c r="I21" s="1063"/>
      <c r="J21" s="1063"/>
      <c r="K21" s="1063"/>
      <c r="L21" s="1063"/>
      <c r="M21" s="1063"/>
      <c r="N21" s="1063"/>
      <c r="O21" s="1063"/>
      <c r="P21" s="1063"/>
      <c r="Q21" s="1063"/>
      <c r="R21" s="1063"/>
      <c r="S21" s="1129"/>
      <c r="T21" s="622"/>
      <c r="U21" s="1309"/>
      <c r="V21" s="1309"/>
      <c r="W21" s="1309"/>
      <c r="X21" s="1309"/>
      <c r="Y21" s="1309"/>
      <c r="Z21" s="1309"/>
      <c r="AA21" s="1309"/>
      <c r="AB21" s="1309"/>
      <c r="AC21" s="1309"/>
      <c r="AD21" s="1309"/>
      <c r="AE21" s="1309"/>
      <c r="AF21" s="1309"/>
    </row>
    <row r="22" spans="1:32" s="921" customFormat="1" ht="30.75" customHeight="1" x14ac:dyDescent="0.2">
      <c r="A22" s="1309"/>
      <c r="B22" s="593" t="s">
        <v>1502</v>
      </c>
      <c r="C22" s="1342"/>
      <c r="D22" s="875"/>
      <c r="E22" s="875"/>
      <c r="F22" s="875"/>
      <c r="G22" s="1421"/>
      <c r="H22" s="985"/>
      <c r="I22" s="986"/>
      <c r="J22" s="986"/>
      <c r="K22" s="986"/>
      <c r="L22" s="986"/>
      <c r="M22" s="986"/>
      <c r="N22" s="986"/>
      <c r="O22" s="986"/>
      <c r="P22" s="986"/>
      <c r="Q22" s="986"/>
      <c r="R22" s="986"/>
      <c r="S22" s="988"/>
      <c r="T22" s="620" t="s">
        <v>1639</v>
      </c>
      <c r="U22" s="1309"/>
      <c r="V22" s="1309"/>
      <c r="W22" s="1309"/>
      <c r="X22" s="1309"/>
      <c r="Y22" s="1309"/>
      <c r="Z22" s="1309"/>
      <c r="AA22" s="1309"/>
      <c r="AB22" s="1309"/>
      <c r="AC22" s="1309"/>
      <c r="AD22" s="1309"/>
      <c r="AE22" s="1309"/>
      <c r="AF22" s="1309"/>
    </row>
    <row r="23" spans="1:32" s="158" customFormat="1" ht="30.75" customHeight="1" x14ac:dyDescent="0.2">
      <c r="A23" s="1309"/>
      <c r="B23" s="858" t="s">
        <v>1411</v>
      </c>
      <c r="C23" s="1342">
        <v>1293.443</v>
      </c>
      <c r="D23" s="875">
        <v>5956.1210000000001</v>
      </c>
      <c r="E23" s="875">
        <v>17059.423000000003</v>
      </c>
      <c r="F23" s="875">
        <v>6579.6839999999993</v>
      </c>
      <c r="G23" s="1421">
        <v>15802.107</v>
      </c>
      <c r="H23" s="1062">
        <v>983.92499999999995</v>
      </c>
      <c r="I23" s="1063">
        <v>885.43799999999999</v>
      </c>
      <c r="J23" s="1063">
        <v>903.63099999999997</v>
      </c>
      <c r="K23" s="1063">
        <v>1880.921</v>
      </c>
      <c r="L23" s="1063">
        <v>2039.0650000000001</v>
      </c>
      <c r="M23" s="1063">
        <v>941.01599999999996</v>
      </c>
      <c r="N23" s="1063">
        <v>3499.4780000000001</v>
      </c>
      <c r="O23" s="1063">
        <v>969.09400000000005</v>
      </c>
      <c r="P23" s="1063">
        <v>1650.402</v>
      </c>
      <c r="Q23" s="1063">
        <v>704.346</v>
      </c>
      <c r="R23" s="1063">
        <v>807.07600000000002</v>
      </c>
      <c r="S23" s="1129">
        <v>537.71500000000003</v>
      </c>
      <c r="T23" s="622" t="s">
        <v>1642</v>
      </c>
      <c r="U23" s="1309"/>
      <c r="V23" s="1309"/>
      <c r="W23" s="1309"/>
      <c r="X23" s="1309"/>
      <c r="Y23" s="1309"/>
      <c r="Z23" s="1309"/>
      <c r="AA23" s="1309"/>
      <c r="AB23" s="1309"/>
      <c r="AC23" s="1309"/>
      <c r="AD23" s="1309"/>
      <c r="AE23" s="1309"/>
      <c r="AF23" s="1309"/>
    </row>
    <row r="24" spans="1:32" s="158" customFormat="1" ht="30.75" customHeight="1" x14ac:dyDescent="0.2">
      <c r="A24" s="1309"/>
      <c r="B24" s="858" t="s">
        <v>1412</v>
      </c>
      <c r="C24" s="1342">
        <v>1358.968132</v>
      </c>
      <c r="D24" s="875">
        <v>8387.8726820000011</v>
      </c>
      <c r="E24" s="875">
        <v>7360.1089348700007</v>
      </c>
      <c r="F24" s="875">
        <v>864.99269374000016</v>
      </c>
      <c r="G24" s="1421">
        <v>1940.9355604300001</v>
      </c>
      <c r="H24" s="1062">
        <v>71.532485249999993</v>
      </c>
      <c r="I24" s="1063">
        <v>75.122311499999995</v>
      </c>
      <c r="J24" s="1063">
        <v>75.816144249999994</v>
      </c>
      <c r="K24" s="1063">
        <v>179.26147950000001</v>
      </c>
      <c r="L24" s="1063">
        <v>266.25904324999999</v>
      </c>
      <c r="M24" s="1063">
        <v>135.04582199999999</v>
      </c>
      <c r="N24" s="1063">
        <v>473.71426818000003</v>
      </c>
      <c r="O24" s="1063">
        <v>127.88950675</v>
      </c>
      <c r="P24" s="1063">
        <v>214.72029624999999</v>
      </c>
      <c r="Q24" s="1063">
        <v>104.15918600000001</v>
      </c>
      <c r="R24" s="1063">
        <v>129.25404349999999</v>
      </c>
      <c r="S24" s="1129">
        <v>88.160973999999996</v>
      </c>
      <c r="T24" s="622" t="s">
        <v>1643</v>
      </c>
      <c r="U24" s="1309"/>
      <c r="V24" s="1309"/>
      <c r="W24" s="1309"/>
      <c r="X24" s="1309"/>
      <c r="Y24" s="1309"/>
      <c r="Z24" s="1309"/>
      <c r="AA24" s="1309"/>
      <c r="AB24" s="1309"/>
      <c r="AC24" s="1309"/>
      <c r="AD24" s="1309"/>
      <c r="AE24" s="1309"/>
      <c r="AF24" s="1309"/>
    </row>
    <row r="25" spans="1:32" s="158" customFormat="1" ht="9.75" customHeight="1" x14ac:dyDescent="0.2">
      <c r="A25" s="1309"/>
      <c r="B25" s="1338"/>
      <c r="C25" s="1342"/>
      <c r="D25" s="875"/>
      <c r="E25" s="875"/>
      <c r="F25" s="875"/>
      <c r="G25" s="1421"/>
      <c r="H25" s="1062"/>
      <c r="I25" s="1063"/>
      <c r="J25" s="1063"/>
      <c r="K25" s="1063"/>
      <c r="L25" s="1063"/>
      <c r="M25" s="1063"/>
      <c r="N25" s="1063"/>
      <c r="O25" s="1063"/>
      <c r="P25" s="1063"/>
      <c r="Q25" s="1063"/>
      <c r="R25" s="1063"/>
      <c r="S25" s="1129"/>
      <c r="T25" s="622"/>
      <c r="U25" s="1309"/>
      <c r="V25" s="1309"/>
      <c r="W25" s="1309"/>
      <c r="X25" s="1309"/>
      <c r="Y25" s="1309"/>
      <c r="Z25" s="1309"/>
      <c r="AA25" s="1309"/>
      <c r="AB25" s="1309"/>
      <c r="AC25" s="1309"/>
      <c r="AD25" s="1309"/>
      <c r="AE25" s="1309"/>
      <c r="AF25" s="1309"/>
    </row>
    <row r="26" spans="1:32" s="158" customFormat="1" ht="30.75" customHeight="1" x14ac:dyDescent="0.2">
      <c r="A26" s="1309"/>
      <c r="B26" s="593" t="s">
        <v>1414</v>
      </c>
      <c r="C26" s="1342"/>
      <c r="D26" s="875"/>
      <c r="E26" s="875"/>
      <c r="F26" s="875"/>
      <c r="G26" s="1421"/>
      <c r="H26" s="1062"/>
      <c r="I26" s="1063"/>
      <c r="J26" s="1063"/>
      <c r="K26" s="1063"/>
      <c r="L26" s="1063"/>
      <c r="M26" s="1063"/>
      <c r="N26" s="1063"/>
      <c r="O26" s="1063"/>
      <c r="P26" s="1063"/>
      <c r="Q26" s="1063"/>
      <c r="R26" s="1063"/>
      <c r="S26" s="1129"/>
      <c r="T26" s="620" t="s">
        <v>1638</v>
      </c>
      <c r="U26" s="1309"/>
      <c r="V26" s="1309"/>
      <c r="W26" s="1309"/>
      <c r="X26" s="1309"/>
      <c r="Y26" s="1309"/>
      <c r="Z26" s="1309"/>
      <c r="AA26" s="1309"/>
      <c r="AB26" s="1309"/>
      <c r="AC26" s="1309"/>
      <c r="AD26" s="1309"/>
      <c r="AE26" s="1309"/>
      <c r="AF26" s="1309"/>
    </row>
    <row r="27" spans="1:32" s="158" customFormat="1" ht="30.75" customHeight="1" x14ac:dyDescent="0.2">
      <c r="A27" s="1309"/>
      <c r="B27" s="858" t="s">
        <v>1411</v>
      </c>
      <c r="C27" s="1342">
        <v>21.37</v>
      </c>
      <c r="D27" s="875">
        <v>151.99799999999999</v>
      </c>
      <c r="E27" s="875">
        <v>526.13800000000003</v>
      </c>
      <c r="F27" s="875">
        <v>687.42300000000023</v>
      </c>
      <c r="G27" s="1421">
        <v>2888.71</v>
      </c>
      <c r="H27" s="1347">
        <v>74.415000000000006</v>
      </c>
      <c r="I27" s="1346">
        <v>35.049999999999997</v>
      </c>
      <c r="J27" s="1346">
        <v>1074.3810000000001</v>
      </c>
      <c r="K27" s="1346">
        <v>131.471</v>
      </c>
      <c r="L27" s="1346">
        <v>244.31100000000001</v>
      </c>
      <c r="M27" s="1346">
        <v>873.78</v>
      </c>
      <c r="N27" s="1346">
        <v>195.74299999999999</v>
      </c>
      <c r="O27" s="1346">
        <v>23.414000000000001</v>
      </c>
      <c r="P27" s="1346">
        <v>51.006999999999998</v>
      </c>
      <c r="Q27" s="1346">
        <v>82.322000000000003</v>
      </c>
      <c r="R27" s="1346">
        <v>52.899000000000001</v>
      </c>
      <c r="S27" s="1348">
        <v>49.917000000000002</v>
      </c>
      <c r="T27" s="622" t="s">
        <v>1642</v>
      </c>
      <c r="U27" s="1309"/>
      <c r="V27" s="1309"/>
      <c r="W27" s="1309"/>
      <c r="X27" s="1309"/>
      <c r="Y27" s="1309"/>
      <c r="Z27" s="1309"/>
      <c r="AA27" s="1309"/>
      <c r="AB27" s="1309"/>
      <c r="AC27" s="1309"/>
      <c r="AD27" s="1309"/>
      <c r="AE27" s="1309"/>
      <c r="AF27" s="1309"/>
    </row>
    <row r="28" spans="1:32" s="158" customFormat="1" ht="30.75" customHeight="1" x14ac:dyDescent="0.2">
      <c r="A28" s="1309"/>
      <c r="B28" s="858" t="s">
        <v>1412</v>
      </c>
      <c r="C28" s="1342">
        <v>17.834755499999996</v>
      </c>
      <c r="D28" s="875">
        <v>137.77614700000001</v>
      </c>
      <c r="E28" s="875">
        <v>327.53210290000004</v>
      </c>
      <c r="F28" s="875">
        <v>260.88659949999993</v>
      </c>
      <c r="G28" s="1421">
        <v>270.74863325000001</v>
      </c>
      <c r="H28" s="1347">
        <v>4.5487207500000002</v>
      </c>
      <c r="I28" s="1346">
        <v>11.1844375</v>
      </c>
      <c r="J28" s="1346">
        <v>66.663087750000003</v>
      </c>
      <c r="K28" s="1346">
        <v>14.396270250000001</v>
      </c>
      <c r="L28" s="1346">
        <v>25.258137000000001</v>
      </c>
      <c r="M28" s="1346">
        <v>97.825049500000006</v>
      </c>
      <c r="N28" s="1346">
        <v>24.20530475</v>
      </c>
      <c r="O28" s="1346">
        <v>2.3924045</v>
      </c>
      <c r="P28" s="1346">
        <v>5.8428757500000001</v>
      </c>
      <c r="Q28" s="1346">
        <v>8.9084070000000004</v>
      </c>
      <c r="R28" s="1346">
        <v>5.0288042500000003</v>
      </c>
      <c r="S28" s="1348">
        <v>4.4951342500000004</v>
      </c>
      <c r="T28" s="622" t="s">
        <v>1643</v>
      </c>
      <c r="U28" s="1309"/>
      <c r="V28" s="1309"/>
      <c r="W28" s="1309"/>
      <c r="X28" s="1309"/>
      <c r="Y28" s="1309"/>
      <c r="Z28" s="1309"/>
      <c r="AA28" s="1309"/>
      <c r="AB28" s="1309"/>
      <c r="AC28" s="1309"/>
      <c r="AD28" s="1309"/>
      <c r="AE28" s="1309"/>
      <c r="AF28" s="1309"/>
    </row>
    <row r="29" spans="1:32" s="158" customFormat="1" ht="9.75" customHeight="1" x14ac:dyDescent="0.2">
      <c r="A29" s="1309"/>
      <c r="B29" s="1338"/>
      <c r="C29" s="1342"/>
      <c r="D29" s="875"/>
      <c r="E29" s="875"/>
      <c r="F29" s="875"/>
      <c r="G29" s="1421"/>
      <c r="H29" s="1062"/>
      <c r="I29" s="1063"/>
      <c r="J29" s="1063"/>
      <c r="K29" s="1063"/>
      <c r="L29" s="1063"/>
      <c r="M29" s="1063"/>
      <c r="N29" s="1063"/>
      <c r="O29" s="1063"/>
      <c r="P29" s="1063"/>
      <c r="Q29" s="1063"/>
      <c r="R29" s="1063"/>
      <c r="S29" s="1129"/>
      <c r="T29" s="622"/>
      <c r="U29" s="1309"/>
      <c r="V29" s="1309"/>
      <c r="W29" s="1309"/>
      <c r="X29" s="1309"/>
      <c r="Y29" s="1309"/>
      <c r="Z29" s="1309"/>
      <c r="AA29" s="1309"/>
      <c r="AB29" s="1309"/>
      <c r="AC29" s="1309"/>
      <c r="AD29" s="1309"/>
      <c r="AE29" s="1309"/>
      <c r="AF29" s="1309"/>
    </row>
    <row r="30" spans="1:32" s="158" customFormat="1" ht="30.75" customHeight="1" x14ac:dyDescent="0.2">
      <c r="A30" s="1309"/>
      <c r="B30" s="593" t="s">
        <v>1415</v>
      </c>
      <c r="C30" s="1342"/>
      <c r="D30" s="875"/>
      <c r="E30" s="875"/>
      <c r="F30" s="875"/>
      <c r="G30" s="1421"/>
      <c r="H30" s="1062"/>
      <c r="I30" s="1063"/>
      <c r="J30" s="1063"/>
      <c r="K30" s="1063"/>
      <c r="L30" s="1063"/>
      <c r="M30" s="1063"/>
      <c r="N30" s="1063"/>
      <c r="O30" s="1063"/>
      <c r="P30" s="1063"/>
      <c r="Q30" s="1063"/>
      <c r="R30" s="1063"/>
      <c r="S30" s="1129"/>
      <c r="T30" s="620" t="s">
        <v>1637</v>
      </c>
      <c r="U30" s="1309"/>
      <c r="V30" s="1309"/>
      <c r="W30" s="1309"/>
      <c r="X30" s="1309"/>
      <c r="Y30" s="1309"/>
      <c r="Z30" s="1309"/>
      <c r="AA30" s="1309"/>
      <c r="AB30" s="1309"/>
      <c r="AC30" s="1309"/>
      <c r="AD30" s="1309"/>
      <c r="AE30" s="1309"/>
      <c r="AF30" s="1309"/>
    </row>
    <row r="31" spans="1:32" s="998" customFormat="1" ht="30.75" customHeight="1" x14ac:dyDescent="0.2">
      <c r="A31" s="1309"/>
      <c r="B31" s="1338" t="s">
        <v>1411</v>
      </c>
      <c r="C31" s="1345">
        <v>22.114000000000001</v>
      </c>
      <c r="D31" s="1344">
        <v>60.747</v>
      </c>
      <c r="E31" s="1344">
        <v>10.332000000000001</v>
      </c>
      <c r="F31" s="1344">
        <v>26.103999999999996</v>
      </c>
      <c r="G31" s="1700">
        <v>1.4049999999999996</v>
      </c>
      <c r="H31" s="1347">
        <v>1.1000000000000001</v>
      </c>
      <c r="I31" s="1346">
        <v>0</v>
      </c>
      <c r="J31" s="1346">
        <v>2.1000000000000001E-2</v>
      </c>
      <c r="K31" s="1346">
        <v>0.125</v>
      </c>
      <c r="L31" s="1346">
        <v>4.4999999999999998E-2</v>
      </c>
      <c r="M31" s="1346">
        <v>3.5000000000000003E-2</v>
      </c>
      <c r="N31" s="1346">
        <v>0</v>
      </c>
      <c r="O31" s="1346">
        <v>1.4999999999999999E-2</v>
      </c>
      <c r="P31" s="1346">
        <v>3.5000000000000003E-2</v>
      </c>
      <c r="Q31" s="1346">
        <v>2.9000000000000001E-2</v>
      </c>
      <c r="R31" s="1346">
        <v>0</v>
      </c>
      <c r="S31" s="1348">
        <v>0</v>
      </c>
      <c r="T31" s="622" t="s">
        <v>1642</v>
      </c>
      <c r="U31" s="1309"/>
      <c r="V31" s="1309"/>
      <c r="W31" s="1309"/>
      <c r="X31" s="1309"/>
      <c r="Y31" s="1309"/>
      <c r="Z31" s="1309"/>
      <c r="AA31" s="1309"/>
      <c r="AB31" s="1309"/>
      <c r="AC31" s="1309"/>
      <c r="AD31" s="1309"/>
      <c r="AE31" s="1309"/>
      <c r="AF31" s="1309"/>
    </row>
    <row r="32" spans="1:32" s="1311" customFormat="1" ht="30.75" customHeight="1" x14ac:dyDescent="0.2">
      <c r="A32" s="1309"/>
      <c r="B32" s="1338" t="s">
        <v>1412</v>
      </c>
      <c r="C32" s="1345">
        <v>16.312495999999999</v>
      </c>
      <c r="D32" s="1344">
        <v>49.776433499999996</v>
      </c>
      <c r="E32" s="1344">
        <v>8.6274835000000003</v>
      </c>
      <c r="F32" s="1344">
        <v>25.834359500000001</v>
      </c>
      <c r="G32" s="1700">
        <v>1.3737950000000001</v>
      </c>
      <c r="H32" s="1347">
        <v>1.0780000000000001</v>
      </c>
      <c r="I32" s="1346">
        <v>0</v>
      </c>
      <c r="J32" s="1346">
        <v>2.0281E-2</v>
      </c>
      <c r="K32" s="1346">
        <v>0.122405</v>
      </c>
      <c r="L32" s="1346">
        <v>4.3222499999999997E-2</v>
      </c>
      <c r="M32" s="1346">
        <v>3.3022500000000003E-2</v>
      </c>
      <c r="N32" s="1346">
        <v>0</v>
      </c>
      <c r="O32" s="1346">
        <v>1.41525E-2</v>
      </c>
      <c r="P32" s="1346">
        <v>3.5349999999999999E-2</v>
      </c>
      <c r="Q32" s="1346">
        <v>2.73615E-2</v>
      </c>
      <c r="R32" s="1346">
        <v>0</v>
      </c>
      <c r="S32" s="1348">
        <v>0</v>
      </c>
      <c r="T32" s="622" t="s">
        <v>1643</v>
      </c>
      <c r="U32" s="1309"/>
      <c r="V32" s="1309"/>
      <c r="W32" s="1309"/>
      <c r="X32" s="1309"/>
      <c r="Y32" s="1309"/>
      <c r="Z32" s="1309"/>
      <c r="AA32" s="1309"/>
      <c r="AB32" s="1309"/>
      <c r="AC32" s="1309"/>
      <c r="AD32" s="1309"/>
      <c r="AE32" s="1309"/>
      <c r="AF32" s="1309"/>
    </row>
    <row r="33" spans="1:32" s="1311" customFormat="1" ht="9.75" customHeight="1" x14ac:dyDescent="0.2">
      <c r="A33" s="1309"/>
      <c r="B33" s="1339"/>
      <c r="C33" s="1345"/>
      <c r="D33" s="1344"/>
      <c r="E33" s="1344"/>
      <c r="F33" s="1344"/>
      <c r="G33" s="1700"/>
      <c r="H33" s="1347"/>
      <c r="I33" s="1346"/>
      <c r="J33" s="1346"/>
      <c r="K33" s="1346"/>
      <c r="L33" s="1346"/>
      <c r="M33" s="1346"/>
      <c r="N33" s="1346"/>
      <c r="O33" s="1346"/>
      <c r="P33" s="1346"/>
      <c r="Q33" s="1346"/>
      <c r="R33" s="1346"/>
      <c r="S33" s="1348"/>
      <c r="T33" s="1008"/>
      <c r="U33" s="1309"/>
      <c r="V33" s="1309"/>
      <c r="W33" s="1309"/>
      <c r="X33" s="1309"/>
      <c r="Y33" s="1309"/>
      <c r="Z33" s="1309"/>
      <c r="AA33" s="1309"/>
      <c r="AB33" s="1309"/>
      <c r="AC33" s="1309"/>
      <c r="AD33" s="1309"/>
      <c r="AE33" s="1309"/>
      <c r="AF33" s="1309"/>
    </row>
    <row r="34" spans="1:32" s="1311" customFormat="1" ht="30.75" customHeight="1" x14ac:dyDescent="0.2">
      <c r="A34" s="1309"/>
      <c r="B34" s="593" t="s">
        <v>1416</v>
      </c>
      <c r="C34" s="1342"/>
      <c r="D34" s="875"/>
      <c r="E34" s="875"/>
      <c r="F34" s="875"/>
      <c r="G34" s="1421"/>
      <c r="H34" s="1062"/>
      <c r="I34" s="1063"/>
      <c r="J34" s="1063"/>
      <c r="K34" s="1063"/>
      <c r="L34" s="1063"/>
      <c r="M34" s="1063"/>
      <c r="N34" s="1063"/>
      <c r="O34" s="1063"/>
      <c r="P34" s="1063"/>
      <c r="Q34" s="1063"/>
      <c r="R34" s="1063"/>
      <c r="S34" s="1129"/>
      <c r="T34" s="491" t="s">
        <v>332</v>
      </c>
      <c r="U34" s="1309"/>
      <c r="V34" s="1309"/>
      <c r="W34" s="1309"/>
      <c r="X34" s="1309"/>
      <c r="Y34" s="1309"/>
      <c r="Z34" s="1309"/>
      <c r="AA34" s="1309"/>
      <c r="AB34" s="1309"/>
      <c r="AC34" s="1309"/>
      <c r="AD34" s="1309"/>
      <c r="AE34" s="1309"/>
      <c r="AF34" s="1309"/>
    </row>
    <row r="35" spans="1:32" s="998" customFormat="1" ht="30.75" customHeight="1" x14ac:dyDescent="0.2">
      <c r="A35" s="1309"/>
      <c r="B35" s="858" t="s">
        <v>1411</v>
      </c>
      <c r="C35" s="1342">
        <v>1657.4659999999999</v>
      </c>
      <c r="D35" s="875">
        <v>6885.6119999999992</v>
      </c>
      <c r="E35" s="875">
        <v>17787.693000000003</v>
      </c>
      <c r="F35" s="875">
        <v>11203.607999999998</v>
      </c>
      <c r="G35" s="1421">
        <v>18884.011999999999</v>
      </c>
      <c r="H35" s="1062">
        <v>1066.0029999999999</v>
      </c>
      <c r="I35" s="1063">
        <v>961.73899999999992</v>
      </c>
      <c r="J35" s="1063">
        <v>1995.3689999999999</v>
      </c>
      <c r="K35" s="1063">
        <v>2056.0100000000002</v>
      </c>
      <c r="L35" s="1063">
        <v>2302.6800000000003</v>
      </c>
      <c r="M35" s="1063">
        <v>1833.857</v>
      </c>
      <c r="N35" s="1063">
        <v>3722.172</v>
      </c>
      <c r="O35" s="1063">
        <v>993.02300000000002</v>
      </c>
      <c r="P35" s="1063">
        <v>1714.4330000000002</v>
      </c>
      <c r="Q35" s="1063">
        <v>787.13700000000006</v>
      </c>
      <c r="R35" s="1063">
        <v>861.47500000000002</v>
      </c>
      <c r="S35" s="1129">
        <v>590.11400000000003</v>
      </c>
      <c r="T35" s="622" t="s">
        <v>1642</v>
      </c>
      <c r="U35" s="1309"/>
      <c r="V35" s="1309"/>
      <c r="W35" s="1309"/>
      <c r="X35" s="1309"/>
      <c r="Y35" s="1309"/>
      <c r="Z35" s="1309"/>
      <c r="AA35" s="1309"/>
      <c r="AB35" s="1309"/>
      <c r="AC35" s="1309"/>
      <c r="AD35" s="1309"/>
      <c r="AE35" s="1309"/>
      <c r="AF35" s="1309"/>
    </row>
    <row r="36" spans="1:32" s="998" customFormat="1" ht="30.75" customHeight="1" x14ac:dyDescent="0.2">
      <c r="A36" s="1309"/>
      <c r="B36" s="858" t="s">
        <v>1412</v>
      </c>
      <c r="C36" s="1342">
        <v>1617.949691</v>
      </c>
      <c r="D36" s="875">
        <v>9063.9952589999994</v>
      </c>
      <c r="E36" s="875">
        <v>7803.0773124200005</v>
      </c>
      <c r="F36" s="875">
        <v>2143.2675072400002</v>
      </c>
      <c r="G36" s="1421">
        <v>2240.7311589300002</v>
      </c>
      <c r="H36" s="1062">
        <v>77.998978749999992</v>
      </c>
      <c r="I36" s="1063">
        <v>91.369237999999996</v>
      </c>
      <c r="J36" s="1063">
        <v>144.658017</v>
      </c>
      <c r="K36" s="1063">
        <v>198.77411175</v>
      </c>
      <c r="L36" s="1063">
        <v>294.39108949999996</v>
      </c>
      <c r="M36" s="1063">
        <v>236.08587249999999</v>
      </c>
      <c r="N36" s="1063">
        <v>502.88891343</v>
      </c>
      <c r="O36" s="1063">
        <v>130.42093874999998</v>
      </c>
      <c r="P36" s="1063">
        <v>223.20339149999998</v>
      </c>
      <c r="Q36" s="1063">
        <v>113.1844895</v>
      </c>
      <c r="R36" s="1063">
        <v>134.58922275</v>
      </c>
      <c r="S36" s="1129">
        <v>93.16689550000001</v>
      </c>
      <c r="T36" s="622" t="s">
        <v>1643</v>
      </c>
      <c r="U36" s="1309"/>
      <c r="V36" s="1309"/>
      <c r="W36" s="1309"/>
      <c r="X36" s="1309"/>
      <c r="Y36" s="1309"/>
      <c r="Z36" s="1309"/>
      <c r="AA36" s="1309"/>
      <c r="AB36" s="1309"/>
      <c r="AC36" s="1309"/>
      <c r="AD36" s="1309"/>
      <c r="AE36" s="1309"/>
      <c r="AF36" s="1309"/>
    </row>
    <row r="37" spans="1:32" s="998" customFormat="1" ht="21.75" customHeight="1" x14ac:dyDescent="0.2">
      <c r="A37" s="1309"/>
      <c r="B37" s="1340"/>
      <c r="C37" s="1313"/>
      <c r="D37" s="1312"/>
      <c r="E37" s="1312"/>
      <c r="F37" s="1312"/>
      <c r="G37" s="1701"/>
      <c r="H37" s="1316"/>
      <c r="I37" s="1314"/>
      <c r="J37" s="1314"/>
      <c r="K37" s="1314"/>
      <c r="L37" s="1314"/>
      <c r="M37" s="1314"/>
      <c r="N37" s="1314"/>
      <c r="O37" s="1314"/>
      <c r="P37" s="1314"/>
      <c r="Q37" s="1314"/>
      <c r="R37" s="1314"/>
      <c r="S37" s="1315"/>
      <c r="T37" s="1121"/>
      <c r="U37" s="1309"/>
      <c r="V37" s="1309"/>
      <c r="W37" s="1309"/>
      <c r="X37" s="1309"/>
      <c r="Y37" s="1309"/>
      <c r="Z37" s="1309"/>
      <c r="AA37" s="1309"/>
      <c r="AB37" s="1309"/>
      <c r="AC37" s="1309"/>
      <c r="AD37" s="1309"/>
      <c r="AE37" s="1309"/>
      <c r="AF37" s="1309"/>
    </row>
    <row r="38" spans="1:32" s="998" customFormat="1" ht="18" customHeight="1" x14ac:dyDescent="0.2">
      <c r="A38" s="1309"/>
      <c r="B38" s="1116"/>
      <c r="C38" s="1317"/>
      <c r="D38" s="922"/>
      <c r="E38" s="922"/>
      <c r="F38" s="922"/>
      <c r="G38" s="923"/>
      <c r="H38" s="1576"/>
      <c r="I38" s="1546"/>
      <c r="J38" s="1546"/>
      <c r="K38" s="1546"/>
      <c r="L38" s="1546"/>
      <c r="M38" s="1546"/>
      <c r="N38" s="1546"/>
      <c r="O38" s="1318"/>
      <c r="P38" s="1318"/>
      <c r="Q38" s="1318"/>
      <c r="R38" s="1318"/>
      <c r="S38" s="1320"/>
      <c r="T38" s="622"/>
      <c r="U38" s="1309"/>
      <c r="V38" s="1309"/>
      <c r="W38" s="1309"/>
      <c r="X38" s="1309"/>
      <c r="Y38" s="1309"/>
      <c r="Z38" s="1309"/>
      <c r="AA38" s="1309"/>
      <c r="AB38" s="1309"/>
      <c r="AC38" s="1309"/>
      <c r="AD38" s="1309"/>
      <c r="AE38" s="1309"/>
      <c r="AF38" s="1309"/>
    </row>
    <row r="39" spans="1:32" s="1326" customFormat="1" ht="30.75" customHeight="1" x14ac:dyDescent="0.2">
      <c r="A39" s="1309"/>
      <c r="B39" s="1341" t="s">
        <v>1634</v>
      </c>
      <c r="C39" s="1322"/>
      <c r="D39" s="1321"/>
      <c r="E39" s="1321"/>
      <c r="F39" s="1321"/>
      <c r="G39" s="1414"/>
      <c r="H39" s="1324"/>
      <c r="I39" s="1323"/>
      <c r="J39" s="1323"/>
      <c r="K39" s="1323"/>
      <c r="L39" s="1323"/>
      <c r="M39" s="1323"/>
      <c r="N39" s="1323"/>
      <c r="O39" s="1323"/>
      <c r="P39" s="1323"/>
      <c r="Q39" s="1323"/>
      <c r="R39" s="1323"/>
      <c r="S39" s="1325"/>
      <c r="T39" s="379" t="s">
        <v>1424</v>
      </c>
      <c r="U39" s="1309"/>
      <c r="V39" s="1309"/>
      <c r="W39" s="1309"/>
      <c r="X39" s="1309"/>
      <c r="Y39" s="1309"/>
      <c r="Z39" s="1309"/>
      <c r="AA39" s="1309"/>
      <c r="AB39" s="1309"/>
      <c r="AC39" s="1309"/>
      <c r="AD39" s="1309"/>
      <c r="AE39" s="1309"/>
      <c r="AF39" s="1309"/>
    </row>
    <row r="40" spans="1:32" s="998" customFormat="1" ht="9.75" customHeight="1" x14ac:dyDescent="0.2">
      <c r="A40" s="1309"/>
      <c r="B40" s="1116"/>
      <c r="C40" s="1317"/>
      <c r="D40" s="922"/>
      <c r="E40" s="922"/>
      <c r="F40" s="922"/>
      <c r="G40" s="923"/>
      <c r="H40" s="1319"/>
      <c r="I40" s="1318"/>
      <c r="J40" s="1318"/>
      <c r="K40" s="1318"/>
      <c r="L40" s="1318"/>
      <c r="M40" s="1318"/>
      <c r="N40" s="1318"/>
      <c r="O40" s="1318"/>
      <c r="P40" s="1318"/>
      <c r="Q40" s="1318"/>
      <c r="R40" s="1318"/>
      <c r="S40" s="1320"/>
      <c r="T40" s="622"/>
      <c r="U40" s="1309"/>
      <c r="V40" s="1309"/>
      <c r="W40" s="1309"/>
      <c r="X40" s="1309"/>
      <c r="Y40" s="1309"/>
      <c r="Z40" s="1309"/>
      <c r="AA40" s="1309"/>
      <c r="AB40" s="1309"/>
      <c r="AC40" s="1309"/>
      <c r="AD40" s="1309"/>
      <c r="AE40" s="1309"/>
      <c r="AF40" s="1309"/>
    </row>
    <row r="41" spans="1:32" s="998" customFormat="1" ht="30.75" customHeight="1" x14ac:dyDescent="0.2">
      <c r="A41" s="1309"/>
      <c r="B41" s="1116" t="s">
        <v>1410</v>
      </c>
      <c r="C41" s="1328">
        <v>0.12439532243774815</v>
      </c>
      <c r="D41" s="1327">
        <v>4.2803853313445349E-2</v>
      </c>
      <c r="E41" s="1327">
        <v>9.3599185264702945E-3</v>
      </c>
      <c r="F41" s="1327">
        <v>6.6735519255918729E-3</v>
      </c>
      <c r="G41" s="1702">
        <v>1.2114988958766048E-2</v>
      </c>
      <c r="H41" s="1330">
        <v>7.5914167017218813E-3</v>
      </c>
      <c r="I41" s="1329">
        <v>5.5406930284348004E-2</v>
      </c>
      <c r="J41" s="1329">
        <v>1.4921426719128883E-2</v>
      </c>
      <c r="K41" s="1329">
        <v>2.5123779731844278E-2</v>
      </c>
      <c r="L41" s="1329">
        <v>9.615395475480246E-3</v>
      </c>
      <c r="M41" s="1329">
        <v>1.3478055532526624E-2</v>
      </c>
      <c r="N41" s="1329">
        <v>9.8815869017794752E-3</v>
      </c>
      <c r="O41" s="1329">
        <v>0</v>
      </c>
      <c r="P41" s="1329">
        <v>1.0979481465450762E-2</v>
      </c>
      <c r="Q41" s="1329">
        <v>7.9105361870276405E-4</v>
      </c>
      <c r="R41" s="1329">
        <v>2.2763709733957878E-3</v>
      </c>
      <c r="S41" s="1331">
        <v>5.4824972674977664E-3</v>
      </c>
      <c r="T41" s="622" t="s">
        <v>1419</v>
      </c>
      <c r="U41" s="1309"/>
      <c r="V41" s="1309"/>
      <c r="W41" s="1309"/>
      <c r="X41" s="1309"/>
      <c r="Y41" s="1309"/>
      <c r="Z41" s="1309"/>
      <c r="AA41" s="1309"/>
      <c r="AB41" s="1309"/>
      <c r="AC41" s="1309"/>
      <c r="AD41" s="1309"/>
      <c r="AE41" s="1309"/>
      <c r="AF41" s="1309"/>
    </row>
    <row r="42" spans="1:32" s="998" customFormat="1" ht="30.75" customHeight="1" x14ac:dyDescent="0.2">
      <c r="A42" s="1309"/>
      <c r="B42" s="1116" t="s">
        <v>1413</v>
      </c>
      <c r="C42" s="1328">
        <v>1.4567161223309012E-2</v>
      </c>
      <c r="D42" s="1327">
        <v>1.1098425156402657E-2</v>
      </c>
      <c r="E42" s="1327">
        <v>4.3281159339847632E-3</v>
      </c>
      <c r="F42" s="1327">
        <v>0.45596298371473831</v>
      </c>
      <c r="G42" s="1702">
        <v>2.3507371596132436E-4</v>
      </c>
      <c r="H42" s="1330">
        <v>3.1750415706564626E-3</v>
      </c>
      <c r="I42" s="1329">
        <v>0</v>
      </c>
      <c r="J42" s="1329">
        <v>0</v>
      </c>
      <c r="K42" s="1329">
        <v>0</v>
      </c>
      <c r="L42" s="1329">
        <v>0</v>
      </c>
      <c r="M42" s="1329">
        <v>0</v>
      </c>
      <c r="N42" s="1329">
        <v>0</v>
      </c>
      <c r="O42" s="1329">
        <v>9.5747662297822572E-4</v>
      </c>
      <c r="P42" s="1329">
        <v>6.9090348029053139E-4</v>
      </c>
      <c r="Q42" s="1329">
        <v>0</v>
      </c>
      <c r="R42" s="1329">
        <v>0</v>
      </c>
      <c r="S42" s="1331">
        <v>0</v>
      </c>
      <c r="T42" s="622" t="s">
        <v>1420</v>
      </c>
      <c r="U42" s="1309"/>
      <c r="V42" s="1309"/>
      <c r="W42" s="1309"/>
      <c r="X42" s="1309"/>
      <c r="Y42" s="1309"/>
      <c r="Z42" s="1309"/>
      <c r="AA42" s="1309"/>
      <c r="AB42" s="1309"/>
      <c r="AC42" s="1309"/>
      <c r="AD42" s="1309"/>
      <c r="AE42" s="1309"/>
      <c r="AF42" s="1309"/>
    </row>
    <row r="43" spans="1:32" s="998" customFormat="1" ht="30.75" customHeight="1" x14ac:dyDescent="0.2">
      <c r="A43" s="1309"/>
      <c r="B43" s="1116" t="s">
        <v>1502</v>
      </c>
      <c r="C43" s="1328">
        <v>0.83993225472917377</v>
      </c>
      <c r="D43" s="1327">
        <v>0.92540567843648758</v>
      </c>
      <c r="E43" s="1327">
        <v>0.94323157905344135</v>
      </c>
      <c r="F43" s="1327">
        <v>0.40358596900202037</v>
      </c>
      <c r="G43" s="1702">
        <v>0.86620635085774444</v>
      </c>
      <c r="H43" s="1330">
        <v>0.91709515171056011</v>
      </c>
      <c r="I43" s="1329">
        <v>0.82218384594605021</v>
      </c>
      <c r="J43" s="1329">
        <v>0.52410606630948076</v>
      </c>
      <c r="K43" s="1329">
        <v>0.90183514302636547</v>
      </c>
      <c r="L43" s="1329">
        <v>0.90443988539945275</v>
      </c>
      <c r="M43" s="1329">
        <v>0.57201992042111705</v>
      </c>
      <c r="N43" s="1329">
        <v>0.94198590489694511</v>
      </c>
      <c r="O43" s="1329">
        <v>0.98059029459332137</v>
      </c>
      <c r="P43" s="1329">
        <v>0.96199387835018635</v>
      </c>
      <c r="Q43" s="1329">
        <v>0.92026024466894829</v>
      </c>
      <c r="R43" s="1329">
        <v>0.96035953591982526</v>
      </c>
      <c r="S43" s="1331">
        <v>0.9462693108626764</v>
      </c>
      <c r="T43" s="622" t="s">
        <v>1421</v>
      </c>
      <c r="U43" s="1309"/>
      <c r="V43" s="1309"/>
      <c r="W43" s="1309"/>
      <c r="X43" s="1309"/>
      <c r="Y43" s="1309"/>
      <c r="Z43" s="1309"/>
      <c r="AA43" s="1309"/>
      <c r="AB43" s="1309"/>
      <c r="AC43" s="1309"/>
      <c r="AD43" s="1309"/>
      <c r="AE43" s="1309"/>
      <c r="AF43" s="1309"/>
    </row>
    <row r="44" spans="1:32" s="998" customFormat="1" ht="30.75" customHeight="1" x14ac:dyDescent="0.2">
      <c r="A44" s="1309"/>
      <c r="B44" s="1116" t="s">
        <v>1414</v>
      </c>
      <c r="C44" s="1328">
        <v>1.102305936903201E-2</v>
      </c>
      <c r="D44" s="1327">
        <v>1.5200377213701278E-2</v>
      </c>
      <c r="E44" s="1327">
        <v>4.197473506749367E-2</v>
      </c>
      <c r="F44" s="1327">
        <v>0.12172376925359052</v>
      </c>
      <c r="G44" s="1702">
        <v>0.12083048525075565</v>
      </c>
      <c r="H44" s="1330">
        <v>5.8317696242913955E-2</v>
      </c>
      <c r="I44" s="1329">
        <v>0.12240922376960175</v>
      </c>
      <c r="J44" s="1329">
        <v>0.46083230734456981</v>
      </c>
      <c r="K44" s="1329">
        <v>7.242527773489095E-2</v>
      </c>
      <c r="L44" s="1329">
        <v>8.579789912425323E-2</v>
      </c>
      <c r="M44" s="1329">
        <v>0.41436214909471131</v>
      </c>
      <c r="N44" s="1329">
        <v>4.8132508201275501E-2</v>
      </c>
      <c r="O44" s="1329">
        <v>1.8343714766429715E-2</v>
      </c>
      <c r="P44" s="1329">
        <v>2.6177360974373908E-2</v>
      </c>
      <c r="Q44" s="1329">
        <v>7.8706959225186071E-2</v>
      </c>
      <c r="R44" s="1329">
        <v>3.7364093106778865E-2</v>
      </c>
      <c r="S44" s="1331">
        <v>4.8248191869825693E-2</v>
      </c>
      <c r="T44" s="622" t="s">
        <v>1422</v>
      </c>
      <c r="U44" s="1309"/>
      <c r="V44" s="1309"/>
      <c r="W44" s="1309"/>
      <c r="X44" s="1309"/>
      <c r="Y44" s="1309"/>
      <c r="Z44" s="1309"/>
      <c r="AA44" s="1309"/>
      <c r="AB44" s="1309"/>
      <c r="AC44" s="1309"/>
      <c r="AD44" s="1309"/>
      <c r="AE44" s="1309"/>
      <c r="AF44" s="1309"/>
    </row>
    <row r="45" spans="1:32" s="998" customFormat="1" ht="30.75" customHeight="1" x14ac:dyDescent="0.2">
      <c r="A45" s="1309"/>
      <c r="B45" s="1116" t="s">
        <v>1415</v>
      </c>
      <c r="C45" s="1328">
        <v>1.0082202240737038E-2</v>
      </c>
      <c r="D45" s="1327">
        <v>5.4916658799633649E-3</v>
      </c>
      <c r="E45" s="1327">
        <v>1.105651418609913E-3</v>
      </c>
      <c r="F45" s="1327">
        <v>1.2053726104058884E-2</v>
      </c>
      <c r="G45" s="1702">
        <v>6.1310121677248344E-4</v>
      </c>
      <c r="H45" s="1330">
        <v>1.3820693774147654E-2</v>
      </c>
      <c r="I45" s="1329">
        <v>0</v>
      </c>
      <c r="J45" s="1329">
        <v>1.4019962682054464E-4</v>
      </c>
      <c r="K45" s="1329">
        <v>6.157995068993183E-4</v>
      </c>
      <c r="L45" s="1329">
        <v>1.468200008139173E-4</v>
      </c>
      <c r="M45" s="1329">
        <v>1.3987495164497827E-4</v>
      </c>
      <c r="N45" s="1329">
        <v>0</v>
      </c>
      <c r="O45" s="1329">
        <v>1.0851401727086559E-4</v>
      </c>
      <c r="P45" s="1329">
        <v>1.5837572969853373E-4</v>
      </c>
      <c r="Q45" s="1329">
        <v>2.4174248716296061E-4</v>
      </c>
      <c r="R45" s="1329">
        <v>0</v>
      </c>
      <c r="S45" s="1331">
        <v>0</v>
      </c>
      <c r="T45" s="622" t="s">
        <v>1423</v>
      </c>
      <c r="U45" s="1309"/>
      <c r="V45" s="1309"/>
      <c r="W45" s="1309"/>
      <c r="X45" s="1309"/>
      <c r="Y45" s="1309"/>
      <c r="Z45" s="1309"/>
      <c r="AA45" s="1309"/>
      <c r="AB45" s="1309"/>
      <c r="AC45" s="1309"/>
      <c r="AD45" s="1309"/>
      <c r="AE45" s="1309"/>
      <c r="AF45" s="1309"/>
    </row>
    <row r="46" spans="1:32" s="998" customFormat="1" ht="30.75" customHeight="1" thickBot="1" x14ac:dyDescent="0.25">
      <c r="A46" s="1309"/>
      <c r="B46" s="1332"/>
      <c r="C46" s="1334"/>
      <c r="D46" s="1333"/>
      <c r="E46" s="1333"/>
      <c r="F46" s="1333"/>
      <c r="G46" s="1703"/>
      <c r="H46" s="1336"/>
      <c r="I46" s="1335"/>
      <c r="J46" s="1335"/>
      <c r="K46" s="1335"/>
      <c r="L46" s="1335"/>
      <c r="M46" s="1335"/>
      <c r="N46" s="1335"/>
      <c r="O46" s="1335"/>
      <c r="P46" s="1335"/>
      <c r="Q46" s="1335"/>
      <c r="R46" s="1335"/>
      <c r="S46" s="1337"/>
      <c r="T46" s="1550"/>
      <c r="U46" s="1309"/>
    </row>
    <row r="47" spans="1:32" ht="10.5" customHeight="1" thickTop="1" x14ac:dyDescent="0.65">
      <c r="U47" s="93"/>
    </row>
    <row r="48" spans="1:32" s="417" customFormat="1" ht="19.5" customHeight="1" x14ac:dyDescent="0.5">
      <c r="B48" s="334" t="s">
        <v>1551</v>
      </c>
      <c r="T48" s="334" t="s">
        <v>1550</v>
      </c>
      <c r="U48" s="472"/>
    </row>
    <row r="49" spans="2:21" s="417" customFormat="1" ht="22.5" x14ac:dyDescent="0.5">
      <c r="B49" s="357" t="s">
        <v>1635</v>
      </c>
      <c r="T49" s="415" t="s">
        <v>1636</v>
      </c>
      <c r="U49" s="472"/>
    </row>
    <row r="51" spans="2:21" ht="23.25" x14ac:dyDescent="0.5">
      <c r="C51" s="113"/>
      <c r="D51" s="113"/>
      <c r="E51" s="113"/>
      <c r="F51" s="113"/>
      <c r="G51" s="113"/>
      <c r="H51" s="1593"/>
      <c r="I51" s="1593"/>
      <c r="J51" s="1593"/>
      <c r="K51" s="1593"/>
      <c r="L51" s="1593"/>
      <c r="M51" s="1593"/>
      <c r="N51" s="1593"/>
      <c r="O51" s="1593"/>
      <c r="P51" s="1593"/>
      <c r="Q51" s="1593"/>
      <c r="R51" s="1593"/>
      <c r="S51" s="1593"/>
    </row>
    <row r="52" spans="2:21" ht="23.25" x14ac:dyDescent="0.5">
      <c r="C52" s="113"/>
      <c r="D52" s="113"/>
      <c r="E52" s="113"/>
      <c r="F52" s="113"/>
      <c r="G52" s="113"/>
      <c r="H52" s="1593"/>
      <c r="I52" s="1593"/>
      <c r="J52" s="1593"/>
      <c r="K52" s="1593"/>
      <c r="L52" s="1593"/>
      <c r="M52" s="1593"/>
      <c r="N52" s="1593"/>
      <c r="O52" s="1593"/>
      <c r="P52" s="1593"/>
      <c r="Q52" s="1593"/>
      <c r="R52" s="1593"/>
      <c r="S52" s="1593"/>
    </row>
    <row r="53" spans="2:21" ht="23.25" x14ac:dyDescent="0.5">
      <c r="C53" s="113"/>
      <c r="D53" s="113"/>
      <c r="E53" s="113"/>
      <c r="F53" s="113"/>
      <c r="G53" s="113"/>
      <c r="H53" s="1593"/>
      <c r="I53" s="1593"/>
      <c r="J53" s="1593"/>
      <c r="K53" s="1593"/>
      <c r="L53" s="1593"/>
      <c r="M53" s="1593"/>
      <c r="N53" s="1593"/>
      <c r="O53" s="1593"/>
      <c r="P53" s="1593"/>
      <c r="Q53" s="1593"/>
      <c r="R53" s="1593"/>
      <c r="S53" s="1593"/>
    </row>
    <row r="54" spans="2:21" ht="23.25" x14ac:dyDescent="0.5">
      <c r="C54" s="113"/>
      <c r="D54" s="113"/>
      <c r="E54" s="113"/>
      <c r="F54" s="113"/>
      <c r="G54" s="113"/>
      <c r="H54" s="1593"/>
      <c r="I54" s="1593"/>
      <c r="J54" s="1593"/>
      <c r="K54" s="1593"/>
      <c r="L54" s="1593"/>
      <c r="M54" s="1593"/>
      <c r="N54" s="1593"/>
      <c r="O54" s="1593"/>
      <c r="P54" s="1593"/>
      <c r="Q54" s="1593"/>
      <c r="R54" s="1593"/>
      <c r="S54" s="1593"/>
    </row>
    <row r="55" spans="2:21" ht="23.25" x14ac:dyDescent="0.5">
      <c r="C55" s="113"/>
      <c r="D55" s="113"/>
      <c r="E55" s="113"/>
      <c r="F55" s="113"/>
      <c r="G55" s="113"/>
      <c r="H55" s="1593"/>
      <c r="I55" s="1593"/>
      <c r="J55" s="1593"/>
      <c r="K55" s="1593"/>
      <c r="L55" s="1593"/>
      <c r="M55" s="1593"/>
      <c r="N55" s="1593"/>
      <c r="O55" s="1593"/>
      <c r="P55" s="1593"/>
      <c r="Q55" s="1593"/>
      <c r="R55" s="1593"/>
      <c r="S55" s="1593"/>
    </row>
    <row r="56" spans="2:21" ht="23.25" x14ac:dyDescent="0.5">
      <c r="C56" s="113"/>
      <c r="D56" s="113"/>
      <c r="E56" s="113"/>
      <c r="F56" s="113"/>
      <c r="G56" s="113"/>
      <c r="H56" s="1593"/>
      <c r="I56" s="1593"/>
      <c r="J56" s="1593"/>
      <c r="K56" s="1593"/>
      <c r="L56" s="1593"/>
      <c r="M56" s="1593"/>
      <c r="N56" s="1593"/>
      <c r="O56" s="1593"/>
      <c r="P56" s="1593"/>
      <c r="Q56" s="1593"/>
      <c r="R56" s="1593"/>
      <c r="S56" s="1593"/>
    </row>
    <row r="57" spans="2:21" ht="23.25" x14ac:dyDescent="0.5">
      <c r="C57" s="113"/>
      <c r="D57" s="113"/>
      <c r="E57" s="113"/>
      <c r="F57" s="113"/>
      <c r="G57" s="113"/>
      <c r="H57" s="1593"/>
      <c r="I57" s="1593"/>
      <c r="J57" s="1593"/>
      <c r="K57" s="1593"/>
      <c r="L57" s="1593"/>
      <c r="M57" s="1593"/>
      <c r="N57" s="1593"/>
      <c r="O57" s="1593"/>
      <c r="P57" s="1593"/>
      <c r="Q57" s="1593"/>
      <c r="R57" s="1593"/>
      <c r="S57" s="1593"/>
    </row>
    <row r="58" spans="2:21" ht="23.25" x14ac:dyDescent="0.5">
      <c r="C58" s="113"/>
      <c r="D58" s="113"/>
      <c r="E58" s="113"/>
      <c r="F58" s="113"/>
      <c r="G58" s="113"/>
      <c r="H58" s="1593"/>
      <c r="I58" s="1593"/>
      <c r="J58" s="1593"/>
      <c r="K58" s="1593"/>
      <c r="L58" s="1593"/>
      <c r="M58" s="1593"/>
      <c r="N58" s="1593"/>
      <c r="O58" s="1593"/>
      <c r="P58" s="1593"/>
      <c r="Q58" s="1593"/>
      <c r="R58" s="1593"/>
      <c r="S58" s="1593"/>
    </row>
    <row r="59" spans="2:21" ht="23.25" x14ac:dyDescent="0.5">
      <c r="C59" s="113"/>
      <c r="D59" s="113"/>
      <c r="E59" s="113"/>
      <c r="F59" s="113"/>
      <c r="G59" s="113"/>
      <c r="H59" s="1593"/>
      <c r="I59" s="1593"/>
      <c r="J59" s="1593"/>
      <c r="K59" s="1593"/>
      <c r="L59" s="1593"/>
      <c r="M59" s="1593"/>
      <c r="N59" s="1593"/>
      <c r="O59" s="1593"/>
      <c r="P59" s="1593"/>
      <c r="Q59" s="1593"/>
      <c r="R59" s="1593"/>
      <c r="S59" s="1593"/>
    </row>
    <row r="60" spans="2:21" ht="23.25" x14ac:dyDescent="0.5">
      <c r="C60" s="113"/>
      <c r="D60" s="113"/>
      <c r="E60" s="113"/>
      <c r="F60" s="113"/>
      <c r="G60" s="113"/>
      <c r="H60" s="1593"/>
      <c r="I60" s="1593"/>
      <c r="J60" s="1593"/>
      <c r="K60" s="1593"/>
      <c r="L60" s="1593"/>
      <c r="M60" s="1593"/>
      <c r="N60" s="1593"/>
      <c r="O60" s="1593"/>
      <c r="P60" s="1593"/>
      <c r="Q60" s="1593"/>
      <c r="R60" s="1593"/>
      <c r="S60" s="1593"/>
    </row>
    <row r="61" spans="2:21" ht="23.25" x14ac:dyDescent="0.5">
      <c r="C61" s="113"/>
      <c r="D61" s="113"/>
      <c r="E61" s="113"/>
      <c r="F61" s="113"/>
      <c r="G61" s="113"/>
      <c r="H61" s="1593"/>
      <c r="I61" s="1593"/>
      <c r="J61" s="1593"/>
      <c r="K61" s="1593"/>
      <c r="L61" s="1593"/>
      <c r="M61" s="1593"/>
      <c r="N61" s="1593"/>
      <c r="O61" s="1593"/>
      <c r="P61" s="1593"/>
      <c r="Q61" s="1593"/>
      <c r="R61" s="1593"/>
      <c r="S61" s="1593"/>
    </row>
    <row r="62" spans="2:21" ht="23.25" x14ac:dyDescent="0.5">
      <c r="C62" s="113"/>
      <c r="D62" s="113"/>
      <c r="E62" s="113"/>
      <c r="F62" s="113"/>
      <c r="G62" s="113"/>
      <c r="H62" s="1593"/>
      <c r="I62" s="1593"/>
      <c r="J62" s="1593"/>
      <c r="K62" s="1593"/>
      <c r="L62" s="1593"/>
      <c r="M62" s="1593"/>
      <c r="N62" s="1593"/>
      <c r="O62" s="1593"/>
      <c r="P62" s="1593"/>
      <c r="Q62" s="1593"/>
      <c r="R62" s="1593"/>
      <c r="S62" s="1593"/>
    </row>
    <row r="63" spans="2:21" ht="23.25" x14ac:dyDescent="0.5">
      <c r="C63" s="113"/>
      <c r="D63" s="113"/>
      <c r="E63" s="113"/>
      <c r="F63" s="113"/>
      <c r="G63" s="113"/>
      <c r="H63" s="1593"/>
      <c r="I63" s="1593"/>
      <c r="J63" s="1593"/>
      <c r="K63" s="1593"/>
      <c r="L63" s="1593"/>
      <c r="M63" s="1593"/>
      <c r="N63" s="1593"/>
      <c r="O63" s="1593"/>
      <c r="P63" s="1593"/>
      <c r="Q63" s="1593"/>
      <c r="R63" s="1593"/>
      <c r="S63" s="1593"/>
    </row>
    <row r="64" spans="2:21" ht="23.25" x14ac:dyDescent="0.5">
      <c r="C64" s="113"/>
      <c r="D64" s="113"/>
      <c r="E64" s="113"/>
      <c r="F64" s="113"/>
      <c r="G64" s="113"/>
      <c r="H64" s="1593"/>
      <c r="I64" s="1593"/>
      <c r="J64" s="1593"/>
      <c r="K64" s="1593"/>
      <c r="L64" s="1593"/>
      <c r="M64" s="1593"/>
      <c r="N64" s="1593"/>
      <c r="O64" s="1593"/>
      <c r="P64" s="1593"/>
      <c r="Q64" s="1593"/>
      <c r="R64" s="1593"/>
      <c r="S64" s="1593"/>
    </row>
    <row r="65" spans="3:19" ht="23.25" x14ac:dyDescent="0.5">
      <c r="C65" s="113"/>
      <c r="D65" s="113"/>
      <c r="E65" s="113"/>
      <c r="F65" s="113"/>
      <c r="G65" s="113"/>
      <c r="H65" s="1593"/>
      <c r="I65" s="1593"/>
      <c r="J65" s="1593"/>
      <c r="K65" s="1593"/>
      <c r="L65" s="1593"/>
      <c r="M65" s="1593"/>
      <c r="N65" s="1593"/>
      <c r="O65" s="1593"/>
      <c r="P65" s="1593"/>
      <c r="Q65" s="1593"/>
      <c r="R65" s="1593"/>
      <c r="S65" s="1593"/>
    </row>
    <row r="66" spans="3:19" ht="23.25" x14ac:dyDescent="0.5">
      <c r="C66" s="113"/>
      <c r="D66" s="113"/>
      <c r="E66" s="113"/>
      <c r="F66" s="113"/>
      <c r="G66" s="113"/>
      <c r="H66" s="1593"/>
      <c r="I66" s="1593"/>
      <c r="J66" s="1593"/>
      <c r="K66" s="1593"/>
      <c r="L66" s="1593"/>
      <c r="M66" s="1593"/>
      <c r="N66" s="1593"/>
      <c r="O66" s="1593"/>
      <c r="P66" s="1593"/>
      <c r="Q66" s="1593"/>
      <c r="R66" s="1593"/>
      <c r="S66" s="1593"/>
    </row>
    <row r="67" spans="3:19" ht="23.25" x14ac:dyDescent="0.5">
      <c r="C67" s="113"/>
      <c r="D67" s="113"/>
      <c r="E67" s="113"/>
      <c r="F67" s="113"/>
      <c r="G67" s="113"/>
      <c r="H67" s="1593"/>
      <c r="I67" s="1593"/>
      <c r="J67" s="1593"/>
      <c r="K67" s="1593"/>
      <c r="L67" s="1593"/>
      <c r="M67" s="1593"/>
      <c r="N67" s="1593"/>
      <c r="O67" s="1593"/>
      <c r="P67" s="1593"/>
      <c r="Q67" s="1593"/>
      <c r="R67" s="1593"/>
      <c r="S67" s="1593"/>
    </row>
    <row r="68" spans="3:19" ht="23.25" x14ac:dyDescent="0.5">
      <c r="C68" s="113"/>
      <c r="D68" s="113"/>
      <c r="E68" s="113"/>
      <c r="F68" s="113"/>
      <c r="G68" s="113"/>
      <c r="H68" s="1593"/>
      <c r="I68" s="1593"/>
      <c r="J68" s="1593"/>
      <c r="K68" s="1593"/>
      <c r="L68" s="1593"/>
      <c r="M68" s="1593"/>
      <c r="N68" s="1593"/>
      <c r="O68" s="1593"/>
      <c r="P68" s="1593"/>
      <c r="Q68" s="1593"/>
      <c r="R68" s="1593"/>
      <c r="S68" s="1593"/>
    </row>
    <row r="69" spans="3:19" ht="23.25" x14ac:dyDescent="0.5">
      <c r="C69" s="113"/>
      <c r="D69" s="113"/>
      <c r="E69" s="113"/>
      <c r="F69" s="113"/>
      <c r="G69" s="113"/>
      <c r="H69" s="1593"/>
      <c r="I69" s="1593"/>
      <c r="J69" s="1593"/>
      <c r="K69" s="1593"/>
      <c r="L69" s="1593"/>
      <c r="M69" s="1593"/>
      <c r="N69" s="1593"/>
      <c r="O69" s="1593"/>
      <c r="P69" s="1593"/>
      <c r="Q69" s="1593"/>
      <c r="R69" s="1593"/>
      <c r="S69" s="1593"/>
    </row>
    <row r="70" spans="3:19" ht="23.25" x14ac:dyDescent="0.5">
      <c r="C70" s="113"/>
      <c r="D70" s="113"/>
      <c r="E70" s="113"/>
      <c r="F70" s="113"/>
      <c r="G70" s="113"/>
      <c r="H70" s="1593"/>
      <c r="I70" s="1593"/>
      <c r="J70" s="1593"/>
      <c r="K70" s="1593"/>
      <c r="L70" s="1593"/>
      <c r="M70" s="1593"/>
      <c r="N70" s="1593"/>
      <c r="O70" s="1593"/>
      <c r="P70" s="1593"/>
      <c r="Q70" s="1593"/>
      <c r="R70" s="1593"/>
      <c r="S70" s="1593"/>
    </row>
    <row r="71" spans="3:19" ht="23.25" x14ac:dyDescent="0.5">
      <c r="C71" s="113"/>
      <c r="D71" s="113"/>
      <c r="E71" s="113"/>
      <c r="F71" s="113"/>
      <c r="G71" s="113"/>
      <c r="H71" s="1593"/>
      <c r="I71" s="1593"/>
      <c r="J71" s="1593"/>
      <c r="K71" s="1593"/>
      <c r="L71" s="1593"/>
      <c r="M71" s="1593"/>
      <c r="N71" s="1593"/>
      <c r="O71" s="1593"/>
      <c r="P71" s="1593"/>
      <c r="Q71" s="1593"/>
      <c r="R71" s="1593"/>
      <c r="S71" s="1593"/>
    </row>
    <row r="72" spans="3:19" ht="23.25" x14ac:dyDescent="0.5">
      <c r="C72" s="113"/>
      <c r="D72" s="113"/>
      <c r="E72" s="113"/>
      <c r="F72" s="113"/>
      <c r="G72" s="113"/>
      <c r="H72" s="1593"/>
      <c r="I72" s="1593"/>
      <c r="J72" s="1593"/>
      <c r="K72" s="1593"/>
      <c r="L72" s="1593"/>
      <c r="M72" s="1593"/>
      <c r="N72" s="1593"/>
      <c r="O72" s="1593"/>
      <c r="P72" s="1593"/>
      <c r="Q72" s="1593"/>
      <c r="R72" s="1593"/>
      <c r="S72" s="1593"/>
    </row>
    <row r="73" spans="3:19" ht="23.25" x14ac:dyDescent="0.5">
      <c r="C73" s="113"/>
      <c r="D73" s="113"/>
      <c r="E73" s="113"/>
      <c r="F73" s="113"/>
      <c r="G73" s="113"/>
      <c r="H73" s="1593"/>
      <c r="I73" s="1593"/>
      <c r="J73" s="1593"/>
      <c r="K73" s="1593"/>
      <c r="L73" s="1593"/>
      <c r="M73" s="1593"/>
      <c r="N73" s="1593"/>
      <c r="O73" s="1593"/>
      <c r="P73" s="1593"/>
      <c r="Q73" s="1593"/>
      <c r="R73" s="1593"/>
      <c r="S73" s="1593"/>
    </row>
    <row r="74" spans="3:19" ht="23.25" x14ac:dyDescent="0.5">
      <c r="C74" s="113"/>
      <c r="D74" s="113"/>
      <c r="E74" s="113"/>
      <c r="F74" s="113"/>
      <c r="G74" s="113"/>
      <c r="H74" s="1593"/>
      <c r="I74" s="1593"/>
      <c r="J74" s="1593"/>
      <c r="K74" s="1593"/>
      <c r="L74" s="1593"/>
      <c r="M74" s="1593"/>
      <c r="N74" s="1593"/>
      <c r="O74" s="1593"/>
      <c r="P74" s="1593"/>
      <c r="Q74" s="1593"/>
      <c r="R74" s="1593"/>
      <c r="S74" s="1593"/>
    </row>
    <row r="75" spans="3:19" ht="23.25" x14ac:dyDescent="0.5">
      <c r="C75" s="113"/>
      <c r="D75" s="113"/>
      <c r="E75" s="113"/>
      <c r="F75" s="113"/>
      <c r="G75" s="113"/>
      <c r="H75" s="1593"/>
      <c r="I75" s="1593"/>
      <c r="J75" s="1593"/>
      <c r="K75" s="1593"/>
      <c r="L75" s="1593"/>
      <c r="M75" s="1593"/>
      <c r="N75" s="1593"/>
      <c r="O75" s="1593"/>
      <c r="P75" s="1593"/>
      <c r="Q75" s="1593"/>
      <c r="R75" s="1593"/>
      <c r="S75" s="1593"/>
    </row>
    <row r="76" spans="3:19" ht="23.25" x14ac:dyDescent="0.5">
      <c r="C76" s="113"/>
      <c r="D76" s="113"/>
      <c r="E76" s="113"/>
      <c r="F76" s="113"/>
      <c r="G76" s="113"/>
      <c r="H76" s="1593"/>
      <c r="I76" s="1593"/>
      <c r="J76" s="1593"/>
      <c r="K76" s="1593"/>
      <c r="L76" s="1593"/>
      <c r="M76" s="1593"/>
      <c r="N76" s="1593"/>
      <c r="O76" s="1593"/>
      <c r="P76" s="1593"/>
      <c r="Q76" s="1593"/>
      <c r="R76" s="1593"/>
      <c r="S76" s="1593"/>
    </row>
    <row r="77" spans="3:19" ht="23.25" x14ac:dyDescent="0.5">
      <c r="C77" s="113"/>
      <c r="D77" s="113"/>
      <c r="E77" s="113"/>
      <c r="F77" s="113"/>
      <c r="G77" s="113"/>
      <c r="H77" s="1593"/>
      <c r="I77" s="1593"/>
      <c r="J77" s="1593"/>
      <c r="K77" s="1593"/>
      <c r="L77" s="1593"/>
      <c r="M77" s="1593"/>
      <c r="N77" s="1593"/>
      <c r="O77" s="1593"/>
      <c r="P77" s="1593"/>
      <c r="Q77" s="1593"/>
      <c r="R77" s="1593"/>
      <c r="S77" s="1593"/>
    </row>
    <row r="78" spans="3:19" ht="23.25" x14ac:dyDescent="0.5">
      <c r="C78" s="113"/>
      <c r="D78" s="113"/>
      <c r="E78" s="113"/>
      <c r="F78" s="113"/>
      <c r="G78" s="113"/>
      <c r="H78" s="1593"/>
      <c r="I78" s="1593"/>
      <c r="J78" s="1593"/>
      <c r="K78" s="1593"/>
      <c r="L78" s="1593"/>
      <c r="M78" s="1593"/>
      <c r="N78" s="1593"/>
      <c r="O78" s="1593"/>
      <c r="P78" s="1593"/>
      <c r="Q78" s="1593"/>
      <c r="R78" s="1593"/>
      <c r="S78" s="1593"/>
    </row>
    <row r="79" spans="3:19" ht="23.25" x14ac:dyDescent="0.5">
      <c r="C79" s="113"/>
      <c r="D79" s="113"/>
      <c r="E79" s="113"/>
      <c r="F79" s="113"/>
      <c r="G79" s="113"/>
      <c r="H79" s="1593"/>
      <c r="I79" s="1593"/>
      <c r="J79" s="1593"/>
      <c r="K79" s="1593"/>
      <c r="L79" s="1593"/>
      <c r="M79" s="1593"/>
      <c r="N79" s="1593"/>
      <c r="O79" s="1593"/>
      <c r="P79" s="1593"/>
      <c r="Q79" s="1593"/>
      <c r="R79" s="1593"/>
      <c r="S79" s="1593"/>
    </row>
    <row r="80" spans="3:19" ht="23.25" x14ac:dyDescent="0.5">
      <c r="C80" s="113"/>
      <c r="D80" s="113"/>
      <c r="E80" s="113"/>
      <c r="F80" s="113"/>
      <c r="G80" s="113"/>
      <c r="H80" s="1593"/>
      <c r="I80" s="1593"/>
      <c r="J80" s="1593"/>
      <c r="K80" s="1593"/>
      <c r="L80" s="1593"/>
      <c r="M80" s="1593"/>
      <c r="N80" s="1593"/>
      <c r="O80" s="1593"/>
      <c r="P80" s="1593"/>
      <c r="Q80" s="1593"/>
      <c r="R80" s="1593"/>
      <c r="S80" s="1593"/>
    </row>
    <row r="81" spans="3:19" ht="23.25" x14ac:dyDescent="0.5">
      <c r="C81" s="113"/>
      <c r="D81" s="113"/>
      <c r="E81" s="113"/>
      <c r="F81" s="113"/>
      <c r="G81" s="113"/>
      <c r="H81" s="1593"/>
      <c r="I81" s="1593"/>
      <c r="J81" s="1593"/>
      <c r="K81" s="1593"/>
      <c r="L81" s="1593"/>
      <c r="M81" s="1593"/>
      <c r="N81" s="1593"/>
      <c r="O81" s="1593"/>
      <c r="P81" s="1593"/>
      <c r="Q81" s="1593"/>
      <c r="R81" s="1593"/>
      <c r="S81" s="1593"/>
    </row>
    <row r="82" spans="3:19" ht="23.25" x14ac:dyDescent="0.5">
      <c r="C82" s="113"/>
      <c r="D82" s="113"/>
      <c r="E82" s="113"/>
      <c r="F82" s="113"/>
      <c r="G82" s="113"/>
      <c r="H82" s="1593"/>
      <c r="I82" s="1593"/>
      <c r="J82" s="1593"/>
      <c r="K82" s="1593"/>
      <c r="L82" s="1593"/>
      <c r="M82" s="1593"/>
      <c r="N82" s="1593"/>
      <c r="O82" s="1593"/>
      <c r="P82" s="1593"/>
      <c r="Q82" s="1593"/>
      <c r="R82" s="1593"/>
      <c r="S82" s="1593"/>
    </row>
    <row r="83" spans="3:19" ht="23.25" x14ac:dyDescent="0.5">
      <c r="C83" s="113"/>
      <c r="D83" s="113"/>
      <c r="E83" s="113"/>
      <c r="F83" s="113"/>
      <c r="G83" s="113"/>
      <c r="H83" s="1593"/>
      <c r="I83" s="1593"/>
      <c r="J83" s="1593"/>
      <c r="K83" s="1593"/>
      <c r="L83" s="1593"/>
      <c r="M83" s="1593"/>
      <c r="N83" s="1593"/>
      <c r="O83" s="1593"/>
      <c r="P83" s="1593"/>
      <c r="Q83" s="1593"/>
      <c r="R83" s="1593"/>
      <c r="S83" s="1593"/>
    </row>
    <row r="84" spans="3:19" ht="23.25" x14ac:dyDescent="0.5">
      <c r="C84" s="113"/>
      <c r="D84" s="113"/>
      <c r="E84" s="113"/>
      <c r="F84" s="113"/>
      <c r="G84" s="113"/>
      <c r="H84" s="1593"/>
      <c r="I84" s="1593"/>
      <c r="J84" s="1593"/>
      <c r="K84" s="1593"/>
      <c r="L84" s="1593"/>
      <c r="M84" s="1593"/>
      <c r="N84" s="1593"/>
      <c r="O84" s="1593"/>
      <c r="P84" s="1593"/>
      <c r="Q84" s="1593"/>
      <c r="R84" s="1593"/>
      <c r="S84" s="1593"/>
    </row>
    <row r="85" spans="3:19" ht="23.25" x14ac:dyDescent="0.5">
      <c r="C85" s="113"/>
      <c r="D85" s="113"/>
      <c r="E85" s="113"/>
      <c r="F85" s="113"/>
      <c r="G85" s="113"/>
      <c r="H85" s="1593"/>
      <c r="I85" s="1593"/>
      <c r="J85" s="1593"/>
      <c r="K85" s="1593"/>
      <c r="L85" s="1593"/>
      <c r="M85" s="1593"/>
      <c r="N85" s="1593"/>
      <c r="O85" s="1593"/>
      <c r="P85" s="1593"/>
      <c r="Q85" s="1593"/>
      <c r="R85" s="1593"/>
      <c r="S85" s="1593"/>
    </row>
    <row r="86" spans="3:19" ht="23.25" x14ac:dyDescent="0.5">
      <c r="C86" s="113"/>
      <c r="D86" s="113"/>
      <c r="E86" s="113"/>
      <c r="F86" s="113"/>
      <c r="G86" s="113"/>
      <c r="H86" s="1593"/>
      <c r="I86" s="1593"/>
      <c r="J86" s="1593"/>
      <c r="K86" s="1593"/>
      <c r="L86" s="1593"/>
      <c r="M86" s="1593"/>
      <c r="N86" s="1593"/>
      <c r="O86" s="1593"/>
      <c r="P86" s="1593"/>
      <c r="Q86" s="1593"/>
      <c r="R86" s="1593"/>
      <c r="S86" s="1593"/>
    </row>
    <row r="87" spans="3:19" ht="23.25" x14ac:dyDescent="0.5">
      <c r="C87" s="113"/>
      <c r="D87" s="113"/>
      <c r="E87" s="113"/>
      <c r="F87" s="113"/>
      <c r="G87" s="113"/>
      <c r="H87" s="113"/>
      <c r="I87" s="113"/>
      <c r="J87" s="113"/>
      <c r="K87" s="113"/>
      <c r="L87" s="113"/>
      <c r="M87" s="113"/>
      <c r="N87" s="113"/>
      <c r="O87" s="113"/>
      <c r="P87" s="113"/>
      <c r="Q87" s="113"/>
      <c r="R87" s="113"/>
      <c r="S87" s="113"/>
    </row>
    <row r="88" spans="3:19" ht="23.25" x14ac:dyDescent="0.5">
      <c r="C88" s="113"/>
      <c r="D88" s="113"/>
      <c r="E88" s="113"/>
      <c r="F88" s="113"/>
      <c r="G88" s="113"/>
      <c r="H88" s="113"/>
      <c r="I88" s="113"/>
      <c r="J88" s="113"/>
      <c r="K88" s="113"/>
      <c r="L88" s="113"/>
      <c r="M88" s="113"/>
      <c r="N88" s="113"/>
      <c r="O88" s="113"/>
      <c r="P88" s="113"/>
      <c r="Q88" s="113"/>
      <c r="R88" s="113"/>
      <c r="S88" s="113"/>
    </row>
    <row r="89" spans="3:19" ht="23.25" x14ac:dyDescent="0.5">
      <c r="C89" s="113"/>
      <c r="D89" s="113"/>
      <c r="E89" s="113"/>
      <c r="F89" s="113"/>
      <c r="G89" s="113"/>
      <c r="H89" s="113"/>
      <c r="I89" s="113"/>
      <c r="J89" s="113"/>
      <c r="K89" s="113"/>
      <c r="L89" s="113"/>
      <c r="M89" s="113"/>
      <c r="N89" s="113"/>
      <c r="O89" s="113"/>
      <c r="P89" s="113"/>
      <c r="Q89" s="113"/>
      <c r="R89" s="113"/>
      <c r="S89" s="113"/>
    </row>
    <row r="90" spans="3:19" ht="23.25" x14ac:dyDescent="0.5">
      <c r="C90" s="113"/>
      <c r="D90" s="113"/>
      <c r="E90" s="113"/>
      <c r="F90" s="113"/>
      <c r="G90" s="113"/>
      <c r="H90" s="113"/>
      <c r="I90" s="113"/>
      <c r="J90" s="113"/>
      <c r="K90" s="113"/>
      <c r="L90" s="113"/>
      <c r="M90" s="113"/>
      <c r="N90" s="113"/>
      <c r="O90" s="113"/>
      <c r="P90" s="113"/>
      <c r="Q90" s="113"/>
      <c r="R90" s="113"/>
      <c r="S90" s="113"/>
    </row>
  </sheetData>
  <mergeCells count="11">
    <mergeCell ref="L4:T4"/>
    <mergeCell ref="B4:K4"/>
    <mergeCell ref="B3:F3"/>
    <mergeCell ref="B10:B12"/>
    <mergeCell ref="C10:C12"/>
    <mergeCell ref="D10:D12"/>
    <mergeCell ref="E10:E12"/>
    <mergeCell ref="F10:F12"/>
    <mergeCell ref="G10:G12"/>
    <mergeCell ref="H10:J10"/>
    <mergeCell ref="K10:S10"/>
  </mergeCells>
  <printOptions horizontalCentered="1"/>
  <pageMargins left="0.196850393700787" right="0.196850393700787" top="0.39370078740157499" bottom="0.39370078740157499" header="0.511811023622047" footer="0.511811023622047"/>
  <pageSetup paperSize="9" scale="46" orientation="portrait" r:id="rId1"/>
  <headerFooter alignWithMargins="0">
    <oddFooter>&amp;C&amp;"Times New Roman,Regular"&amp;20- &amp;P+31 -</oddFooter>
  </headerFooter>
  <colBreaks count="1" manualBreakCount="1">
    <brk id="10" max="49"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1"/>
  <sheetViews>
    <sheetView rightToLeft="1" view="pageBreakPreview" zoomScale="50" zoomScaleNormal="50" zoomScaleSheetLayoutView="50" workbookViewId="0">
      <pane xSplit="3" ySplit="11" topLeftCell="D12" activePane="bottomRight" state="frozen"/>
      <selection pane="topRight"/>
      <selection pane="bottomLeft"/>
      <selection pane="bottomRight"/>
    </sheetView>
  </sheetViews>
  <sheetFormatPr defaultRowHeight="15" x14ac:dyDescent="0.35"/>
  <cols>
    <col min="1" max="1" width="9.140625" style="48"/>
    <col min="2" max="2" width="9.7109375" style="48" customWidth="1"/>
    <col min="3" max="3" width="23" style="48" bestFit="1" customWidth="1"/>
    <col min="4" max="6" width="21.85546875" style="48" customWidth="1"/>
    <col min="7" max="7" width="27.85546875" style="48" customWidth="1"/>
    <col min="8" max="8" width="24.140625" style="48" customWidth="1"/>
    <col min="9" max="9" width="30.5703125" style="48" customWidth="1"/>
    <col min="10" max="10" width="31.7109375" style="48" customWidth="1"/>
    <col min="11" max="11" width="26.85546875" style="48" customWidth="1"/>
    <col min="12" max="12" width="15.28515625" style="48" bestFit="1" customWidth="1"/>
    <col min="13" max="16384" width="9.140625" style="48"/>
  </cols>
  <sheetData>
    <row r="1" spans="2:15" s="76" customFormat="1" ht="19.5" customHeight="1" x14ac:dyDescent="0.65">
      <c r="C1" s="75"/>
      <c r="D1" s="75"/>
      <c r="E1" s="75"/>
      <c r="F1" s="75"/>
      <c r="G1" s="75"/>
      <c r="H1" s="75"/>
      <c r="I1" s="75"/>
      <c r="J1" s="75"/>
      <c r="K1" s="75"/>
      <c r="L1" s="75"/>
      <c r="M1" s="75"/>
      <c r="N1" s="75"/>
      <c r="O1" s="75"/>
    </row>
    <row r="2" spans="2:15" s="76" customFormat="1" ht="19.5" customHeight="1" x14ac:dyDescent="0.65">
      <c r="B2" s="75"/>
      <c r="C2" s="75"/>
      <c r="D2" s="75"/>
      <c r="E2" s="75"/>
      <c r="F2" s="75"/>
      <c r="G2" s="75"/>
      <c r="H2" s="75"/>
      <c r="I2" s="75"/>
      <c r="J2" s="75"/>
      <c r="K2" s="75"/>
      <c r="L2" s="75"/>
      <c r="M2" s="75"/>
      <c r="N2" s="75"/>
    </row>
    <row r="3" spans="2:15" ht="36.75" x14ac:dyDescent="0.85">
      <c r="B3" s="1792" t="s">
        <v>1882</v>
      </c>
      <c r="C3" s="1792"/>
      <c r="D3" s="1792"/>
      <c r="E3" s="1792"/>
      <c r="F3" s="1792"/>
      <c r="G3" s="1792"/>
      <c r="H3" s="1792"/>
      <c r="I3" s="1792"/>
      <c r="J3" s="1792"/>
      <c r="K3" s="1792"/>
    </row>
    <row r="4" spans="2:15" s="5" customFormat="1" ht="12.75" customHeight="1" x14ac:dyDescent="0.85">
      <c r="B4" s="1596"/>
      <c r="C4" s="1596"/>
      <c r="D4" s="1596"/>
      <c r="E4" s="1596"/>
      <c r="F4" s="1596"/>
      <c r="G4" s="1596"/>
      <c r="H4" s="1596"/>
      <c r="I4" s="1596"/>
      <c r="J4" s="1596"/>
      <c r="K4" s="1596"/>
    </row>
    <row r="5" spans="2:15" ht="36.75" x14ac:dyDescent="0.85">
      <c r="B5" s="1792" t="s">
        <v>1883</v>
      </c>
      <c r="C5" s="1792"/>
      <c r="D5" s="1792"/>
      <c r="E5" s="1792"/>
      <c r="F5" s="1792"/>
      <c r="G5" s="1792"/>
      <c r="H5" s="1792"/>
      <c r="I5" s="1792"/>
      <c r="J5" s="1792"/>
      <c r="K5" s="1792"/>
    </row>
    <row r="6" spans="2:15" ht="19.5" customHeight="1" x14ac:dyDescent="0.65">
      <c r="B6" s="88"/>
      <c r="C6" s="85"/>
      <c r="D6" s="85"/>
      <c r="E6" s="85"/>
      <c r="F6" s="85"/>
      <c r="G6" s="85"/>
      <c r="H6" s="89"/>
      <c r="I6" s="89"/>
      <c r="J6" s="89"/>
      <c r="K6" s="86"/>
    </row>
    <row r="7" spans="2:15" ht="18.75" x14ac:dyDescent="0.45">
      <c r="B7" s="98"/>
      <c r="C7" s="99"/>
      <c r="D7" s="99"/>
      <c r="E7" s="99"/>
      <c r="F7" s="99"/>
      <c r="G7" s="99"/>
      <c r="H7" s="99"/>
      <c r="I7" s="89"/>
      <c r="J7" s="89"/>
    </row>
    <row r="8" spans="2:15" ht="18.75" customHeight="1" thickBot="1" x14ac:dyDescent="0.4"/>
    <row r="9" spans="2:15" s="258" customFormat="1" ht="88.5" customHeight="1" thickTop="1" x14ac:dyDescent="0.7">
      <c r="B9" s="1925" t="s">
        <v>887</v>
      </c>
      <c r="C9" s="1926"/>
      <c r="D9" s="595" t="s">
        <v>1408</v>
      </c>
      <c r="E9" s="595" t="s">
        <v>1409</v>
      </c>
      <c r="F9" s="595" t="s">
        <v>1496</v>
      </c>
      <c r="G9" s="595" t="s">
        <v>1577</v>
      </c>
      <c r="H9" s="596" t="s">
        <v>1372</v>
      </c>
      <c r="I9" s="595" t="s">
        <v>1558</v>
      </c>
      <c r="J9" s="597" t="s">
        <v>1559</v>
      </c>
      <c r="K9" s="598" t="s">
        <v>1572</v>
      </c>
    </row>
    <row r="10" spans="2:15" s="258" customFormat="1" ht="28.5" customHeight="1" x14ac:dyDescent="0.7">
      <c r="B10" s="1927" t="s">
        <v>886</v>
      </c>
      <c r="C10" s="1928"/>
      <c r="D10" s="1931" t="s">
        <v>1417</v>
      </c>
      <c r="E10" s="1931" t="s">
        <v>1418</v>
      </c>
      <c r="F10" s="1931" t="s">
        <v>1497</v>
      </c>
      <c r="G10" s="1931" t="s">
        <v>1578</v>
      </c>
      <c r="H10" s="1935" t="s">
        <v>1373</v>
      </c>
      <c r="I10" s="1931" t="s">
        <v>1567</v>
      </c>
      <c r="J10" s="1931" t="s">
        <v>1568</v>
      </c>
      <c r="K10" s="1933" t="s">
        <v>1573</v>
      </c>
    </row>
    <row r="11" spans="2:15" s="359" customFormat="1" ht="37.5" customHeight="1" x14ac:dyDescent="0.7">
      <c r="B11" s="1929"/>
      <c r="C11" s="1930"/>
      <c r="D11" s="1937"/>
      <c r="E11" s="1937"/>
      <c r="F11" s="1937"/>
      <c r="G11" s="1932"/>
      <c r="H11" s="1936"/>
      <c r="I11" s="1932"/>
      <c r="J11" s="1932"/>
      <c r="K11" s="1934"/>
    </row>
    <row r="12" spans="2:15" s="605" customFormat="1" ht="30.75" customHeight="1" x14ac:dyDescent="0.2">
      <c r="B12" s="1922" t="s">
        <v>1723</v>
      </c>
      <c r="C12" s="1923"/>
      <c r="D12" s="1704">
        <v>12</v>
      </c>
      <c r="E12" s="1705">
        <v>6798</v>
      </c>
      <c r="F12" s="1708">
        <v>93</v>
      </c>
      <c r="G12" s="1705">
        <v>1704.3789999999999</v>
      </c>
      <c r="H12" s="1706" t="s">
        <v>710</v>
      </c>
      <c r="I12" s="1705">
        <v>1662.764087</v>
      </c>
      <c r="J12" s="1705">
        <v>58762.96</v>
      </c>
      <c r="K12" s="1709" t="s">
        <v>1720</v>
      </c>
    </row>
    <row r="13" spans="2:15" s="605" customFormat="1" ht="30.75" customHeight="1" x14ac:dyDescent="0.2">
      <c r="B13" s="1922" t="s">
        <v>1724</v>
      </c>
      <c r="C13" s="1923"/>
      <c r="D13" s="1704">
        <v>19</v>
      </c>
      <c r="E13" s="1705">
        <v>36683</v>
      </c>
      <c r="F13" s="1705">
        <v>171</v>
      </c>
      <c r="G13" s="1705">
        <v>6885.6119999999992</v>
      </c>
      <c r="H13" s="1706">
        <v>13.11046</v>
      </c>
      <c r="I13" s="1705">
        <v>9063.9952589999994</v>
      </c>
      <c r="J13" s="1705">
        <v>144355.62104369001</v>
      </c>
      <c r="K13" s="1707">
        <v>1719.04</v>
      </c>
    </row>
    <row r="14" spans="2:15" s="605" customFormat="1" ht="30.75" customHeight="1" x14ac:dyDescent="0.2">
      <c r="B14" s="1922" t="s">
        <v>1721</v>
      </c>
      <c r="C14" s="1923"/>
      <c r="D14" s="1704">
        <v>21</v>
      </c>
      <c r="E14" s="1705">
        <v>41132</v>
      </c>
      <c r="F14" s="1705">
        <v>202</v>
      </c>
      <c r="G14" s="1705">
        <v>17787.692999999999</v>
      </c>
      <c r="H14" s="1706">
        <v>13.926069999999999</v>
      </c>
      <c r="I14" s="1705">
        <v>7803.0773124200005</v>
      </c>
      <c r="J14" s="1705">
        <v>82693.911617799997</v>
      </c>
      <c r="K14" s="1707">
        <v>869.51</v>
      </c>
    </row>
    <row r="15" spans="2:15" s="605" customFormat="1" ht="30.75" customHeight="1" x14ac:dyDescent="0.2">
      <c r="B15" s="1922" t="s">
        <v>1722</v>
      </c>
      <c r="C15" s="1923"/>
      <c r="D15" s="1704">
        <v>22</v>
      </c>
      <c r="E15" s="1705">
        <v>8334</v>
      </c>
      <c r="F15" s="1705">
        <v>148</v>
      </c>
      <c r="G15" s="1705">
        <v>11203.608</v>
      </c>
      <c r="H15" s="1706">
        <v>3.73394</v>
      </c>
      <c r="I15" s="1705">
        <v>2143.2675072400002</v>
      </c>
      <c r="J15" s="1705">
        <v>74043.727257100007</v>
      </c>
      <c r="K15" s="1707">
        <v>769.6</v>
      </c>
    </row>
    <row r="16" spans="2:15" s="605" customFormat="1" ht="30.75" customHeight="1" x14ac:dyDescent="0.2">
      <c r="B16" s="1922" t="s">
        <v>1938</v>
      </c>
      <c r="C16" s="1923"/>
      <c r="D16" s="1710">
        <v>22</v>
      </c>
      <c r="E16" s="1711">
        <v>11348</v>
      </c>
      <c r="F16" s="1711">
        <v>148</v>
      </c>
      <c r="G16" s="1711">
        <v>18884.011999999999</v>
      </c>
      <c r="H16" s="1712">
        <v>2.5412499999999998</v>
      </c>
      <c r="I16" s="1711">
        <v>2240.7311589299998</v>
      </c>
      <c r="J16" s="1711">
        <v>118939.82805585001</v>
      </c>
      <c r="K16" s="1713">
        <v>1249.49</v>
      </c>
    </row>
    <row r="17" spans="2:20" s="605" customFormat="1" ht="30.75" customHeight="1" x14ac:dyDescent="0.2">
      <c r="B17" s="1919" t="s">
        <v>1722</v>
      </c>
      <c r="C17" s="1586" t="s">
        <v>1087</v>
      </c>
      <c r="D17" s="1587">
        <v>21</v>
      </c>
      <c r="E17" s="1587">
        <v>1805</v>
      </c>
      <c r="F17" s="1587">
        <v>14</v>
      </c>
      <c r="G17" s="1587">
        <v>1389.577</v>
      </c>
      <c r="H17" s="1588">
        <v>0.22635005353991508</v>
      </c>
      <c r="I17" s="1587">
        <v>185.50779890000001</v>
      </c>
      <c r="J17" s="1587">
        <v>81956.154195160008</v>
      </c>
      <c r="K17" s="1589">
        <v>861.75</v>
      </c>
      <c r="L17" s="1592"/>
      <c r="M17" s="1592"/>
      <c r="N17" s="1592"/>
      <c r="O17" s="1592"/>
      <c r="P17" s="1592"/>
      <c r="Q17" s="1592"/>
      <c r="R17" s="1592"/>
      <c r="S17" s="1592"/>
      <c r="T17" s="1592"/>
    </row>
    <row r="18" spans="2:20" s="605" customFormat="1" ht="30.75" customHeight="1" x14ac:dyDescent="0.2">
      <c r="B18" s="1920"/>
      <c r="C18" s="1349" t="s">
        <v>1088</v>
      </c>
      <c r="D18" s="1351">
        <v>21</v>
      </c>
      <c r="E18" s="1351">
        <v>1152</v>
      </c>
      <c r="F18" s="1351">
        <v>13</v>
      </c>
      <c r="G18" s="1351">
        <v>721.36</v>
      </c>
      <c r="H18" s="1352">
        <v>0.13686838619034794</v>
      </c>
      <c r="I18" s="1351">
        <v>110.48885340000001</v>
      </c>
      <c r="J18" s="1351">
        <v>80726.350675559996</v>
      </c>
      <c r="K18" s="1353">
        <v>848.82</v>
      </c>
      <c r="L18" s="1592"/>
      <c r="M18" s="1592"/>
      <c r="N18" s="1592"/>
      <c r="O18" s="1592"/>
      <c r="P18" s="1592"/>
      <c r="Q18" s="1592"/>
      <c r="R18" s="1592"/>
      <c r="S18" s="1592"/>
      <c r="T18" s="1592"/>
    </row>
    <row r="19" spans="2:20" s="605" customFormat="1" ht="30.75" customHeight="1" x14ac:dyDescent="0.2">
      <c r="B19" s="1920"/>
      <c r="C19" s="1349" t="s">
        <v>1089</v>
      </c>
      <c r="D19" s="1351">
        <v>21</v>
      </c>
      <c r="E19" s="1351">
        <v>1442</v>
      </c>
      <c r="F19" s="1351">
        <v>11</v>
      </c>
      <c r="G19" s="1351">
        <v>1397.511</v>
      </c>
      <c r="H19" s="1352">
        <v>0.40114092140088009</v>
      </c>
      <c r="I19" s="1351">
        <v>331.57097675</v>
      </c>
      <c r="J19" s="1351">
        <v>82656.981390000001</v>
      </c>
      <c r="K19" s="1353">
        <v>869.12</v>
      </c>
      <c r="L19" s="1592"/>
      <c r="M19" s="1592"/>
      <c r="N19" s="1592"/>
      <c r="O19" s="1592"/>
      <c r="P19" s="1592"/>
      <c r="Q19" s="1592"/>
      <c r="R19" s="1592"/>
      <c r="S19" s="1592"/>
      <c r="T19" s="1592"/>
    </row>
    <row r="20" spans="2:20" s="605" customFormat="1" ht="30.75" customHeight="1" x14ac:dyDescent="0.2">
      <c r="B20" s="1920"/>
      <c r="C20" s="1349" t="s">
        <v>1090</v>
      </c>
      <c r="D20" s="1351">
        <v>21</v>
      </c>
      <c r="E20" s="1351">
        <v>1236</v>
      </c>
      <c r="F20" s="1351">
        <v>11</v>
      </c>
      <c r="G20" s="1351">
        <v>683.66499999999996</v>
      </c>
      <c r="H20" s="1352">
        <v>0.15854800350391865</v>
      </c>
      <c r="I20" s="1351">
        <v>132.35513659999998</v>
      </c>
      <c r="J20" s="1351">
        <v>83479.535329959996</v>
      </c>
      <c r="K20" s="1353">
        <v>877.77</v>
      </c>
      <c r="L20" s="1592"/>
      <c r="M20" s="1592"/>
      <c r="N20" s="1592"/>
      <c r="O20" s="1592"/>
      <c r="P20" s="1592"/>
      <c r="Q20" s="1592"/>
      <c r="R20" s="1592"/>
      <c r="S20" s="1592"/>
      <c r="T20" s="1592"/>
    </row>
    <row r="21" spans="2:20" s="605" customFormat="1" ht="30.75" customHeight="1" x14ac:dyDescent="0.2">
      <c r="B21" s="1920"/>
      <c r="C21" s="1349" t="s">
        <v>1091</v>
      </c>
      <c r="D21" s="1351">
        <v>22</v>
      </c>
      <c r="E21" s="1351">
        <v>1391</v>
      </c>
      <c r="F21" s="1351">
        <v>13</v>
      </c>
      <c r="G21" s="1351">
        <v>1062.809</v>
      </c>
      <c r="H21" s="1352">
        <v>0.22023327405165119</v>
      </c>
      <c r="I21" s="1351">
        <v>182.34644409000001</v>
      </c>
      <c r="J21" s="1351">
        <v>82796.954672360007</v>
      </c>
      <c r="K21" s="1353">
        <v>861.65</v>
      </c>
      <c r="L21" s="1592"/>
      <c r="M21" s="1592"/>
      <c r="N21" s="1592"/>
      <c r="O21" s="1592"/>
      <c r="P21" s="1592"/>
      <c r="Q21" s="1592"/>
      <c r="R21" s="1592"/>
      <c r="S21" s="1592"/>
      <c r="T21" s="1592"/>
    </row>
    <row r="22" spans="2:20" s="605" customFormat="1" ht="30.75" customHeight="1" x14ac:dyDescent="0.2">
      <c r="B22" s="1920"/>
      <c r="C22" s="1349" t="s">
        <v>1092</v>
      </c>
      <c r="D22" s="1351">
        <v>22</v>
      </c>
      <c r="E22" s="1351">
        <v>379</v>
      </c>
      <c r="F22" s="1351">
        <v>12</v>
      </c>
      <c r="G22" s="1351">
        <v>340.80500000000001</v>
      </c>
      <c r="H22" s="1352">
        <v>9.6693982317756999E-2</v>
      </c>
      <c r="I22" s="1351">
        <v>78.380083249999998</v>
      </c>
      <c r="J22" s="1351">
        <v>81059.93917225</v>
      </c>
      <c r="K22" s="1353">
        <v>843.38</v>
      </c>
      <c r="L22" s="1592"/>
      <c r="M22" s="1592"/>
      <c r="N22" s="1592"/>
      <c r="O22" s="1592"/>
      <c r="P22" s="1592"/>
      <c r="Q22" s="1592"/>
      <c r="R22" s="1592"/>
      <c r="S22" s="1592"/>
      <c r="T22" s="1592"/>
    </row>
    <row r="23" spans="2:20" s="605" customFormat="1" ht="30.75" customHeight="1" x14ac:dyDescent="0.2">
      <c r="B23" s="1920"/>
      <c r="C23" s="1349" t="s">
        <v>1093</v>
      </c>
      <c r="D23" s="1351">
        <v>22</v>
      </c>
      <c r="E23" s="1351">
        <v>216</v>
      </c>
      <c r="F23" s="1351">
        <v>14</v>
      </c>
      <c r="G23" s="1351">
        <v>291.54399999999998</v>
      </c>
      <c r="H23" s="1352">
        <v>3.5147892194510449E-2</v>
      </c>
      <c r="I23" s="1351">
        <v>27.911266250000001</v>
      </c>
      <c r="J23" s="1351">
        <v>79410.924830250005</v>
      </c>
      <c r="K23" s="1353">
        <v>826.04</v>
      </c>
      <c r="L23" s="1592"/>
      <c r="M23" s="1592"/>
      <c r="N23" s="1592"/>
      <c r="O23" s="1592"/>
      <c r="P23" s="1592"/>
      <c r="Q23" s="1592"/>
      <c r="R23" s="1592"/>
      <c r="S23" s="1592"/>
      <c r="T23" s="1592"/>
    </row>
    <row r="24" spans="2:20" s="605" customFormat="1" ht="30.75" customHeight="1" x14ac:dyDescent="0.2">
      <c r="B24" s="1920"/>
      <c r="C24" s="1349" t="s">
        <v>1094</v>
      </c>
      <c r="D24" s="1351">
        <v>22</v>
      </c>
      <c r="E24" s="1351">
        <v>58</v>
      </c>
      <c r="F24" s="1351">
        <v>10</v>
      </c>
      <c r="G24" s="1351">
        <v>3874.7849999999999</v>
      </c>
      <c r="H24" s="1352">
        <v>1.2459453044944642</v>
      </c>
      <c r="I24" s="1351">
        <v>981.10957099999996</v>
      </c>
      <c r="J24" s="1351">
        <v>78744.192659249995</v>
      </c>
      <c r="K24" s="1353">
        <v>819.03</v>
      </c>
      <c r="L24" s="1592"/>
      <c r="M24" s="1592"/>
      <c r="N24" s="1592"/>
      <c r="O24" s="1592"/>
      <c r="P24" s="1592"/>
      <c r="Q24" s="1592"/>
      <c r="R24" s="1592"/>
      <c r="S24" s="1592"/>
      <c r="T24" s="1592"/>
    </row>
    <row r="25" spans="2:20" s="605" customFormat="1" ht="30.75" customHeight="1" x14ac:dyDescent="0.2">
      <c r="B25" s="1920"/>
      <c r="C25" s="1349" t="s">
        <v>1095</v>
      </c>
      <c r="D25" s="1351">
        <v>22</v>
      </c>
      <c r="E25" s="1351">
        <v>58</v>
      </c>
      <c r="F25" s="1351">
        <v>12</v>
      </c>
      <c r="G25" s="1351">
        <v>91.382000000000005</v>
      </c>
      <c r="H25" s="1352">
        <v>9.5764363491397143E-3</v>
      </c>
      <c r="I25" s="1351">
        <v>7.5201372500000003</v>
      </c>
      <c r="J25" s="1351">
        <v>78527.512488249995</v>
      </c>
      <c r="K25" s="1353">
        <v>816.75</v>
      </c>
      <c r="L25" s="1592"/>
      <c r="M25" s="1592"/>
      <c r="N25" s="1592"/>
      <c r="O25" s="1592"/>
      <c r="P25" s="1592"/>
      <c r="Q25" s="1592"/>
      <c r="R25" s="1592"/>
      <c r="S25" s="1592"/>
      <c r="T25" s="1592"/>
    </row>
    <row r="26" spans="2:20" s="605" customFormat="1" ht="30.75" customHeight="1" x14ac:dyDescent="0.2">
      <c r="B26" s="1920"/>
      <c r="C26" s="1349" t="s">
        <v>1096</v>
      </c>
      <c r="D26" s="1351">
        <v>22</v>
      </c>
      <c r="E26" s="1351">
        <v>66</v>
      </c>
      <c r="F26" s="1351">
        <v>14</v>
      </c>
      <c r="G26" s="1351">
        <v>90.097999999999999</v>
      </c>
      <c r="H26" s="1352">
        <v>9.4110811515973215E-3</v>
      </c>
      <c r="I26" s="1351">
        <v>7.2748295000000001</v>
      </c>
      <c r="J26" s="1351">
        <v>77300.677603499993</v>
      </c>
      <c r="K26" s="1353">
        <v>803.85</v>
      </c>
      <c r="L26" s="1592"/>
      <c r="M26" s="1592"/>
      <c r="N26" s="1592"/>
      <c r="O26" s="1592"/>
      <c r="P26" s="1592"/>
      <c r="Q26" s="1592"/>
      <c r="R26" s="1592"/>
      <c r="S26" s="1592"/>
      <c r="T26" s="1592"/>
    </row>
    <row r="27" spans="2:20" s="605" customFormat="1" ht="30.75" customHeight="1" x14ac:dyDescent="0.2">
      <c r="B27" s="1920"/>
      <c r="C27" s="1349" t="s">
        <v>1097</v>
      </c>
      <c r="D27" s="1351">
        <v>22</v>
      </c>
      <c r="E27" s="1351">
        <v>154</v>
      </c>
      <c r="F27" s="1351">
        <v>12</v>
      </c>
      <c r="G27" s="1351">
        <v>297.024</v>
      </c>
      <c r="H27" s="1352">
        <v>3.2753285613756067E-2</v>
      </c>
      <c r="I27" s="1351">
        <v>24.949400749999999</v>
      </c>
      <c r="J27" s="1351">
        <v>76173.734275750001</v>
      </c>
      <c r="K27" s="1353">
        <v>792</v>
      </c>
      <c r="L27" s="1592"/>
      <c r="M27" s="1592"/>
      <c r="N27" s="1592"/>
      <c r="O27" s="1592"/>
      <c r="P27" s="1592"/>
      <c r="Q27" s="1592"/>
      <c r="R27" s="1592"/>
      <c r="S27" s="1592"/>
      <c r="T27" s="1592"/>
    </row>
    <row r="28" spans="2:20" s="605" customFormat="1" ht="30.75" customHeight="1" x14ac:dyDescent="0.2">
      <c r="B28" s="1921"/>
      <c r="C28" s="1350" t="s">
        <v>1098</v>
      </c>
      <c r="D28" s="1354">
        <v>22</v>
      </c>
      <c r="E28" s="1354">
        <v>377</v>
      </c>
      <c r="F28" s="1354">
        <v>12</v>
      </c>
      <c r="G28" s="1354">
        <v>963.048</v>
      </c>
      <c r="H28" s="1356">
        <v>9.9742425504272911E-2</v>
      </c>
      <c r="I28" s="1354">
        <v>73.853009499999999</v>
      </c>
      <c r="J28" s="1354">
        <v>74043.727257100007</v>
      </c>
      <c r="K28" s="1355">
        <v>769.6</v>
      </c>
      <c r="L28" s="1592"/>
      <c r="M28" s="1592"/>
      <c r="N28" s="1592"/>
      <c r="O28" s="1592"/>
      <c r="P28" s="1592"/>
      <c r="Q28" s="1592"/>
      <c r="R28" s="1592"/>
      <c r="S28" s="1592"/>
      <c r="T28" s="1592"/>
    </row>
    <row r="29" spans="2:20" s="605" customFormat="1" ht="30.75" customHeight="1" x14ac:dyDescent="0.2">
      <c r="B29" s="1919" t="s">
        <v>1938</v>
      </c>
      <c r="C29" s="1586" t="s">
        <v>1087</v>
      </c>
      <c r="D29" s="1587">
        <v>22</v>
      </c>
      <c r="E29" s="1587">
        <v>607</v>
      </c>
      <c r="F29" s="1587">
        <v>13</v>
      </c>
      <c r="G29" s="1587">
        <v>1066.0029999999999</v>
      </c>
      <c r="H29" s="1588">
        <v>0.10366795981114137</v>
      </c>
      <c r="I29" s="1587">
        <v>77.998978749999992</v>
      </c>
      <c r="J29" s="1587">
        <v>75239.233888749994</v>
      </c>
      <c r="K29" s="1589">
        <v>782.17</v>
      </c>
      <c r="L29" s="1592"/>
      <c r="M29" s="1592"/>
      <c r="N29" s="1592"/>
      <c r="O29" s="1592"/>
      <c r="P29" s="1592"/>
      <c r="Q29" s="1592"/>
      <c r="R29" s="1592"/>
      <c r="S29" s="1592"/>
      <c r="T29" s="1592"/>
    </row>
    <row r="30" spans="2:20" s="605" customFormat="1" ht="30.75" customHeight="1" x14ac:dyDescent="0.2">
      <c r="B30" s="1920"/>
      <c r="C30" s="1349" t="s">
        <v>1088</v>
      </c>
      <c r="D30" s="1351">
        <v>22</v>
      </c>
      <c r="E30" s="1351">
        <v>527</v>
      </c>
      <c r="F30" s="1351">
        <v>12</v>
      </c>
      <c r="G30" s="1351">
        <v>961.73899999999992</v>
      </c>
      <c r="H30" s="1352">
        <v>0.12352599990927042</v>
      </c>
      <c r="I30" s="1351">
        <v>91.369237999999996</v>
      </c>
      <c r="J30" s="1351">
        <v>73967.616588499994</v>
      </c>
      <c r="K30" s="1353">
        <v>771.01</v>
      </c>
      <c r="L30" s="1592"/>
      <c r="M30" s="1592"/>
      <c r="N30" s="1592"/>
      <c r="O30" s="1592"/>
      <c r="P30" s="1592"/>
      <c r="Q30" s="1592"/>
      <c r="R30" s="1592"/>
      <c r="S30" s="1592"/>
      <c r="T30" s="1592"/>
    </row>
    <row r="31" spans="2:20" s="605" customFormat="1" ht="30.75" customHeight="1" x14ac:dyDescent="0.2">
      <c r="B31" s="1920"/>
      <c r="C31" s="1349" t="s">
        <v>1089</v>
      </c>
      <c r="D31" s="1351">
        <v>22</v>
      </c>
      <c r="E31" s="1351">
        <v>600</v>
      </c>
      <c r="F31" s="1351">
        <v>12</v>
      </c>
      <c r="G31" s="1351">
        <v>1995.3689999999999</v>
      </c>
      <c r="H31" s="1352">
        <v>0.19004496518203565</v>
      </c>
      <c r="I31" s="1351">
        <v>144.65801699999997</v>
      </c>
      <c r="J31" s="1351">
        <v>76117.784473499996</v>
      </c>
      <c r="K31" s="1353">
        <v>793.68</v>
      </c>
      <c r="L31" s="1592"/>
      <c r="M31" s="1592"/>
      <c r="N31" s="1592"/>
      <c r="O31" s="1592"/>
      <c r="P31" s="1592"/>
      <c r="Q31" s="1592"/>
      <c r="R31" s="1592"/>
      <c r="S31" s="1592"/>
      <c r="T31" s="1592"/>
    </row>
    <row r="32" spans="2:20" s="605" customFormat="1" ht="30.75" customHeight="1" x14ac:dyDescent="0.2">
      <c r="B32" s="1920"/>
      <c r="C32" s="1349" t="s">
        <v>1090</v>
      </c>
      <c r="D32" s="1351">
        <v>22</v>
      </c>
      <c r="E32" s="1351">
        <v>1281</v>
      </c>
      <c r="F32" s="1351">
        <v>13</v>
      </c>
      <c r="G32" s="1351">
        <v>2056.0100000000002</v>
      </c>
      <c r="H32" s="1352">
        <v>0.23195590519712125</v>
      </c>
      <c r="I32" s="1351">
        <v>198.77411175</v>
      </c>
      <c r="J32" s="1351">
        <v>85694.78392070999</v>
      </c>
      <c r="K32" s="1353">
        <v>897.35</v>
      </c>
      <c r="L32" s="1592"/>
      <c r="M32" s="1592"/>
      <c r="N32" s="1592"/>
      <c r="O32" s="1592"/>
      <c r="P32" s="1592"/>
      <c r="Q32" s="1592"/>
      <c r="R32" s="1592"/>
      <c r="S32" s="1592"/>
      <c r="T32" s="1592"/>
    </row>
    <row r="33" spans="2:20" s="605" customFormat="1" ht="30.75" customHeight="1" x14ac:dyDescent="0.2">
      <c r="B33" s="1920"/>
      <c r="C33" s="1349" t="s">
        <v>1091</v>
      </c>
      <c r="D33" s="1351">
        <v>22</v>
      </c>
      <c r="E33" s="1351">
        <v>1560</v>
      </c>
      <c r="F33" s="1351">
        <v>11</v>
      </c>
      <c r="G33" s="1351">
        <v>2302.6800000000003</v>
      </c>
      <c r="H33" s="1352">
        <v>0.26275711030990645</v>
      </c>
      <c r="I33" s="1351">
        <v>294.39108949999996</v>
      </c>
      <c r="J33" s="1351">
        <v>112039.2476355</v>
      </c>
      <c r="K33" s="1353">
        <v>1178.1600000000001</v>
      </c>
      <c r="L33" s="1592"/>
      <c r="M33" s="1592"/>
      <c r="N33" s="1592"/>
      <c r="O33" s="1592"/>
      <c r="P33" s="1592"/>
      <c r="Q33" s="1592"/>
      <c r="R33" s="1592"/>
      <c r="S33" s="1592"/>
      <c r="T33" s="1592"/>
    </row>
    <row r="34" spans="2:20" s="605" customFormat="1" ht="30.75" customHeight="1" x14ac:dyDescent="0.2">
      <c r="B34" s="1920"/>
      <c r="C34" s="1349" t="s">
        <v>1092</v>
      </c>
      <c r="D34" s="1351">
        <v>22</v>
      </c>
      <c r="E34" s="1351">
        <v>887</v>
      </c>
      <c r="F34" s="1351">
        <v>12</v>
      </c>
      <c r="G34" s="1351">
        <v>1833.857</v>
      </c>
      <c r="H34" s="1352">
        <v>0.21574917190020415</v>
      </c>
      <c r="I34" s="1351">
        <v>236.08587249999999</v>
      </c>
      <c r="J34" s="1351">
        <v>109426.085125</v>
      </c>
      <c r="K34" s="1353">
        <v>1148.95</v>
      </c>
      <c r="L34" s="1592"/>
      <c r="M34" s="1592"/>
      <c r="N34" s="1592"/>
      <c r="O34" s="1592"/>
      <c r="P34" s="1592"/>
      <c r="Q34" s="1592"/>
      <c r="R34" s="1592"/>
      <c r="S34" s="1592"/>
      <c r="T34" s="1592"/>
    </row>
    <row r="35" spans="2:20" s="605" customFormat="1" ht="30.75" customHeight="1" x14ac:dyDescent="0.2">
      <c r="B35" s="1920"/>
      <c r="C35" s="1349" t="s">
        <v>1093</v>
      </c>
      <c r="D35" s="1351">
        <v>22</v>
      </c>
      <c r="E35" s="1351">
        <v>1861</v>
      </c>
      <c r="F35" s="1351">
        <v>15</v>
      </c>
      <c r="G35" s="1351">
        <v>3722.172</v>
      </c>
      <c r="H35" s="1352">
        <v>0.43628594791598441</v>
      </c>
      <c r="I35" s="1351">
        <v>502.88891343</v>
      </c>
      <c r="J35" s="1351">
        <v>115265.89747667999</v>
      </c>
      <c r="K35" s="1353">
        <v>1210.8900000000001</v>
      </c>
      <c r="L35" s="1592"/>
      <c r="M35" s="1592"/>
      <c r="N35" s="1592"/>
      <c r="O35" s="1592"/>
      <c r="P35" s="1592"/>
      <c r="Q35" s="1592"/>
      <c r="R35" s="1592"/>
      <c r="S35" s="1592"/>
      <c r="T35" s="1592"/>
    </row>
    <row r="36" spans="2:20" s="605" customFormat="1" ht="30.75" customHeight="1" x14ac:dyDescent="0.2">
      <c r="B36" s="1920"/>
      <c r="C36" s="1349" t="s">
        <v>1094</v>
      </c>
      <c r="D36" s="1351">
        <v>22</v>
      </c>
      <c r="E36" s="1351">
        <v>793</v>
      </c>
      <c r="F36" s="1351">
        <v>12</v>
      </c>
      <c r="G36" s="1351">
        <v>993.02300000000002</v>
      </c>
      <c r="H36" s="1352">
        <v>0.11514165716317445</v>
      </c>
      <c r="I36" s="1351">
        <v>130.42093875</v>
      </c>
      <c r="J36" s="1351">
        <v>113269.98582726</v>
      </c>
      <c r="K36" s="1353">
        <v>1189.92</v>
      </c>
      <c r="L36" s="1592"/>
      <c r="M36" s="1592"/>
      <c r="N36" s="1592"/>
      <c r="O36" s="1592"/>
      <c r="P36" s="1592"/>
      <c r="Q36" s="1592"/>
      <c r="R36" s="1592"/>
      <c r="S36" s="1592"/>
      <c r="T36" s="1592"/>
    </row>
    <row r="37" spans="2:20" s="605" customFormat="1" ht="30.75" customHeight="1" x14ac:dyDescent="0.2">
      <c r="B37" s="1920"/>
      <c r="C37" s="1349" t="s">
        <v>1095</v>
      </c>
      <c r="D37" s="1351">
        <v>22</v>
      </c>
      <c r="E37" s="1351">
        <v>1228</v>
      </c>
      <c r="F37" s="1351">
        <v>13</v>
      </c>
      <c r="G37" s="1351">
        <v>1714.433</v>
      </c>
      <c r="H37" s="1352">
        <v>0.187449279804698</v>
      </c>
      <c r="I37" s="1351">
        <v>223.20339150000001</v>
      </c>
      <c r="J37" s="1351">
        <v>119074.01924005999</v>
      </c>
      <c r="K37" s="1353">
        <v>1250.8900000000001</v>
      </c>
      <c r="L37" s="1592"/>
      <c r="M37" s="1592"/>
      <c r="N37" s="1592"/>
      <c r="O37" s="1592"/>
      <c r="P37" s="1592"/>
      <c r="Q37" s="1592"/>
      <c r="R37" s="1592"/>
      <c r="S37" s="1592"/>
      <c r="T37" s="1592"/>
    </row>
    <row r="38" spans="2:20" s="605" customFormat="1" ht="30.75" customHeight="1" x14ac:dyDescent="0.2">
      <c r="B38" s="1920"/>
      <c r="C38" s="1349" t="s">
        <v>1096</v>
      </c>
      <c r="D38" s="1351">
        <v>22</v>
      </c>
      <c r="E38" s="1351">
        <v>750</v>
      </c>
      <c r="F38" s="1351">
        <v>11</v>
      </c>
      <c r="G38" s="1351">
        <v>787.13700000000006</v>
      </c>
      <c r="H38" s="1352">
        <v>9.5453999723778396E-2</v>
      </c>
      <c r="I38" s="1351">
        <v>113.1844895</v>
      </c>
      <c r="J38" s="1351">
        <v>118574.90500925</v>
      </c>
      <c r="K38" s="1353">
        <v>1245.6500000000001</v>
      </c>
      <c r="L38" s="1592"/>
      <c r="M38" s="1592"/>
      <c r="N38" s="1592"/>
      <c r="O38" s="1592"/>
      <c r="P38" s="1592"/>
      <c r="Q38" s="1592"/>
      <c r="R38" s="1592"/>
      <c r="S38" s="1592"/>
      <c r="T38" s="1592"/>
    </row>
    <row r="39" spans="2:20" s="605" customFormat="1" ht="30.75" customHeight="1" x14ac:dyDescent="0.2">
      <c r="B39" s="1920"/>
      <c r="C39" s="1349" t="s">
        <v>1097</v>
      </c>
      <c r="D39" s="1351">
        <v>22</v>
      </c>
      <c r="E39" s="1351">
        <v>717</v>
      </c>
      <c r="F39" s="1351">
        <v>11</v>
      </c>
      <c r="G39" s="1351">
        <v>861.47500000000002</v>
      </c>
      <c r="H39" s="1352">
        <v>0.11289827836558218</v>
      </c>
      <c r="I39" s="1351">
        <v>134.58922275</v>
      </c>
      <c r="J39" s="1351">
        <v>119212.82122139999</v>
      </c>
      <c r="K39" s="1353">
        <v>1252.3499999999999</v>
      </c>
      <c r="L39" s="1592"/>
      <c r="M39" s="1592"/>
      <c r="N39" s="1592"/>
      <c r="O39" s="1592"/>
      <c r="P39" s="1592"/>
      <c r="Q39" s="1592"/>
      <c r="R39" s="1592"/>
      <c r="S39" s="1592"/>
      <c r="T39" s="1592"/>
    </row>
    <row r="40" spans="2:20" s="605" customFormat="1" ht="30.75" customHeight="1" thickBot="1" x14ac:dyDescent="0.25">
      <c r="B40" s="1924"/>
      <c r="C40" s="1622" t="s">
        <v>1098</v>
      </c>
      <c r="D40" s="1623">
        <v>22</v>
      </c>
      <c r="E40" s="1623">
        <v>537</v>
      </c>
      <c r="F40" s="1623">
        <v>13</v>
      </c>
      <c r="G40" s="1623">
        <v>590.11400000000003</v>
      </c>
      <c r="H40" s="1624">
        <v>7.8331116685532845E-2</v>
      </c>
      <c r="I40" s="1623">
        <v>93.16689550000001</v>
      </c>
      <c r="J40" s="1623">
        <v>118939.82805585001</v>
      </c>
      <c r="K40" s="1625">
        <v>1249.49</v>
      </c>
      <c r="L40" s="1592"/>
      <c r="M40" s="1592"/>
      <c r="N40" s="1592"/>
      <c r="O40" s="1592"/>
      <c r="P40" s="1592"/>
      <c r="Q40" s="1592"/>
      <c r="R40" s="1592"/>
      <c r="S40" s="1592"/>
      <c r="T40" s="1592"/>
    </row>
    <row r="41" spans="2:20" ht="9" customHeight="1" thickTop="1" x14ac:dyDescent="0.35">
      <c r="B41" s="115"/>
      <c r="C41" s="115"/>
      <c r="D41" s="115"/>
      <c r="E41" s="115"/>
      <c r="F41" s="115"/>
      <c r="G41" s="115"/>
      <c r="H41" s="115"/>
      <c r="I41" s="115"/>
      <c r="J41" s="115"/>
      <c r="K41" s="115"/>
    </row>
    <row r="42" spans="2:20" s="334" customFormat="1" ht="18.75" customHeight="1" x14ac:dyDescent="0.5">
      <c r="B42" s="334" t="s">
        <v>1782</v>
      </c>
      <c r="K42" s="334" t="s">
        <v>1550</v>
      </c>
    </row>
    <row r="43" spans="2:20" s="334" customFormat="1" ht="18.75" customHeight="1" x14ac:dyDescent="0.5">
      <c r="B43" s="573" t="s">
        <v>1552</v>
      </c>
      <c r="K43" s="334" t="s">
        <v>1553</v>
      </c>
    </row>
    <row r="44" spans="2:20" s="417" customFormat="1" ht="22.5" x14ac:dyDescent="0.5">
      <c r="B44" s="573" t="s">
        <v>1574</v>
      </c>
      <c r="K44" s="334" t="s">
        <v>1575</v>
      </c>
    </row>
    <row r="45" spans="2:20" ht="64.5" customHeight="1" x14ac:dyDescent="0.65">
      <c r="B45" s="115"/>
      <c r="G45" s="93"/>
      <c r="H45" s="93"/>
      <c r="I45" s="93"/>
      <c r="J45" s="93"/>
      <c r="K45" s="93"/>
    </row>
    <row r="48" spans="2:20" ht="27.75" x14ac:dyDescent="0.65">
      <c r="C48" s="167"/>
      <c r="D48" s="167"/>
      <c r="E48" s="167"/>
      <c r="F48" s="167"/>
      <c r="G48" s="167"/>
      <c r="H48" s="167"/>
      <c r="I48" s="168"/>
      <c r="J48" s="169"/>
    </row>
    <row r="51" spans="9:10" ht="27.75" x14ac:dyDescent="0.65">
      <c r="I51" s="169"/>
      <c r="J51" s="169"/>
    </row>
  </sheetData>
  <mergeCells count="19">
    <mergeCell ref="B3:K3"/>
    <mergeCell ref="B5:K5"/>
    <mergeCell ref="B9:C9"/>
    <mergeCell ref="B10:C11"/>
    <mergeCell ref="I10:I11"/>
    <mergeCell ref="J10:J11"/>
    <mergeCell ref="K10:K11"/>
    <mergeCell ref="H10:H11"/>
    <mergeCell ref="G10:G11"/>
    <mergeCell ref="E10:E11"/>
    <mergeCell ref="F10:F11"/>
    <mergeCell ref="D10:D11"/>
    <mergeCell ref="B17:B28"/>
    <mergeCell ref="B14:C14"/>
    <mergeCell ref="B29:B40"/>
    <mergeCell ref="B12:C12"/>
    <mergeCell ref="B16:C16"/>
    <mergeCell ref="B13:C13"/>
    <mergeCell ref="B15:C15"/>
  </mergeCells>
  <printOptions horizontalCentered="1"/>
  <pageMargins left="0.196850393700787" right="0.196850393700787" top="0.39370078740157499" bottom="0.39370078740157499" header="0.511811023622047" footer="0.511811023622047"/>
  <pageSetup paperSize="9" scale="42" orientation="portrait" r:id="rId1"/>
  <headerFooter alignWithMargins="0">
    <oddFooter>&amp;C&amp;"Times New Roman,Regular"&amp;20- 34 -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bestFit="1" customWidth="1"/>
    <col min="2" max="16384" width="9.140625" style="47"/>
  </cols>
  <sheetData>
    <row r="6" spans="1:1" ht="19.5" customHeight="1" x14ac:dyDescent="0.85"/>
    <row r="8" spans="1:1" ht="36.75" x14ac:dyDescent="0.85">
      <c r="A8" s="290" t="s">
        <v>738</v>
      </c>
    </row>
    <row r="9" spans="1:1" ht="18.75" customHeight="1" x14ac:dyDescent="0.85"/>
    <row r="10" spans="1:1" ht="53.25" x14ac:dyDescent="1.1499999999999999">
      <c r="A10" s="291" t="s">
        <v>927</v>
      </c>
    </row>
    <row r="11" spans="1:1" ht="36.75" x14ac:dyDescent="0.85"/>
    <row r="12" spans="1:1" ht="36.75" x14ac:dyDescent="0.85"/>
    <row r="13" spans="1:1" ht="36.75" x14ac:dyDescent="0.85">
      <c r="A13" s="290" t="s">
        <v>737</v>
      </c>
    </row>
    <row r="14" spans="1:1" ht="18.75" customHeight="1" x14ac:dyDescent="0.85"/>
    <row r="15" spans="1:1" ht="48" x14ac:dyDescent="1.05">
      <c r="A15" s="293" t="s">
        <v>616</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9"/>
  <dimension ref="B1:V84"/>
  <sheetViews>
    <sheetView rightToLeft="1" view="pageBreakPreview" zoomScale="50" zoomScaleNormal="50" zoomScaleSheetLayoutView="50" workbookViewId="0"/>
  </sheetViews>
  <sheetFormatPr defaultRowHeight="15" x14ac:dyDescent="0.35"/>
  <cols>
    <col min="1" max="1" width="9.140625" style="48"/>
    <col min="2" max="2" width="58.7109375" style="48" customWidth="1"/>
    <col min="3" max="8" width="15.42578125" style="48" customWidth="1"/>
    <col min="9" max="9" width="72.140625" style="48" customWidth="1"/>
    <col min="10" max="10" width="9.140625" style="48"/>
    <col min="11" max="11" width="14.140625" style="48" bestFit="1" customWidth="1"/>
    <col min="12" max="16384" width="9.140625" style="48"/>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ht="30" customHeight="1" x14ac:dyDescent="0.85">
      <c r="B3" s="1792" t="s">
        <v>1884</v>
      </c>
      <c r="C3" s="1938"/>
      <c r="D3" s="1938"/>
      <c r="E3" s="1938"/>
      <c r="F3" s="1938"/>
      <c r="G3" s="1938"/>
      <c r="H3" s="1938"/>
      <c r="I3" s="1938"/>
    </row>
    <row r="4" spans="2:22" s="5" customFormat="1" ht="12.75" customHeight="1" x14ac:dyDescent="0.85">
      <c r="B4" s="1596"/>
      <c r="C4" s="1596"/>
      <c r="D4" s="1596"/>
      <c r="E4" s="1596"/>
      <c r="F4" s="1596"/>
      <c r="G4" s="1596"/>
      <c r="H4" s="1596"/>
      <c r="I4" s="1596"/>
    </row>
    <row r="5" spans="2:22" ht="30" customHeight="1" x14ac:dyDescent="0.85">
      <c r="B5" s="1792" t="s">
        <v>1885</v>
      </c>
      <c r="C5" s="1792"/>
      <c r="D5" s="1792"/>
      <c r="E5" s="1792"/>
      <c r="F5" s="1792"/>
      <c r="G5" s="1792"/>
      <c r="H5" s="1792"/>
      <c r="I5" s="1792"/>
    </row>
    <row r="6" spans="2:22" ht="19.5" customHeight="1" x14ac:dyDescent="0.65">
      <c r="B6" s="88"/>
      <c r="C6" s="86"/>
      <c r="D6" s="86"/>
      <c r="E6" s="86"/>
      <c r="F6" s="86"/>
      <c r="G6" s="86"/>
      <c r="H6" s="86"/>
    </row>
    <row r="7" spans="2:22" s="37" customFormat="1" ht="22.5" x14ac:dyDescent="0.5">
      <c r="B7" s="618" t="s">
        <v>1756</v>
      </c>
      <c r="C7" s="229"/>
      <c r="D7" s="229"/>
      <c r="E7" s="229"/>
      <c r="F7" s="229"/>
      <c r="G7" s="229"/>
      <c r="H7" s="229"/>
      <c r="I7" s="229" t="s">
        <v>1760</v>
      </c>
      <c r="M7" s="79"/>
    </row>
    <row r="8" spans="2:22" ht="18.75" customHeight="1" thickBot="1" x14ac:dyDescent="0.4"/>
    <row r="9" spans="2:22" s="359" customFormat="1" ht="24.95" customHeight="1" thickTop="1" x14ac:dyDescent="0.7">
      <c r="B9" s="1939" t="s">
        <v>887</v>
      </c>
      <c r="C9" s="1779">
        <v>2008</v>
      </c>
      <c r="D9" s="1779">
        <v>2009</v>
      </c>
      <c r="E9" s="1779">
        <v>2010</v>
      </c>
      <c r="F9" s="1779">
        <v>2011</v>
      </c>
      <c r="G9" s="1779">
        <v>2012</v>
      </c>
      <c r="H9" s="1779">
        <v>2013</v>
      </c>
      <c r="I9" s="1942" t="s">
        <v>886</v>
      </c>
    </row>
    <row r="10" spans="2:22" s="519" customFormat="1" ht="24.95" customHeight="1" x14ac:dyDescent="0.7">
      <c r="B10" s="1940"/>
      <c r="C10" s="1780"/>
      <c r="D10" s="1780"/>
      <c r="E10" s="1780"/>
      <c r="F10" s="1780"/>
      <c r="G10" s="1780"/>
      <c r="H10" s="1780"/>
      <c r="I10" s="1943"/>
    </row>
    <row r="11" spans="2:22" s="359" customFormat="1" ht="24.95" customHeight="1" x14ac:dyDescent="0.7">
      <c r="B11" s="1941"/>
      <c r="C11" s="1781"/>
      <c r="D11" s="1781"/>
      <c r="E11" s="1781"/>
      <c r="F11" s="1781"/>
      <c r="G11" s="1781"/>
      <c r="H11" s="1781"/>
      <c r="I11" s="1944"/>
    </row>
    <row r="12" spans="2:22" s="359" customFormat="1" ht="15.75" customHeight="1" x14ac:dyDescent="0.7">
      <c r="B12" s="514"/>
      <c r="C12" s="599"/>
      <c r="D12" s="599"/>
      <c r="E12" s="599"/>
      <c r="F12" s="599"/>
      <c r="G12" s="599"/>
      <c r="H12" s="599"/>
      <c r="I12" s="520"/>
    </row>
    <row r="13" spans="2:22" s="558" customFormat="1" ht="37.5" customHeight="1" x14ac:dyDescent="0.2">
      <c r="B13" s="608" t="s">
        <v>18</v>
      </c>
      <c r="C13" s="601">
        <v>219268</v>
      </c>
      <c r="D13" s="601">
        <v>240640</v>
      </c>
      <c r="E13" s="601">
        <v>278428</v>
      </c>
      <c r="F13" s="602">
        <v>325005</v>
      </c>
      <c r="G13" s="602">
        <v>242885</v>
      </c>
      <c r="H13" s="602">
        <v>165221</v>
      </c>
      <c r="I13" s="570" t="s">
        <v>19</v>
      </c>
    </row>
    <row r="14" spans="2:22" s="605" customFormat="1" ht="37.5" customHeight="1" x14ac:dyDescent="0.2">
      <c r="B14" s="609" t="s">
        <v>15</v>
      </c>
      <c r="C14" s="604">
        <v>122000</v>
      </c>
      <c r="D14" s="604">
        <v>136130</v>
      </c>
      <c r="E14" s="604">
        <v>148200</v>
      </c>
      <c r="F14" s="604">
        <v>177500</v>
      </c>
      <c r="G14" s="604">
        <v>123000</v>
      </c>
      <c r="H14" s="604">
        <v>79000</v>
      </c>
      <c r="I14" s="615" t="s">
        <v>20</v>
      </c>
      <c r="J14" s="558"/>
      <c r="K14" s="558"/>
      <c r="L14" s="558"/>
      <c r="M14" s="558"/>
      <c r="N14" s="558"/>
      <c r="O14" s="558"/>
      <c r="P14" s="558"/>
      <c r="Q14" s="558"/>
      <c r="R14" s="558"/>
      <c r="S14" s="558"/>
    </row>
    <row r="15" spans="2:22" s="605" customFormat="1" ht="37.5" customHeight="1" x14ac:dyDescent="0.2">
      <c r="B15" s="609" t="s">
        <v>16</v>
      </c>
      <c r="C15" s="604">
        <v>7000</v>
      </c>
      <c r="D15" s="604">
        <v>8000</v>
      </c>
      <c r="E15" s="604">
        <v>9000</v>
      </c>
      <c r="F15" s="604">
        <v>12000</v>
      </c>
      <c r="G15" s="604">
        <v>12000</v>
      </c>
      <c r="H15" s="604">
        <v>11000</v>
      </c>
      <c r="I15" s="615" t="s">
        <v>245</v>
      </c>
      <c r="J15" s="558"/>
      <c r="K15" s="558"/>
      <c r="L15" s="558"/>
      <c r="M15" s="558"/>
      <c r="N15" s="558"/>
      <c r="O15" s="558"/>
      <c r="P15" s="558"/>
      <c r="Q15" s="558"/>
      <c r="R15" s="558"/>
      <c r="S15" s="558"/>
    </row>
    <row r="16" spans="2:22" s="605" customFormat="1" ht="37.5" customHeight="1" x14ac:dyDescent="0.2">
      <c r="B16" s="609" t="s">
        <v>246</v>
      </c>
      <c r="C16" s="604">
        <v>2615</v>
      </c>
      <c r="D16" s="604">
        <v>3580</v>
      </c>
      <c r="E16" s="604">
        <v>4290</v>
      </c>
      <c r="F16" s="604">
        <v>4510</v>
      </c>
      <c r="G16" s="604">
        <v>4010</v>
      </c>
      <c r="H16" s="604">
        <v>1686</v>
      </c>
      <c r="I16" s="615" t="s">
        <v>21</v>
      </c>
      <c r="J16" s="558"/>
      <c r="K16" s="558"/>
      <c r="L16" s="558"/>
      <c r="M16" s="558"/>
      <c r="N16" s="558"/>
      <c r="O16" s="558"/>
      <c r="P16" s="558"/>
      <c r="Q16" s="558"/>
      <c r="R16" s="558"/>
      <c r="S16" s="558"/>
    </row>
    <row r="17" spans="2:19" s="605" customFormat="1" ht="37.5" customHeight="1" x14ac:dyDescent="0.2">
      <c r="B17" s="609" t="s">
        <v>17</v>
      </c>
      <c r="C17" s="604">
        <v>54723</v>
      </c>
      <c r="D17" s="604">
        <v>55301</v>
      </c>
      <c r="E17" s="604">
        <v>74201</v>
      </c>
      <c r="F17" s="604">
        <v>76700</v>
      </c>
      <c r="G17" s="604">
        <v>61500</v>
      </c>
      <c r="H17" s="604">
        <v>46060</v>
      </c>
      <c r="I17" s="615" t="s">
        <v>247</v>
      </c>
      <c r="J17" s="558"/>
      <c r="K17" s="558"/>
      <c r="L17" s="558"/>
      <c r="M17" s="558"/>
      <c r="N17" s="558"/>
      <c r="O17" s="558"/>
      <c r="P17" s="558"/>
      <c r="Q17" s="558"/>
      <c r="R17" s="558"/>
      <c r="S17" s="558"/>
    </row>
    <row r="18" spans="2:19" s="605" customFormat="1" ht="37.5" customHeight="1" x14ac:dyDescent="0.2">
      <c r="B18" s="609" t="s">
        <v>780</v>
      </c>
      <c r="C18" s="604">
        <v>23910</v>
      </c>
      <c r="D18" s="604">
        <v>26105</v>
      </c>
      <c r="E18" s="604">
        <v>29100</v>
      </c>
      <c r="F18" s="604">
        <v>39300</v>
      </c>
      <c r="G18" s="604">
        <v>31300</v>
      </c>
      <c r="H18" s="604">
        <v>20800</v>
      </c>
      <c r="I18" s="615" t="s">
        <v>620</v>
      </c>
      <c r="J18" s="558"/>
      <c r="K18" s="558"/>
      <c r="L18" s="558"/>
      <c r="M18" s="558"/>
      <c r="N18" s="558"/>
      <c r="O18" s="558"/>
      <c r="P18" s="558"/>
      <c r="Q18" s="558"/>
      <c r="R18" s="558"/>
      <c r="S18" s="558"/>
    </row>
    <row r="19" spans="2:19" s="605" customFormat="1" ht="37.5" customHeight="1" x14ac:dyDescent="0.2">
      <c r="B19" s="610" t="s">
        <v>781</v>
      </c>
      <c r="C19" s="604">
        <v>9020</v>
      </c>
      <c r="D19" s="604">
        <v>11524</v>
      </c>
      <c r="E19" s="604">
        <v>13637</v>
      </c>
      <c r="F19" s="604">
        <v>14995</v>
      </c>
      <c r="G19" s="604">
        <v>11075</v>
      </c>
      <c r="H19" s="604">
        <v>6675</v>
      </c>
      <c r="I19" s="615" t="s">
        <v>782</v>
      </c>
      <c r="J19" s="558"/>
      <c r="K19" s="558"/>
      <c r="L19" s="558"/>
      <c r="M19" s="558"/>
      <c r="N19" s="558"/>
      <c r="O19" s="558"/>
      <c r="P19" s="558"/>
      <c r="Q19" s="558"/>
      <c r="R19" s="558"/>
      <c r="S19" s="558"/>
    </row>
    <row r="20" spans="2:19" s="605" customFormat="1" ht="15.75" customHeight="1" x14ac:dyDescent="0.2">
      <c r="B20" s="610"/>
      <c r="C20" s="604"/>
      <c r="D20" s="604"/>
      <c r="E20" s="604"/>
      <c r="F20" s="604"/>
      <c r="G20" s="604"/>
      <c r="H20" s="604"/>
      <c r="I20" s="615"/>
      <c r="J20" s="558"/>
      <c r="K20" s="558"/>
      <c r="L20" s="558"/>
      <c r="M20" s="558"/>
      <c r="N20" s="558"/>
      <c r="O20" s="558"/>
      <c r="P20" s="558"/>
      <c r="Q20" s="558"/>
      <c r="R20" s="558"/>
      <c r="S20" s="558"/>
    </row>
    <row r="21" spans="2:19" s="558" customFormat="1" ht="37.5" customHeight="1" x14ac:dyDescent="0.2">
      <c r="B21" s="611" t="s">
        <v>281</v>
      </c>
      <c r="C21" s="602">
        <v>46617</v>
      </c>
      <c r="D21" s="602">
        <v>47484</v>
      </c>
      <c r="E21" s="602">
        <v>42816</v>
      </c>
      <c r="F21" s="602">
        <v>54272</v>
      </c>
      <c r="G21" s="602">
        <v>4662</v>
      </c>
      <c r="H21" s="602">
        <v>2534</v>
      </c>
      <c r="I21" s="570" t="s">
        <v>248</v>
      </c>
    </row>
    <row r="22" spans="2:19" s="605" customFormat="1" ht="15.75" customHeight="1" x14ac:dyDescent="0.2">
      <c r="B22" s="610"/>
      <c r="C22" s="604"/>
      <c r="D22" s="604"/>
      <c r="E22" s="604"/>
      <c r="F22" s="604"/>
      <c r="G22" s="604"/>
      <c r="H22" s="604"/>
      <c r="I22" s="615"/>
      <c r="J22" s="558"/>
      <c r="K22" s="558"/>
      <c r="L22" s="558"/>
      <c r="M22" s="558"/>
      <c r="N22" s="558"/>
      <c r="O22" s="558"/>
      <c r="P22" s="558"/>
      <c r="Q22" s="558"/>
      <c r="R22" s="558"/>
      <c r="S22" s="558"/>
    </row>
    <row r="23" spans="2:19" s="558" customFormat="1" ht="37.5" customHeight="1" x14ac:dyDescent="0.2">
      <c r="B23" s="611" t="s">
        <v>282</v>
      </c>
      <c r="C23" s="601">
        <v>42612</v>
      </c>
      <c r="D23" s="601">
        <v>43200</v>
      </c>
      <c r="E23" s="601">
        <v>79250</v>
      </c>
      <c r="F23" s="602">
        <v>75190</v>
      </c>
      <c r="G23" s="602">
        <v>30940</v>
      </c>
      <c r="H23" s="602">
        <v>21245</v>
      </c>
      <c r="I23" s="570" t="s">
        <v>249</v>
      </c>
    </row>
    <row r="24" spans="2:19" s="605" customFormat="1" ht="37.5" customHeight="1" x14ac:dyDescent="0.2">
      <c r="B24" s="610" t="s">
        <v>66</v>
      </c>
      <c r="C24" s="604">
        <v>0</v>
      </c>
      <c r="D24" s="604">
        <v>0</v>
      </c>
      <c r="E24" s="604">
        <v>0</v>
      </c>
      <c r="F24" s="604">
        <v>0</v>
      </c>
      <c r="G24" s="604">
        <v>0</v>
      </c>
      <c r="H24" s="604">
        <v>0</v>
      </c>
      <c r="I24" s="615" t="s">
        <v>67</v>
      </c>
      <c r="J24" s="558"/>
      <c r="K24" s="558"/>
      <c r="L24" s="558"/>
      <c r="M24" s="558"/>
      <c r="N24" s="558"/>
      <c r="O24" s="558"/>
      <c r="P24" s="558"/>
      <c r="Q24" s="558"/>
      <c r="R24" s="558"/>
      <c r="S24" s="558"/>
    </row>
    <row r="25" spans="2:19" s="605" customFormat="1" ht="37.5" customHeight="1" x14ac:dyDescent="0.2">
      <c r="B25" s="610" t="s">
        <v>250</v>
      </c>
      <c r="C25" s="607">
        <v>42612</v>
      </c>
      <c r="D25" s="607">
        <v>43200</v>
      </c>
      <c r="E25" s="607">
        <v>79250</v>
      </c>
      <c r="F25" s="607">
        <v>75190</v>
      </c>
      <c r="G25" s="607">
        <v>30940</v>
      </c>
      <c r="H25" s="607">
        <v>21245</v>
      </c>
      <c r="I25" s="615" t="s">
        <v>27</v>
      </c>
      <c r="J25" s="558"/>
      <c r="K25" s="558"/>
      <c r="L25" s="558"/>
      <c r="M25" s="558"/>
      <c r="N25" s="558"/>
      <c r="O25" s="558"/>
      <c r="P25" s="558"/>
      <c r="Q25" s="558"/>
      <c r="R25" s="558"/>
      <c r="S25" s="558"/>
    </row>
    <row r="26" spans="2:19" s="605" customFormat="1" ht="15.75" customHeight="1" x14ac:dyDescent="0.2">
      <c r="B26" s="610"/>
      <c r="C26" s="604"/>
      <c r="D26" s="604"/>
      <c r="E26" s="604"/>
      <c r="F26" s="604"/>
      <c r="G26" s="604"/>
      <c r="H26" s="604"/>
      <c r="I26" s="615"/>
      <c r="J26" s="558"/>
      <c r="K26" s="558"/>
      <c r="L26" s="558"/>
      <c r="M26" s="558"/>
      <c r="N26" s="558"/>
      <c r="O26" s="558"/>
      <c r="P26" s="558"/>
      <c r="Q26" s="558"/>
      <c r="R26" s="558"/>
      <c r="S26" s="558"/>
    </row>
    <row r="27" spans="2:19" s="558" customFormat="1" ht="37.5" customHeight="1" x14ac:dyDescent="0.2">
      <c r="B27" s="611" t="s">
        <v>841</v>
      </c>
      <c r="C27" s="601">
        <v>99303</v>
      </c>
      <c r="D27" s="601">
        <v>127617.66</v>
      </c>
      <c r="E27" s="601">
        <v>177092.17199999999</v>
      </c>
      <c r="F27" s="602">
        <v>194192.497</v>
      </c>
      <c r="G27" s="602">
        <v>500565.91200000001</v>
      </c>
      <c r="H27" s="602">
        <v>444961.46400000004</v>
      </c>
      <c r="I27" s="570" t="s">
        <v>842</v>
      </c>
    </row>
    <row r="28" spans="2:19" s="605" customFormat="1" ht="37.5" customHeight="1" x14ac:dyDescent="0.2">
      <c r="B28" s="610" t="s">
        <v>251</v>
      </c>
      <c r="C28" s="604">
        <v>90318</v>
      </c>
      <c r="D28" s="604">
        <v>116701.66</v>
      </c>
      <c r="E28" s="604">
        <v>168079.36299999998</v>
      </c>
      <c r="F28" s="604">
        <v>185004.747</v>
      </c>
      <c r="G28" s="604">
        <v>375714.66200000001</v>
      </c>
      <c r="H28" s="604">
        <v>289087.04700000002</v>
      </c>
      <c r="I28" s="615" t="s">
        <v>254</v>
      </c>
      <c r="J28" s="558"/>
      <c r="K28" s="558"/>
      <c r="L28" s="558"/>
      <c r="M28" s="558"/>
      <c r="N28" s="558"/>
      <c r="O28" s="558"/>
      <c r="P28" s="558"/>
      <c r="Q28" s="558"/>
      <c r="R28" s="558"/>
      <c r="S28" s="558"/>
    </row>
    <row r="29" spans="2:19" s="605" customFormat="1" ht="37.5" customHeight="1" x14ac:dyDescent="0.2">
      <c r="B29" s="610" t="s">
        <v>252</v>
      </c>
      <c r="C29" s="604">
        <v>0</v>
      </c>
      <c r="D29" s="604">
        <v>0</v>
      </c>
      <c r="E29" s="604">
        <v>0</v>
      </c>
      <c r="F29" s="604">
        <v>0</v>
      </c>
      <c r="G29" s="604">
        <v>49828.936999999998</v>
      </c>
      <c r="H29" s="604">
        <v>53358.112999999998</v>
      </c>
      <c r="I29" s="615" t="s">
        <v>255</v>
      </c>
      <c r="J29" s="558"/>
      <c r="K29" s="558"/>
      <c r="L29" s="558"/>
      <c r="M29" s="558"/>
      <c r="N29" s="558"/>
      <c r="O29" s="558"/>
      <c r="P29" s="558"/>
      <c r="Q29" s="558"/>
      <c r="R29" s="558"/>
      <c r="S29" s="558"/>
    </row>
    <row r="30" spans="2:19" s="605" customFormat="1" ht="37.5" customHeight="1" x14ac:dyDescent="0.2">
      <c r="B30" s="610" t="s">
        <v>253</v>
      </c>
      <c r="C30" s="604">
        <v>8985</v>
      </c>
      <c r="D30" s="604">
        <v>10916</v>
      </c>
      <c r="E30" s="604">
        <v>9012.8089999999993</v>
      </c>
      <c r="F30" s="604">
        <v>9187.75</v>
      </c>
      <c r="G30" s="604">
        <v>9187.75</v>
      </c>
      <c r="H30" s="604">
        <v>3672</v>
      </c>
      <c r="I30" s="615" t="s">
        <v>256</v>
      </c>
      <c r="J30" s="558"/>
      <c r="K30" s="558"/>
      <c r="L30" s="558"/>
      <c r="M30" s="558"/>
      <c r="N30" s="558"/>
      <c r="O30" s="558"/>
      <c r="P30" s="558"/>
      <c r="Q30" s="558"/>
      <c r="R30" s="558"/>
      <c r="S30" s="558"/>
    </row>
    <row r="31" spans="2:19" s="605" customFormat="1" ht="37.5" customHeight="1" x14ac:dyDescent="0.2">
      <c r="B31" s="610" t="s">
        <v>1487</v>
      </c>
      <c r="C31" s="604">
        <v>0</v>
      </c>
      <c r="D31" s="604">
        <v>0</v>
      </c>
      <c r="E31" s="604">
        <v>0</v>
      </c>
      <c r="F31" s="604">
        <v>0</v>
      </c>
      <c r="G31" s="604">
        <v>65834.562999999995</v>
      </c>
      <c r="H31" s="604">
        <v>53592.303999999996</v>
      </c>
      <c r="I31" s="615" t="s">
        <v>1488</v>
      </c>
      <c r="J31" s="558"/>
      <c r="K31" s="558"/>
      <c r="L31" s="558"/>
      <c r="M31" s="558"/>
      <c r="N31" s="558"/>
      <c r="O31" s="558"/>
      <c r="P31" s="558"/>
      <c r="Q31" s="558"/>
      <c r="R31" s="558"/>
      <c r="S31" s="558"/>
    </row>
    <row r="32" spans="2:19" s="605" customFormat="1" ht="37.5" customHeight="1" x14ac:dyDescent="0.2">
      <c r="B32" s="610" t="s">
        <v>1515</v>
      </c>
      <c r="C32" s="604">
        <v>0</v>
      </c>
      <c r="D32" s="604">
        <v>0</v>
      </c>
      <c r="E32" s="604">
        <v>0</v>
      </c>
      <c r="F32" s="604">
        <v>0</v>
      </c>
      <c r="G32" s="604">
        <v>0</v>
      </c>
      <c r="H32" s="604">
        <v>5252</v>
      </c>
      <c r="I32" s="615" t="s">
        <v>1535</v>
      </c>
      <c r="J32" s="558"/>
      <c r="K32" s="558"/>
      <c r="L32" s="558"/>
      <c r="M32" s="558"/>
      <c r="N32" s="558"/>
      <c r="O32" s="558"/>
      <c r="P32" s="558"/>
      <c r="Q32" s="558"/>
      <c r="R32" s="558"/>
      <c r="S32" s="558"/>
    </row>
    <row r="33" spans="2:19" s="605" customFormat="1" ht="37.5" customHeight="1" x14ac:dyDescent="0.2">
      <c r="B33" s="610" t="s">
        <v>1516</v>
      </c>
      <c r="C33" s="604">
        <v>0</v>
      </c>
      <c r="D33" s="604">
        <v>0</v>
      </c>
      <c r="E33" s="604">
        <v>0</v>
      </c>
      <c r="F33" s="604">
        <v>0</v>
      </c>
      <c r="G33" s="604">
        <v>0</v>
      </c>
      <c r="H33" s="604">
        <v>40000</v>
      </c>
      <c r="I33" s="615" t="s">
        <v>1536</v>
      </c>
      <c r="J33" s="558"/>
      <c r="K33" s="558"/>
      <c r="L33" s="558"/>
      <c r="M33" s="558"/>
      <c r="N33" s="558"/>
      <c r="O33" s="558"/>
      <c r="P33" s="558"/>
      <c r="Q33" s="558"/>
      <c r="R33" s="558"/>
      <c r="S33" s="558"/>
    </row>
    <row r="34" spans="2:19" s="605" customFormat="1" ht="15.75" customHeight="1" x14ac:dyDescent="0.2">
      <c r="B34" s="610"/>
      <c r="C34" s="604"/>
      <c r="D34" s="604"/>
      <c r="E34" s="604"/>
      <c r="F34" s="604"/>
      <c r="G34" s="604"/>
      <c r="H34" s="604"/>
      <c r="I34" s="615"/>
      <c r="J34" s="558"/>
      <c r="K34" s="558"/>
      <c r="L34" s="558"/>
      <c r="M34" s="558"/>
      <c r="N34" s="558"/>
      <c r="O34" s="558"/>
      <c r="P34" s="558"/>
      <c r="Q34" s="558"/>
      <c r="R34" s="558"/>
      <c r="S34" s="558"/>
    </row>
    <row r="35" spans="2:19" s="558" customFormat="1" ht="37.5" customHeight="1" x14ac:dyDescent="0.2">
      <c r="B35" s="611" t="s">
        <v>919</v>
      </c>
      <c r="C35" s="601">
        <v>192200</v>
      </c>
      <c r="D35" s="601">
        <v>226058</v>
      </c>
      <c r="E35" s="601">
        <v>176413.82799999998</v>
      </c>
      <c r="F35" s="602">
        <v>186340.503</v>
      </c>
      <c r="G35" s="602">
        <v>547497.08799999999</v>
      </c>
      <c r="H35" s="602">
        <v>749038.10100000002</v>
      </c>
      <c r="I35" s="570" t="s">
        <v>619</v>
      </c>
    </row>
    <row r="36" spans="2:19" s="605" customFormat="1" ht="37.5" customHeight="1" x14ac:dyDescent="0.2">
      <c r="B36" s="610" t="s">
        <v>257</v>
      </c>
      <c r="C36" s="604">
        <v>10650</v>
      </c>
      <c r="D36" s="604">
        <v>12296</v>
      </c>
      <c r="E36" s="604">
        <v>11934.61</v>
      </c>
      <c r="F36" s="604">
        <v>18851.555</v>
      </c>
      <c r="G36" s="604">
        <v>18568.11</v>
      </c>
      <c r="H36" s="604">
        <v>4211.6540000000005</v>
      </c>
      <c r="I36" s="615" t="s">
        <v>920</v>
      </c>
      <c r="J36" s="558"/>
      <c r="K36" s="558"/>
      <c r="L36" s="558"/>
      <c r="M36" s="558"/>
      <c r="N36" s="558"/>
      <c r="O36" s="558"/>
      <c r="P36" s="558"/>
      <c r="Q36" s="558"/>
      <c r="R36" s="558"/>
      <c r="S36" s="558"/>
    </row>
    <row r="37" spans="2:19" s="605" customFormat="1" ht="37.5" customHeight="1" x14ac:dyDescent="0.2">
      <c r="B37" s="610" t="s">
        <v>158</v>
      </c>
      <c r="C37" s="604">
        <v>181550</v>
      </c>
      <c r="D37" s="604">
        <v>213762</v>
      </c>
      <c r="E37" s="604">
        <v>164479.21799999999</v>
      </c>
      <c r="F37" s="604">
        <v>167488.948</v>
      </c>
      <c r="G37" s="604">
        <v>528928.978</v>
      </c>
      <c r="H37" s="604">
        <v>744826.44700000004</v>
      </c>
      <c r="I37" s="615" t="s">
        <v>765</v>
      </c>
      <c r="J37" s="558"/>
      <c r="K37" s="558"/>
      <c r="L37" s="558"/>
      <c r="M37" s="558"/>
      <c r="N37" s="558"/>
      <c r="O37" s="558"/>
      <c r="P37" s="558"/>
      <c r="Q37" s="558"/>
      <c r="R37" s="558"/>
      <c r="S37" s="558"/>
    </row>
    <row r="38" spans="2:19" s="605" customFormat="1" ht="37.5" customHeight="1" x14ac:dyDescent="0.2">
      <c r="B38" s="610" t="s">
        <v>159</v>
      </c>
      <c r="C38" s="604">
        <v>0</v>
      </c>
      <c r="D38" s="604">
        <v>0</v>
      </c>
      <c r="E38" s="604">
        <v>0</v>
      </c>
      <c r="F38" s="604">
        <v>0</v>
      </c>
      <c r="G38" s="604">
        <v>0</v>
      </c>
      <c r="H38" s="604">
        <v>0</v>
      </c>
      <c r="I38" s="615" t="s">
        <v>766</v>
      </c>
      <c r="J38" s="558"/>
      <c r="K38" s="558"/>
      <c r="L38" s="558"/>
      <c r="M38" s="558"/>
      <c r="N38" s="558"/>
      <c r="O38" s="558"/>
      <c r="P38" s="558"/>
      <c r="Q38" s="558"/>
      <c r="R38" s="558"/>
      <c r="S38" s="558"/>
    </row>
    <row r="39" spans="2:19" s="605" customFormat="1" ht="15.75" customHeight="1" x14ac:dyDescent="0.2">
      <c r="B39" s="610"/>
      <c r="C39" s="604"/>
      <c r="D39" s="604"/>
      <c r="E39" s="604"/>
      <c r="F39" s="604"/>
      <c r="G39" s="604"/>
      <c r="H39" s="604"/>
      <c r="I39" s="615"/>
      <c r="J39" s="558"/>
      <c r="K39" s="558"/>
      <c r="L39" s="558"/>
      <c r="M39" s="558"/>
      <c r="N39" s="558"/>
      <c r="O39" s="558"/>
      <c r="P39" s="558"/>
      <c r="Q39" s="558"/>
      <c r="R39" s="558"/>
      <c r="S39" s="558"/>
    </row>
    <row r="40" spans="2:19" s="558" customFormat="1" ht="37.5" customHeight="1" x14ac:dyDescent="0.2">
      <c r="B40" s="608" t="s">
        <v>854</v>
      </c>
      <c r="C40" s="601">
        <v>600000</v>
      </c>
      <c r="D40" s="601">
        <v>684999.66</v>
      </c>
      <c r="E40" s="601">
        <v>754000</v>
      </c>
      <c r="F40" s="602">
        <v>835000</v>
      </c>
      <c r="G40" s="602">
        <v>1326550</v>
      </c>
      <c r="H40" s="602">
        <v>1382999.5649999999</v>
      </c>
      <c r="I40" s="570" t="s">
        <v>332</v>
      </c>
    </row>
    <row r="41" spans="2:19" s="359" customFormat="1" ht="24.95" customHeight="1" thickBot="1" x14ac:dyDescent="0.75">
      <c r="B41" s="612"/>
      <c r="C41" s="467"/>
      <c r="D41" s="467"/>
      <c r="E41" s="467"/>
      <c r="F41" s="467"/>
      <c r="G41" s="467"/>
      <c r="H41" s="467"/>
      <c r="I41" s="616"/>
    </row>
    <row r="42" spans="2:19" ht="9" customHeight="1" thickTop="1" x14ac:dyDescent="0.35">
      <c r="B42" s="613"/>
      <c r="I42" s="613"/>
    </row>
    <row r="43" spans="2:19" s="53" customFormat="1" ht="18.75" customHeight="1" x14ac:dyDescent="0.5">
      <c r="B43" s="617" t="s">
        <v>1783</v>
      </c>
      <c r="C43" s="334"/>
      <c r="D43" s="334"/>
      <c r="E43" s="334"/>
      <c r="F43" s="334"/>
      <c r="G43" s="334"/>
      <c r="H43" s="334"/>
      <c r="I43" s="617" t="s">
        <v>1784</v>
      </c>
    </row>
    <row r="44" spans="2:19" s="53" customFormat="1" ht="18.75" customHeight="1" x14ac:dyDescent="0.5">
      <c r="B44" s="521"/>
    </row>
    <row r="45" spans="2:19" s="37" customFormat="1" ht="21.75" x14ac:dyDescent="0.5">
      <c r="B45" s="614"/>
    </row>
    <row r="46" spans="2:19" ht="21.75" customHeight="1" x14ac:dyDescent="0.5">
      <c r="B46" s="613"/>
      <c r="H46" s="37"/>
    </row>
    <row r="47" spans="2:19" x14ac:dyDescent="0.35">
      <c r="B47" s="613"/>
      <c r="C47" s="165"/>
      <c r="D47" s="165"/>
      <c r="E47" s="165"/>
      <c r="F47" s="165"/>
      <c r="G47" s="165"/>
      <c r="H47" s="165"/>
      <c r="I47" s="165"/>
    </row>
    <row r="48" spans="2:19" x14ac:dyDescent="0.35">
      <c r="B48" s="613"/>
      <c r="C48" s="165"/>
      <c r="D48" s="165"/>
      <c r="E48" s="165"/>
      <c r="F48" s="165"/>
      <c r="G48" s="165"/>
      <c r="H48" s="165"/>
      <c r="I48" s="165"/>
    </row>
    <row r="49" spans="2:9" x14ac:dyDescent="0.35">
      <c r="B49" s="613"/>
      <c r="C49" s="165"/>
      <c r="D49" s="165"/>
      <c r="E49" s="165"/>
      <c r="F49" s="165"/>
      <c r="G49" s="165"/>
      <c r="H49" s="165"/>
      <c r="I49" s="165"/>
    </row>
    <row r="50" spans="2:9" x14ac:dyDescent="0.35">
      <c r="B50" s="613"/>
      <c r="C50" s="165"/>
      <c r="D50" s="165"/>
      <c r="E50" s="165"/>
      <c r="F50" s="165"/>
      <c r="G50" s="165"/>
      <c r="H50" s="165"/>
      <c r="I50" s="165"/>
    </row>
    <row r="51" spans="2:9" x14ac:dyDescent="0.35">
      <c r="B51" s="613"/>
      <c r="C51" s="165"/>
      <c r="D51" s="165"/>
      <c r="E51" s="165"/>
      <c r="F51" s="165"/>
      <c r="G51" s="165"/>
      <c r="H51" s="165"/>
      <c r="I51" s="165"/>
    </row>
    <row r="52" spans="2:9" x14ac:dyDescent="0.35">
      <c r="B52" s="613"/>
      <c r="C52" s="165"/>
      <c r="D52" s="165"/>
      <c r="E52" s="165"/>
      <c r="F52" s="165"/>
      <c r="G52" s="165"/>
      <c r="H52" s="165"/>
      <c r="I52" s="165"/>
    </row>
    <row r="53" spans="2:9" x14ac:dyDescent="0.35">
      <c r="B53" s="613"/>
      <c r="C53" s="165"/>
      <c r="D53" s="165"/>
      <c r="E53" s="165"/>
      <c r="F53" s="165"/>
      <c r="G53" s="165"/>
      <c r="H53" s="165"/>
      <c r="I53" s="165"/>
    </row>
    <row r="54" spans="2:9" x14ac:dyDescent="0.35">
      <c r="B54" s="613"/>
      <c r="C54" s="165"/>
      <c r="D54" s="165"/>
      <c r="E54" s="165"/>
      <c r="F54" s="165"/>
      <c r="G54" s="165"/>
      <c r="H54" s="165"/>
      <c r="I54" s="165"/>
    </row>
    <row r="55" spans="2:9" x14ac:dyDescent="0.35">
      <c r="B55" s="613"/>
      <c r="C55" s="165"/>
      <c r="D55" s="165"/>
      <c r="E55" s="165"/>
      <c r="F55" s="165"/>
      <c r="G55" s="165"/>
      <c r="H55" s="165"/>
      <c r="I55" s="165"/>
    </row>
    <row r="56" spans="2:9" x14ac:dyDescent="0.35">
      <c r="B56" s="613"/>
      <c r="C56" s="165"/>
      <c r="D56" s="165"/>
      <c r="E56" s="165"/>
      <c r="F56" s="165"/>
      <c r="G56" s="165"/>
      <c r="H56" s="165"/>
      <c r="I56" s="165"/>
    </row>
    <row r="57" spans="2:9" x14ac:dyDescent="0.35">
      <c r="B57" s="613"/>
      <c r="C57" s="165"/>
      <c r="D57" s="165"/>
      <c r="E57" s="165"/>
      <c r="F57" s="165"/>
      <c r="G57" s="165"/>
      <c r="H57" s="165"/>
      <c r="I57" s="165"/>
    </row>
    <row r="58" spans="2:9" x14ac:dyDescent="0.35">
      <c r="B58" s="613"/>
      <c r="C58" s="165"/>
      <c r="D58" s="165"/>
      <c r="E58" s="165"/>
      <c r="F58" s="165"/>
      <c r="G58" s="165"/>
      <c r="H58" s="165"/>
      <c r="I58" s="165"/>
    </row>
    <row r="59" spans="2:9" x14ac:dyDescent="0.35">
      <c r="B59" s="613"/>
      <c r="C59" s="165"/>
      <c r="D59" s="165"/>
      <c r="E59" s="165"/>
      <c r="F59" s="165"/>
      <c r="G59" s="165"/>
      <c r="H59" s="165"/>
      <c r="I59" s="165"/>
    </row>
    <row r="60" spans="2:9" x14ac:dyDescent="0.35">
      <c r="B60" s="613"/>
      <c r="C60" s="165"/>
      <c r="D60" s="165"/>
      <c r="E60" s="165"/>
      <c r="F60" s="165"/>
      <c r="G60" s="165"/>
      <c r="H60" s="165"/>
      <c r="I60" s="165"/>
    </row>
    <row r="61" spans="2:9" x14ac:dyDescent="0.35">
      <c r="B61" s="165"/>
      <c r="C61" s="165"/>
      <c r="D61" s="165"/>
      <c r="E61" s="165"/>
      <c r="F61" s="165"/>
      <c r="G61" s="165"/>
      <c r="H61" s="165"/>
      <c r="I61" s="165"/>
    </row>
    <row r="62" spans="2:9" x14ac:dyDescent="0.35">
      <c r="B62" s="165"/>
      <c r="C62" s="165"/>
      <c r="D62" s="165"/>
      <c r="E62" s="165"/>
      <c r="F62" s="165"/>
      <c r="G62" s="165"/>
      <c r="H62" s="165"/>
      <c r="I62" s="165"/>
    </row>
    <row r="63" spans="2:9" x14ac:dyDescent="0.35">
      <c r="B63" s="165"/>
      <c r="C63" s="165"/>
      <c r="D63" s="165"/>
      <c r="E63" s="165"/>
      <c r="F63" s="165"/>
      <c r="G63" s="165"/>
      <c r="H63" s="165"/>
      <c r="I63" s="165"/>
    </row>
    <row r="64" spans="2:9" x14ac:dyDescent="0.35">
      <c r="B64" s="165"/>
      <c r="C64" s="165"/>
      <c r="D64" s="165"/>
      <c r="E64" s="165"/>
      <c r="F64" s="165"/>
      <c r="G64" s="165"/>
      <c r="H64" s="165"/>
      <c r="I64" s="165"/>
    </row>
    <row r="65" spans="2:9" x14ac:dyDescent="0.35">
      <c r="B65" s="165"/>
      <c r="C65" s="165"/>
      <c r="D65" s="165"/>
      <c r="E65" s="165"/>
      <c r="F65" s="165"/>
      <c r="G65" s="165"/>
      <c r="H65" s="165"/>
      <c r="I65" s="165"/>
    </row>
    <row r="66" spans="2:9" x14ac:dyDescent="0.35">
      <c r="B66" s="165"/>
      <c r="C66" s="165"/>
      <c r="D66" s="165"/>
      <c r="E66" s="165"/>
      <c r="F66" s="165"/>
      <c r="G66" s="165"/>
      <c r="H66" s="165"/>
      <c r="I66" s="165"/>
    </row>
    <row r="67" spans="2:9" x14ac:dyDescent="0.35">
      <c r="B67" s="165"/>
    </row>
    <row r="68" spans="2:9" x14ac:dyDescent="0.35">
      <c r="B68" s="165"/>
    </row>
    <row r="69" spans="2:9" x14ac:dyDescent="0.35">
      <c r="B69" s="165"/>
    </row>
    <row r="70" spans="2:9" x14ac:dyDescent="0.35">
      <c r="B70" s="165"/>
    </row>
    <row r="71" spans="2:9" x14ac:dyDescent="0.35">
      <c r="B71" s="165"/>
    </row>
    <row r="72" spans="2:9" x14ac:dyDescent="0.35">
      <c r="B72" s="165"/>
    </row>
    <row r="73" spans="2:9" x14ac:dyDescent="0.35">
      <c r="B73" s="165"/>
    </row>
    <row r="74" spans="2:9" x14ac:dyDescent="0.35">
      <c r="B74" s="165"/>
    </row>
    <row r="75" spans="2:9" x14ac:dyDescent="0.35">
      <c r="B75" s="165"/>
    </row>
    <row r="76" spans="2:9" x14ac:dyDescent="0.35">
      <c r="B76" s="165"/>
    </row>
    <row r="77" spans="2:9" x14ac:dyDescent="0.35">
      <c r="B77" s="165"/>
    </row>
    <row r="78" spans="2:9" x14ac:dyDescent="0.35">
      <c r="B78" s="165"/>
    </row>
    <row r="79" spans="2:9" x14ac:dyDescent="0.35">
      <c r="B79" s="165"/>
    </row>
    <row r="80" spans="2:9" x14ac:dyDescent="0.35">
      <c r="B80" s="165"/>
    </row>
    <row r="81" spans="2:2" x14ac:dyDescent="0.35">
      <c r="B81" s="165"/>
    </row>
    <row r="82" spans="2:2" x14ac:dyDescent="0.35">
      <c r="B82" s="165"/>
    </row>
    <row r="83" spans="2:2" x14ac:dyDescent="0.35">
      <c r="B83" s="165"/>
    </row>
    <row r="84" spans="2:2" x14ac:dyDescent="0.35">
      <c r="B84" s="165"/>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1" orientation="portrait" r:id="rId1"/>
  <headerFooter alignWithMargins="0">
    <oddFooter>&amp;C&amp;"Times New Roman,Regular"&amp;20- 37 -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0"/>
  <dimension ref="B1:AE72"/>
  <sheetViews>
    <sheetView rightToLeft="1" view="pageBreakPreview" zoomScale="50" zoomScaleNormal="50" zoomScaleSheetLayoutView="50" workbookViewId="0"/>
  </sheetViews>
  <sheetFormatPr defaultRowHeight="15" x14ac:dyDescent="0.35"/>
  <cols>
    <col min="1" max="1" width="6.5703125" style="48" customWidth="1"/>
    <col min="2" max="2" width="55.7109375" style="48" customWidth="1"/>
    <col min="3" max="8" width="14.7109375" style="48" customWidth="1"/>
    <col min="9" max="9" width="65" style="48" customWidth="1"/>
    <col min="10" max="10" width="19.85546875" style="48" bestFit="1" customWidth="1"/>
    <col min="11" max="12" width="9.140625" style="48"/>
    <col min="13" max="13" width="13" style="48" bestFit="1" customWidth="1"/>
    <col min="14" max="14" width="9.140625" style="48"/>
    <col min="15" max="15" width="13" style="48" bestFit="1" customWidth="1"/>
    <col min="16" max="16" width="9.140625" style="48"/>
    <col min="17" max="18" width="15" style="48" bestFit="1" customWidth="1"/>
    <col min="19" max="16384" width="9.140625" style="48"/>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ht="36.75" x14ac:dyDescent="0.85">
      <c r="B3" s="1792" t="s">
        <v>1886</v>
      </c>
      <c r="C3" s="1938"/>
      <c r="D3" s="1938"/>
      <c r="E3" s="1938"/>
      <c r="F3" s="1938"/>
      <c r="G3" s="1938"/>
      <c r="H3" s="1938"/>
      <c r="I3" s="1938"/>
    </row>
    <row r="4" spans="2:22" s="5" customFormat="1" ht="12.75" customHeight="1" x14ac:dyDescent="0.85">
      <c r="B4" s="1596"/>
      <c r="C4" s="1596"/>
      <c r="D4" s="1596"/>
      <c r="E4" s="1596"/>
      <c r="F4" s="1596"/>
      <c r="G4" s="1596"/>
      <c r="H4" s="1596"/>
      <c r="I4" s="1596"/>
    </row>
    <row r="5" spans="2:22" ht="36.75" x14ac:dyDescent="0.85">
      <c r="B5" s="1792" t="s">
        <v>1887</v>
      </c>
      <c r="C5" s="1938"/>
      <c r="D5" s="1938"/>
      <c r="E5" s="1938"/>
      <c r="F5" s="1938"/>
      <c r="G5" s="1938"/>
      <c r="H5" s="1938"/>
      <c r="I5" s="1938"/>
    </row>
    <row r="6" spans="2:22" ht="19.5" customHeight="1" x14ac:dyDescent="0.65">
      <c r="B6" s="88"/>
      <c r="C6" s="86"/>
      <c r="D6" s="86"/>
      <c r="E6" s="86"/>
      <c r="F6" s="86"/>
      <c r="G6" s="86"/>
      <c r="H6" s="86"/>
    </row>
    <row r="7" spans="2:22" s="37" customFormat="1" ht="22.5" x14ac:dyDescent="0.5">
      <c r="B7" s="618" t="s">
        <v>1756</v>
      </c>
      <c r="C7" s="229"/>
      <c r="D7" s="229"/>
      <c r="E7" s="229"/>
      <c r="F7" s="229"/>
      <c r="G7" s="229"/>
      <c r="H7" s="229"/>
      <c r="I7" s="229" t="s">
        <v>1760</v>
      </c>
      <c r="M7" s="79"/>
    </row>
    <row r="8" spans="2:22" ht="18.75" customHeight="1" thickBot="1" x14ac:dyDescent="0.55000000000000004">
      <c r="B8" s="417"/>
      <c r="C8" s="417"/>
      <c r="D8" s="417"/>
      <c r="E8" s="417"/>
      <c r="F8" s="417"/>
      <c r="G8" s="417"/>
      <c r="H8" s="417"/>
      <c r="I8" s="417"/>
    </row>
    <row r="9" spans="2:22" s="258" customFormat="1" ht="24.95" customHeight="1" thickTop="1" x14ac:dyDescent="0.7">
      <c r="B9" s="1776" t="s">
        <v>887</v>
      </c>
      <c r="C9" s="1779">
        <v>2008</v>
      </c>
      <c r="D9" s="1779">
        <v>2009</v>
      </c>
      <c r="E9" s="1779">
        <v>2010</v>
      </c>
      <c r="F9" s="1779">
        <v>2011</v>
      </c>
      <c r="G9" s="1779">
        <v>2012</v>
      </c>
      <c r="H9" s="1779">
        <v>2013</v>
      </c>
      <c r="I9" s="1773" t="s">
        <v>886</v>
      </c>
    </row>
    <row r="10" spans="2:22" s="339" customFormat="1" ht="24.95" customHeight="1" x14ac:dyDescent="0.7">
      <c r="B10" s="1777"/>
      <c r="C10" s="1780"/>
      <c r="D10" s="1780"/>
      <c r="E10" s="1780"/>
      <c r="F10" s="1780"/>
      <c r="G10" s="1780"/>
      <c r="H10" s="1780"/>
      <c r="I10" s="1774"/>
    </row>
    <row r="11" spans="2:22" s="258" customFormat="1" ht="24.95" customHeight="1" x14ac:dyDescent="0.7">
      <c r="B11" s="1778"/>
      <c r="C11" s="1781"/>
      <c r="D11" s="1781"/>
      <c r="E11" s="1781"/>
      <c r="F11" s="1781"/>
      <c r="G11" s="1781"/>
      <c r="H11" s="1781"/>
      <c r="I11" s="1775"/>
    </row>
    <row r="12" spans="2:22" s="258" customFormat="1" ht="15" customHeight="1" x14ac:dyDescent="0.7">
      <c r="B12" s="378"/>
      <c r="C12" s="436"/>
      <c r="D12" s="436"/>
      <c r="E12" s="436"/>
      <c r="F12" s="436"/>
      <c r="G12" s="436"/>
      <c r="H12" s="436"/>
      <c r="I12" s="619"/>
    </row>
    <row r="13" spans="2:22" s="258" customFormat="1" ht="24.75" customHeight="1" x14ac:dyDescent="0.7">
      <c r="B13" s="378" t="s">
        <v>767</v>
      </c>
      <c r="C13" s="436"/>
      <c r="D13" s="436"/>
      <c r="E13" s="436"/>
      <c r="F13" s="436"/>
      <c r="G13" s="436"/>
      <c r="H13" s="436"/>
      <c r="I13" s="330" t="s">
        <v>403</v>
      </c>
    </row>
    <row r="14" spans="2:22" s="258" customFormat="1" ht="15" customHeight="1" x14ac:dyDescent="0.7">
      <c r="B14" s="628"/>
      <c r="C14" s="398"/>
      <c r="D14" s="398"/>
      <c r="E14" s="398"/>
      <c r="F14" s="398"/>
      <c r="G14" s="398"/>
      <c r="H14" s="398"/>
      <c r="I14" s="619"/>
    </row>
    <row r="15" spans="2:22" s="360" customFormat="1" ht="24.75" customHeight="1" x14ac:dyDescent="0.2">
      <c r="B15" s="611" t="s">
        <v>389</v>
      </c>
      <c r="C15" s="361">
        <v>402993</v>
      </c>
      <c r="D15" s="361">
        <v>453467.50999999995</v>
      </c>
      <c r="E15" s="361">
        <v>480874.67</v>
      </c>
      <c r="F15" s="362">
        <v>520816.97499999998</v>
      </c>
      <c r="G15" s="362">
        <v>627649.14500000002</v>
      </c>
      <c r="H15" s="362">
        <v>585121.21499999997</v>
      </c>
      <c r="I15" s="620" t="s">
        <v>23</v>
      </c>
      <c r="J15" s="363"/>
      <c r="K15" s="363"/>
      <c r="L15" s="363"/>
      <c r="M15" s="363"/>
      <c r="N15" s="363"/>
      <c r="O15" s="363"/>
      <c r="P15" s="363"/>
      <c r="Q15" s="363"/>
      <c r="R15" s="363"/>
      <c r="S15" s="363"/>
    </row>
    <row r="16" spans="2:22" s="365" customFormat="1" ht="24.95" customHeight="1" x14ac:dyDescent="0.2">
      <c r="B16" s="610" t="s">
        <v>283</v>
      </c>
      <c r="C16" s="329">
        <v>9661</v>
      </c>
      <c r="D16" s="329">
        <v>13015.7</v>
      </c>
      <c r="E16" s="329">
        <v>12209.365</v>
      </c>
      <c r="F16" s="329">
        <v>12083.51</v>
      </c>
      <c r="G16" s="329">
        <v>11121.19</v>
      </c>
      <c r="H16" s="329">
        <v>10136.665000000001</v>
      </c>
      <c r="I16" s="622" t="s">
        <v>390</v>
      </c>
      <c r="J16" s="363"/>
      <c r="K16" s="363"/>
      <c r="L16" s="363"/>
      <c r="M16" s="363"/>
      <c r="N16" s="363"/>
      <c r="O16" s="363"/>
      <c r="P16" s="363"/>
      <c r="Q16" s="363"/>
      <c r="R16" s="363"/>
      <c r="S16" s="363"/>
    </row>
    <row r="17" spans="2:19" s="365" customFormat="1" ht="24.95" customHeight="1" x14ac:dyDescent="0.2">
      <c r="B17" s="610" t="s">
        <v>284</v>
      </c>
      <c r="C17" s="329">
        <v>101292</v>
      </c>
      <c r="D17" s="329">
        <v>122375.37</v>
      </c>
      <c r="E17" s="329">
        <v>138886.875</v>
      </c>
      <c r="F17" s="329">
        <v>147061.76999999999</v>
      </c>
      <c r="G17" s="329">
        <v>183311.43</v>
      </c>
      <c r="H17" s="329">
        <v>155884.19500000001</v>
      </c>
      <c r="I17" s="622" t="s">
        <v>747</v>
      </c>
      <c r="J17" s="363"/>
      <c r="K17" s="363"/>
      <c r="L17" s="363"/>
      <c r="M17" s="363"/>
      <c r="N17" s="363"/>
      <c r="O17" s="363"/>
      <c r="P17" s="363"/>
      <c r="Q17" s="363"/>
      <c r="R17" s="363"/>
      <c r="S17" s="363"/>
    </row>
    <row r="18" spans="2:19" s="365" customFormat="1" ht="24.95" customHeight="1" x14ac:dyDescent="0.2">
      <c r="B18" s="610" t="s">
        <v>744</v>
      </c>
      <c r="C18" s="329">
        <v>86827</v>
      </c>
      <c r="D18" s="329">
        <v>101464.27</v>
      </c>
      <c r="E18" s="329">
        <v>108907.23</v>
      </c>
      <c r="F18" s="329">
        <v>120291.02</v>
      </c>
      <c r="G18" s="329">
        <v>143638.565</v>
      </c>
      <c r="H18" s="329">
        <v>168757.75</v>
      </c>
      <c r="I18" s="622" t="s">
        <v>391</v>
      </c>
      <c r="J18" s="363"/>
      <c r="K18" s="363"/>
      <c r="L18" s="363"/>
      <c r="M18" s="363"/>
      <c r="N18" s="363"/>
      <c r="O18" s="363"/>
      <c r="P18" s="363"/>
      <c r="Q18" s="363"/>
      <c r="R18" s="363"/>
      <c r="S18" s="363"/>
    </row>
    <row r="19" spans="2:19" s="365" customFormat="1" ht="24.95" customHeight="1" x14ac:dyDescent="0.2">
      <c r="B19" s="610" t="s">
        <v>285</v>
      </c>
      <c r="C19" s="329">
        <v>9237</v>
      </c>
      <c r="D19" s="329">
        <v>10175.5</v>
      </c>
      <c r="E19" s="329">
        <v>10845.065000000001</v>
      </c>
      <c r="F19" s="329">
        <v>11985.945</v>
      </c>
      <c r="G19" s="329">
        <v>12410.915000000001</v>
      </c>
      <c r="H19" s="329">
        <v>11571.46</v>
      </c>
      <c r="I19" s="622" t="s">
        <v>748</v>
      </c>
      <c r="J19" s="363"/>
      <c r="K19" s="363"/>
      <c r="L19" s="363"/>
      <c r="M19" s="363"/>
      <c r="N19" s="363"/>
      <c r="O19" s="363"/>
      <c r="P19" s="363"/>
      <c r="Q19" s="363"/>
      <c r="R19" s="363"/>
      <c r="S19" s="363"/>
    </row>
    <row r="20" spans="2:19" s="365" customFormat="1" ht="24.95" customHeight="1" x14ac:dyDescent="0.2">
      <c r="B20" s="610" t="s">
        <v>745</v>
      </c>
      <c r="C20" s="329">
        <v>23213</v>
      </c>
      <c r="D20" s="329">
        <v>28651.599999999999</v>
      </c>
      <c r="E20" s="329">
        <v>29903.96</v>
      </c>
      <c r="F20" s="329">
        <v>32299.785</v>
      </c>
      <c r="G20" s="329">
        <v>35512.785000000003</v>
      </c>
      <c r="H20" s="329">
        <v>32823.735000000001</v>
      </c>
      <c r="I20" s="622" t="s">
        <v>392</v>
      </c>
      <c r="J20" s="363"/>
      <c r="K20" s="363"/>
      <c r="L20" s="363"/>
      <c r="M20" s="363"/>
      <c r="N20" s="363"/>
      <c r="O20" s="363"/>
      <c r="P20" s="363"/>
      <c r="Q20" s="363"/>
      <c r="R20" s="363"/>
      <c r="S20" s="363"/>
    </row>
    <row r="21" spans="2:19" s="365" customFormat="1" ht="24.95" customHeight="1" x14ac:dyDescent="0.2">
      <c r="B21" s="610" t="s">
        <v>393</v>
      </c>
      <c r="C21" s="329">
        <v>40073</v>
      </c>
      <c r="D21" s="329">
        <v>53609.599999999999</v>
      </c>
      <c r="E21" s="329">
        <v>55731.504999999997</v>
      </c>
      <c r="F21" s="329">
        <v>59113</v>
      </c>
      <c r="G21" s="329">
        <v>70683.455000000002</v>
      </c>
      <c r="H21" s="329">
        <v>73051.240000000005</v>
      </c>
      <c r="I21" s="622" t="s">
        <v>394</v>
      </c>
      <c r="J21" s="363"/>
      <c r="K21" s="363"/>
      <c r="L21" s="363"/>
      <c r="M21" s="363"/>
      <c r="N21" s="363"/>
      <c r="O21" s="363"/>
      <c r="P21" s="363"/>
      <c r="Q21" s="363"/>
      <c r="R21" s="363"/>
      <c r="S21" s="363"/>
    </row>
    <row r="22" spans="2:19" s="365" customFormat="1" ht="24.95" customHeight="1" x14ac:dyDescent="0.2">
      <c r="B22" s="610" t="s">
        <v>286</v>
      </c>
      <c r="C22" s="329">
        <v>1869</v>
      </c>
      <c r="D22" s="329">
        <v>2135</v>
      </c>
      <c r="E22" s="329">
        <v>2309.145</v>
      </c>
      <c r="F22" s="329">
        <v>2624.605</v>
      </c>
      <c r="G22" s="329">
        <v>3111.34</v>
      </c>
      <c r="H22" s="329">
        <v>2418.625</v>
      </c>
      <c r="I22" s="622" t="s">
        <v>677</v>
      </c>
      <c r="J22" s="363"/>
      <c r="K22" s="363"/>
      <c r="L22" s="363"/>
      <c r="M22" s="363"/>
      <c r="N22" s="363"/>
      <c r="O22" s="363"/>
      <c r="P22" s="363"/>
      <c r="Q22" s="363"/>
      <c r="R22" s="363"/>
      <c r="S22" s="363"/>
    </row>
    <row r="23" spans="2:19" s="365" customFormat="1" ht="24.95" customHeight="1" x14ac:dyDescent="0.2">
      <c r="B23" s="610" t="s">
        <v>395</v>
      </c>
      <c r="C23" s="329">
        <v>8062</v>
      </c>
      <c r="D23" s="329">
        <v>9099.67</v>
      </c>
      <c r="E23" s="329">
        <v>10673.795</v>
      </c>
      <c r="F23" s="329">
        <v>12768.99</v>
      </c>
      <c r="G23" s="329">
        <v>18419.715</v>
      </c>
      <c r="H23" s="329">
        <v>20036.52</v>
      </c>
      <c r="I23" s="622" t="s">
        <v>233</v>
      </c>
      <c r="J23" s="363"/>
      <c r="K23" s="363"/>
      <c r="L23" s="363"/>
      <c r="M23" s="363"/>
      <c r="N23" s="363"/>
      <c r="O23" s="363"/>
      <c r="P23" s="363"/>
      <c r="Q23" s="363"/>
      <c r="R23" s="363"/>
      <c r="S23" s="363"/>
    </row>
    <row r="24" spans="2:19" s="365" customFormat="1" ht="24.95" customHeight="1" x14ac:dyDescent="0.2">
      <c r="B24" s="610" t="s">
        <v>746</v>
      </c>
      <c r="C24" s="329">
        <v>122759</v>
      </c>
      <c r="D24" s="329">
        <v>112940.8</v>
      </c>
      <c r="E24" s="329">
        <v>111407.73</v>
      </c>
      <c r="F24" s="329">
        <v>122588.35</v>
      </c>
      <c r="G24" s="329">
        <v>149439.75</v>
      </c>
      <c r="H24" s="329">
        <v>110441.02499999999</v>
      </c>
      <c r="I24" s="622" t="s">
        <v>234</v>
      </c>
      <c r="J24" s="363"/>
      <c r="K24" s="363"/>
      <c r="L24" s="363"/>
      <c r="M24" s="363"/>
      <c r="N24" s="363"/>
      <c r="O24" s="363"/>
      <c r="P24" s="363"/>
      <c r="Q24" s="363"/>
      <c r="R24" s="363"/>
      <c r="S24" s="363"/>
    </row>
    <row r="25" spans="2:19" s="365" customFormat="1" ht="15" customHeight="1" x14ac:dyDescent="0.2">
      <c r="B25" s="629"/>
      <c r="C25" s="329"/>
      <c r="D25" s="329"/>
      <c r="E25" s="329"/>
      <c r="F25" s="329"/>
      <c r="G25" s="329"/>
      <c r="H25" s="329"/>
      <c r="I25" s="623"/>
      <c r="J25" s="363"/>
      <c r="K25" s="363"/>
      <c r="L25" s="363"/>
      <c r="M25" s="363"/>
      <c r="N25" s="363"/>
      <c r="O25" s="363"/>
      <c r="P25" s="363"/>
      <c r="Q25" s="363"/>
      <c r="R25" s="363"/>
      <c r="S25" s="363"/>
    </row>
    <row r="26" spans="2:19" s="360" customFormat="1" ht="24.95" customHeight="1" x14ac:dyDescent="0.2">
      <c r="B26" s="611" t="s">
        <v>235</v>
      </c>
      <c r="C26" s="362">
        <v>25593</v>
      </c>
      <c r="D26" s="362">
        <v>30847.14</v>
      </c>
      <c r="E26" s="362">
        <v>33489.355000000003</v>
      </c>
      <c r="F26" s="362">
        <v>36438.894999999997</v>
      </c>
      <c r="G26" s="362">
        <v>76544.294999999998</v>
      </c>
      <c r="H26" s="362">
        <v>26591.13</v>
      </c>
      <c r="I26" s="620" t="s">
        <v>678</v>
      </c>
      <c r="J26" s="363"/>
      <c r="K26" s="363"/>
      <c r="L26" s="363"/>
      <c r="M26" s="363"/>
      <c r="N26" s="363"/>
      <c r="O26" s="363"/>
      <c r="P26" s="363"/>
      <c r="Q26" s="363"/>
      <c r="R26" s="363"/>
      <c r="S26" s="363"/>
    </row>
    <row r="27" spans="2:19" s="365" customFormat="1" ht="15" customHeight="1" x14ac:dyDescent="0.2">
      <c r="B27" s="629"/>
      <c r="C27" s="329"/>
      <c r="D27" s="329"/>
      <c r="E27" s="329"/>
      <c r="F27" s="329"/>
      <c r="G27" s="329"/>
      <c r="H27" s="329"/>
      <c r="I27" s="623"/>
      <c r="J27" s="363"/>
      <c r="K27" s="363"/>
      <c r="L27" s="363"/>
      <c r="M27" s="363"/>
      <c r="N27" s="363"/>
      <c r="O27" s="363"/>
      <c r="P27" s="363"/>
      <c r="Q27" s="363"/>
      <c r="R27" s="363"/>
      <c r="S27" s="363"/>
    </row>
    <row r="28" spans="2:19" s="360" customFormat="1" ht="24.95" customHeight="1" x14ac:dyDescent="0.2">
      <c r="B28" s="611" t="s">
        <v>236</v>
      </c>
      <c r="C28" s="362">
        <v>15712</v>
      </c>
      <c r="D28" s="362">
        <v>21605.4</v>
      </c>
      <c r="E28" s="362">
        <v>17991.025000000001</v>
      </c>
      <c r="F28" s="362">
        <v>22955.325000000001</v>
      </c>
      <c r="G28" s="362">
        <v>23560.485000000001</v>
      </c>
      <c r="H28" s="362">
        <v>12036.985000000001</v>
      </c>
      <c r="I28" s="620" t="s">
        <v>53</v>
      </c>
      <c r="J28" s="363"/>
      <c r="K28" s="363"/>
      <c r="L28" s="363"/>
      <c r="M28" s="363"/>
      <c r="N28" s="363"/>
      <c r="O28" s="363"/>
      <c r="P28" s="363"/>
      <c r="Q28" s="363"/>
      <c r="R28" s="363"/>
      <c r="S28" s="363"/>
    </row>
    <row r="29" spans="2:19" s="365" customFormat="1" ht="15" customHeight="1" x14ac:dyDescent="0.2">
      <c r="B29" s="629"/>
      <c r="C29" s="329"/>
      <c r="D29" s="329"/>
      <c r="E29" s="329"/>
      <c r="F29" s="329"/>
      <c r="G29" s="329"/>
      <c r="H29" s="329"/>
      <c r="I29" s="623"/>
      <c r="J29" s="363"/>
      <c r="K29" s="363"/>
      <c r="L29" s="363"/>
      <c r="M29" s="363"/>
      <c r="N29" s="363"/>
      <c r="O29" s="363"/>
      <c r="P29" s="363"/>
      <c r="Q29" s="363"/>
      <c r="R29" s="363"/>
      <c r="S29" s="363"/>
    </row>
    <row r="30" spans="2:19" s="360" customFormat="1" ht="24.95" customHeight="1" x14ac:dyDescent="0.2">
      <c r="B30" s="611" t="s">
        <v>237</v>
      </c>
      <c r="C30" s="362">
        <v>7654</v>
      </c>
      <c r="D30" s="362">
        <v>9997.9</v>
      </c>
      <c r="E30" s="362">
        <v>8109.55</v>
      </c>
      <c r="F30" s="362">
        <v>7335.1149999999998</v>
      </c>
      <c r="G30" s="362">
        <v>6778.7</v>
      </c>
      <c r="H30" s="362">
        <v>3593.63</v>
      </c>
      <c r="I30" s="620" t="s">
        <v>238</v>
      </c>
      <c r="J30" s="363"/>
      <c r="K30" s="363"/>
      <c r="L30" s="363"/>
      <c r="M30" s="363"/>
      <c r="N30" s="363"/>
      <c r="O30" s="363"/>
      <c r="P30" s="363"/>
      <c r="Q30" s="363"/>
      <c r="R30" s="363"/>
      <c r="S30" s="363"/>
    </row>
    <row r="31" spans="2:19" s="365" customFormat="1" ht="15" customHeight="1" x14ac:dyDescent="0.2">
      <c r="B31" s="629"/>
      <c r="C31" s="329"/>
      <c r="D31" s="329"/>
      <c r="E31" s="329"/>
      <c r="F31" s="329"/>
      <c r="G31" s="329"/>
      <c r="H31" s="329"/>
      <c r="I31" s="623"/>
      <c r="J31" s="363"/>
      <c r="K31" s="363"/>
      <c r="L31" s="363"/>
      <c r="M31" s="363"/>
      <c r="N31" s="363"/>
      <c r="O31" s="363"/>
      <c r="P31" s="363"/>
      <c r="Q31" s="363"/>
      <c r="R31" s="363"/>
      <c r="S31" s="363"/>
    </row>
    <row r="32" spans="2:19" s="360" customFormat="1" ht="24.95" customHeight="1" x14ac:dyDescent="0.2">
      <c r="B32" s="611" t="s">
        <v>239</v>
      </c>
      <c r="C32" s="362">
        <v>34611</v>
      </c>
      <c r="D32" s="362">
        <v>41540.800000000003</v>
      </c>
      <c r="E32" s="362">
        <v>55720.94</v>
      </c>
      <c r="F32" s="362">
        <v>68670.145000000004</v>
      </c>
      <c r="G32" s="362">
        <v>68445.264999999999</v>
      </c>
      <c r="H32" s="362">
        <v>53764.864999999998</v>
      </c>
      <c r="I32" s="620" t="s">
        <v>240</v>
      </c>
      <c r="J32" s="363"/>
      <c r="K32" s="363"/>
      <c r="L32" s="363"/>
      <c r="M32" s="363"/>
      <c r="N32" s="363"/>
      <c r="O32" s="363"/>
      <c r="P32" s="363"/>
      <c r="Q32" s="363"/>
      <c r="R32" s="363"/>
      <c r="S32" s="363"/>
    </row>
    <row r="33" spans="2:19" s="365" customFormat="1" ht="15" customHeight="1" x14ac:dyDescent="0.2">
      <c r="B33" s="629"/>
      <c r="C33" s="329"/>
      <c r="D33" s="329"/>
      <c r="E33" s="329"/>
      <c r="F33" s="329"/>
      <c r="G33" s="329"/>
      <c r="H33" s="329"/>
      <c r="I33" s="623"/>
      <c r="J33" s="363"/>
      <c r="K33" s="363"/>
      <c r="L33" s="363"/>
      <c r="M33" s="363"/>
      <c r="N33" s="363"/>
      <c r="O33" s="363"/>
      <c r="P33" s="363"/>
      <c r="Q33" s="363"/>
      <c r="R33" s="363"/>
      <c r="S33" s="363"/>
    </row>
    <row r="34" spans="2:19" s="360" customFormat="1" ht="24.95" customHeight="1" x14ac:dyDescent="0.2">
      <c r="B34" s="611" t="s">
        <v>241</v>
      </c>
      <c r="C34" s="362">
        <v>884</v>
      </c>
      <c r="D34" s="362">
        <v>1095.7</v>
      </c>
      <c r="E34" s="362">
        <v>1190.0150000000001</v>
      </c>
      <c r="F34" s="362">
        <v>1385.8150000000001</v>
      </c>
      <c r="G34" s="362">
        <v>1573.63</v>
      </c>
      <c r="H34" s="362">
        <v>1303.53</v>
      </c>
      <c r="I34" s="620" t="s">
        <v>697</v>
      </c>
      <c r="J34" s="363"/>
      <c r="K34" s="363"/>
      <c r="L34" s="363"/>
      <c r="M34" s="363"/>
      <c r="N34" s="363"/>
      <c r="O34" s="363"/>
      <c r="P34" s="363"/>
      <c r="Q34" s="363"/>
      <c r="R34" s="363"/>
      <c r="S34" s="363"/>
    </row>
    <row r="35" spans="2:19" s="365" customFormat="1" ht="15" customHeight="1" x14ac:dyDescent="0.2">
      <c r="B35" s="629"/>
      <c r="C35" s="329"/>
      <c r="D35" s="329"/>
      <c r="E35" s="329"/>
      <c r="F35" s="329"/>
      <c r="G35" s="329"/>
      <c r="H35" s="329"/>
      <c r="I35" s="623"/>
      <c r="J35" s="363"/>
      <c r="K35" s="363"/>
      <c r="L35" s="363"/>
      <c r="M35" s="363"/>
      <c r="N35" s="363"/>
      <c r="O35" s="363"/>
      <c r="P35" s="363"/>
      <c r="Q35" s="363"/>
      <c r="R35" s="363"/>
      <c r="S35" s="363"/>
    </row>
    <row r="36" spans="2:19" s="360" customFormat="1" ht="24.95" customHeight="1" x14ac:dyDescent="0.2">
      <c r="B36" s="611" t="s">
        <v>242</v>
      </c>
      <c r="C36" s="362">
        <v>2834</v>
      </c>
      <c r="D36" s="362">
        <v>3382.89</v>
      </c>
      <c r="E36" s="362">
        <v>4059.79</v>
      </c>
      <c r="F36" s="362">
        <v>2802.335</v>
      </c>
      <c r="G36" s="362">
        <v>2837.355</v>
      </c>
      <c r="H36" s="362">
        <v>1876.7650000000001</v>
      </c>
      <c r="I36" s="620" t="s">
        <v>243</v>
      </c>
      <c r="J36" s="363"/>
      <c r="K36" s="363"/>
      <c r="L36" s="363"/>
      <c r="M36" s="363"/>
      <c r="N36" s="363"/>
      <c r="O36" s="363"/>
      <c r="P36" s="363"/>
      <c r="Q36" s="363"/>
      <c r="R36" s="363"/>
      <c r="S36" s="363"/>
    </row>
    <row r="37" spans="2:19" s="365" customFormat="1" ht="15" customHeight="1" x14ac:dyDescent="0.2">
      <c r="B37" s="629"/>
      <c r="C37" s="329"/>
      <c r="D37" s="329"/>
      <c r="E37" s="329"/>
      <c r="F37" s="329"/>
      <c r="G37" s="329"/>
      <c r="H37" s="329"/>
      <c r="I37" s="623"/>
      <c r="J37" s="363"/>
      <c r="K37" s="363"/>
      <c r="L37" s="363"/>
      <c r="M37" s="363"/>
      <c r="N37" s="363"/>
      <c r="O37" s="363"/>
      <c r="P37" s="363"/>
      <c r="Q37" s="363"/>
      <c r="R37" s="363"/>
      <c r="S37" s="363"/>
    </row>
    <row r="38" spans="2:19" s="360" customFormat="1" ht="24.95" customHeight="1" x14ac:dyDescent="0.2">
      <c r="B38" s="611" t="s">
        <v>399</v>
      </c>
      <c r="C38" s="362">
        <v>26343</v>
      </c>
      <c r="D38" s="362">
        <v>37018.300000000003</v>
      </c>
      <c r="E38" s="362">
        <v>35389.18</v>
      </c>
      <c r="F38" s="362">
        <v>39187.195</v>
      </c>
      <c r="G38" s="362">
        <v>41711.224999999999</v>
      </c>
      <c r="H38" s="362">
        <v>16252.88</v>
      </c>
      <c r="I38" s="620" t="s">
        <v>54</v>
      </c>
      <c r="J38" s="363"/>
      <c r="K38" s="363"/>
      <c r="L38" s="363"/>
      <c r="M38" s="363"/>
      <c r="N38" s="363"/>
      <c r="O38" s="363"/>
      <c r="P38" s="363"/>
      <c r="Q38" s="363"/>
      <c r="R38" s="363"/>
      <c r="S38" s="363"/>
    </row>
    <row r="39" spans="2:19" s="365" customFormat="1" ht="15" customHeight="1" x14ac:dyDescent="0.2">
      <c r="B39" s="629"/>
      <c r="C39" s="329"/>
      <c r="D39" s="329"/>
      <c r="E39" s="329"/>
      <c r="F39" s="329"/>
      <c r="G39" s="329"/>
      <c r="H39" s="329"/>
      <c r="I39" s="623"/>
      <c r="J39" s="363"/>
      <c r="K39" s="363"/>
      <c r="L39" s="363"/>
      <c r="M39" s="363"/>
      <c r="N39" s="363"/>
      <c r="O39" s="363"/>
      <c r="P39" s="363"/>
      <c r="Q39" s="363"/>
      <c r="R39" s="363"/>
      <c r="S39" s="363"/>
    </row>
    <row r="40" spans="2:19" s="360" customFormat="1" ht="24.95" customHeight="1" x14ac:dyDescent="0.2">
      <c r="B40" s="611" t="s">
        <v>259</v>
      </c>
      <c r="C40" s="362">
        <v>4350</v>
      </c>
      <c r="D40" s="362">
        <v>4334</v>
      </c>
      <c r="E40" s="362">
        <v>4730</v>
      </c>
      <c r="F40" s="362">
        <v>4971</v>
      </c>
      <c r="G40" s="362">
        <v>5091</v>
      </c>
      <c r="H40" s="362">
        <v>2767</v>
      </c>
      <c r="I40" s="620" t="s">
        <v>55</v>
      </c>
      <c r="J40" s="363"/>
      <c r="K40" s="363"/>
      <c r="L40" s="363"/>
      <c r="M40" s="363"/>
      <c r="N40" s="363"/>
      <c r="O40" s="363"/>
      <c r="P40" s="363"/>
      <c r="Q40" s="363"/>
      <c r="R40" s="363"/>
      <c r="S40" s="363"/>
    </row>
    <row r="41" spans="2:19" s="365" customFormat="1" ht="15" customHeight="1" x14ac:dyDescent="0.2">
      <c r="B41" s="629"/>
      <c r="C41" s="329"/>
      <c r="D41" s="329"/>
      <c r="E41" s="329"/>
      <c r="F41" s="329"/>
      <c r="G41" s="329"/>
      <c r="H41" s="329"/>
      <c r="I41" s="623"/>
      <c r="J41" s="363"/>
      <c r="K41" s="363"/>
      <c r="L41" s="363"/>
      <c r="M41" s="363"/>
      <c r="N41" s="363"/>
      <c r="O41" s="363"/>
      <c r="P41" s="363"/>
      <c r="Q41" s="363"/>
      <c r="R41" s="363"/>
      <c r="S41" s="363"/>
    </row>
    <row r="42" spans="2:19" s="360" customFormat="1" ht="24.95" customHeight="1" x14ac:dyDescent="0.2">
      <c r="B42" s="611" t="s">
        <v>244</v>
      </c>
      <c r="C42" s="362">
        <v>79026</v>
      </c>
      <c r="D42" s="362">
        <v>81710</v>
      </c>
      <c r="E42" s="362">
        <v>112445.47500000001</v>
      </c>
      <c r="F42" s="362">
        <v>130437.2</v>
      </c>
      <c r="G42" s="362">
        <v>472358.9</v>
      </c>
      <c r="H42" s="362">
        <v>679692</v>
      </c>
      <c r="I42" s="620" t="s">
        <v>777</v>
      </c>
      <c r="J42" s="363"/>
      <c r="K42" s="363"/>
      <c r="L42" s="363"/>
      <c r="M42" s="363"/>
      <c r="N42" s="363"/>
      <c r="O42" s="363"/>
      <c r="P42" s="363"/>
      <c r="Q42" s="363"/>
      <c r="R42" s="363"/>
      <c r="S42" s="363"/>
    </row>
    <row r="43" spans="2:19" s="365" customFormat="1" ht="15" customHeight="1" x14ac:dyDescent="0.2">
      <c r="B43" s="629"/>
      <c r="C43" s="329"/>
      <c r="D43" s="329"/>
      <c r="E43" s="329"/>
      <c r="F43" s="329"/>
      <c r="G43" s="329"/>
      <c r="H43" s="329"/>
      <c r="I43" s="623"/>
      <c r="J43" s="363"/>
      <c r="K43" s="363"/>
      <c r="L43" s="363"/>
      <c r="M43" s="363"/>
      <c r="N43" s="363"/>
      <c r="O43" s="363"/>
      <c r="P43" s="363"/>
      <c r="Q43" s="363"/>
      <c r="R43" s="363"/>
      <c r="S43" s="363"/>
    </row>
    <row r="44" spans="2:19" s="365" customFormat="1" ht="24.95" customHeight="1" x14ac:dyDescent="0.2">
      <c r="B44" s="608" t="s">
        <v>854</v>
      </c>
      <c r="C44" s="361">
        <v>600000</v>
      </c>
      <c r="D44" s="361">
        <v>684999.64</v>
      </c>
      <c r="E44" s="361">
        <v>754000.00000000012</v>
      </c>
      <c r="F44" s="362">
        <v>834999.99999999977</v>
      </c>
      <c r="G44" s="362">
        <v>1326550</v>
      </c>
      <c r="H44" s="362">
        <v>1383000</v>
      </c>
      <c r="I44" s="620" t="s">
        <v>332</v>
      </c>
      <c r="J44" s="363"/>
      <c r="K44" s="363"/>
      <c r="L44" s="363"/>
      <c r="M44" s="363"/>
      <c r="N44" s="363"/>
      <c r="O44" s="363"/>
      <c r="P44" s="363"/>
      <c r="Q44" s="363"/>
      <c r="R44" s="363"/>
      <c r="S44" s="363"/>
    </row>
    <row r="45" spans="2:19" s="360" customFormat="1" ht="24.95" customHeight="1" thickBot="1" x14ac:dyDescent="0.25">
      <c r="B45" s="608"/>
      <c r="C45" s="362"/>
      <c r="D45" s="362"/>
      <c r="E45" s="362"/>
      <c r="F45" s="362"/>
      <c r="G45" s="362"/>
      <c r="H45" s="362"/>
      <c r="I45" s="620"/>
      <c r="J45" s="363"/>
      <c r="K45" s="363"/>
      <c r="L45" s="363"/>
      <c r="M45" s="363"/>
      <c r="N45" s="363"/>
      <c r="O45" s="363"/>
      <c r="P45" s="363"/>
      <c r="Q45" s="363"/>
      <c r="R45" s="363"/>
      <c r="S45" s="363"/>
    </row>
    <row r="46" spans="2:19" s="365" customFormat="1" ht="15" customHeight="1" thickTop="1" x14ac:dyDescent="0.2">
      <c r="B46" s="630"/>
      <c r="C46" s="627"/>
      <c r="D46" s="627"/>
      <c r="E46" s="627"/>
      <c r="F46" s="627"/>
      <c r="G46" s="627"/>
      <c r="H46" s="627"/>
      <c r="I46" s="624"/>
      <c r="J46" s="363"/>
      <c r="K46" s="363"/>
      <c r="L46" s="363"/>
      <c r="M46" s="363"/>
      <c r="N46" s="363"/>
      <c r="O46" s="363"/>
      <c r="P46" s="363"/>
      <c r="Q46" s="363"/>
      <c r="R46" s="363"/>
      <c r="S46" s="363"/>
    </row>
    <row r="47" spans="2:19" s="365" customFormat="1" ht="24.75" customHeight="1" x14ac:dyDescent="0.2">
      <c r="B47" s="629" t="s">
        <v>404</v>
      </c>
      <c r="C47" s="329"/>
      <c r="D47" s="329"/>
      <c r="E47" s="329"/>
      <c r="F47" s="329"/>
      <c r="G47" s="329"/>
      <c r="H47" s="329"/>
      <c r="I47" s="625" t="s">
        <v>743</v>
      </c>
      <c r="J47" s="363"/>
      <c r="K47" s="363"/>
      <c r="L47" s="363"/>
      <c r="M47" s="363"/>
      <c r="N47" s="363"/>
      <c r="O47" s="363"/>
      <c r="P47" s="363"/>
      <c r="Q47" s="363"/>
      <c r="R47" s="363"/>
      <c r="S47" s="363"/>
    </row>
    <row r="48" spans="2:19" s="365" customFormat="1" ht="15" customHeight="1" x14ac:dyDescent="0.2">
      <c r="B48" s="629"/>
      <c r="C48" s="329"/>
      <c r="D48" s="329"/>
      <c r="E48" s="329"/>
      <c r="F48" s="329"/>
      <c r="G48" s="329"/>
      <c r="H48" s="329"/>
      <c r="I48" s="623"/>
      <c r="J48" s="363"/>
      <c r="K48" s="363"/>
      <c r="L48" s="363"/>
      <c r="M48" s="363"/>
      <c r="N48" s="363"/>
      <c r="O48" s="363"/>
      <c r="P48" s="363"/>
      <c r="Q48" s="363"/>
      <c r="R48" s="363"/>
      <c r="S48" s="363"/>
    </row>
    <row r="49" spans="2:31" s="360" customFormat="1" ht="24.95" customHeight="1" x14ac:dyDescent="0.2">
      <c r="B49" s="608" t="s">
        <v>778</v>
      </c>
      <c r="C49" s="361">
        <v>275885</v>
      </c>
      <c r="D49" s="361">
        <v>328175.93</v>
      </c>
      <c r="E49" s="361">
        <v>341772.255</v>
      </c>
      <c r="F49" s="362">
        <v>360145.97000000003</v>
      </c>
      <c r="G49" s="362">
        <v>837746.09000000008</v>
      </c>
      <c r="H49" s="362">
        <v>1035907</v>
      </c>
      <c r="I49" s="620" t="s">
        <v>862</v>
      </c>
      <c r="J49" s="363"/>
      <c r="K49" s="363"/>
      <c r="L49" s="363"/>
      <c r="M49" s="363"/>
      <c r="N49" s="363"/>
      <c r="O49" s="363"/>
      <c r="P49" s="363"/>
      <c r="Q49" s="363"/>
      <c r="R49" s="363"/>
      <c r="S49" s="363"/>
      <c r="T49" s="363"/>
      <c r="U49" s="363"/>
      <c r="V49" s="363"/>
      <c r="W49" s="363"/>
      <c r="X49" s="363"/>
      <c r="Y49" s="363"/>
      <c r="Z49" s="363"/>
      <c r="AA49" s="363"/>
      <c r="AB49" s="363"/>
      <c r="AC49" s="363"/>
      <c r="AD49" s="363"/>
      <c r="AE49" s="363"/>
    </row>
    <row r="50" spans="2:31" s="365" customFormat="1" ht="24.95" customHeight="1" x14ac:dyDescent="0.2">
      <c r="B50" s="610" t="s">
        <v>779</v>
      </c>
      <c r="C50" s="329">
        <v>114169</v>
      </c>
      <c r="D50" s="329">
        <v>145021.26999999999</v>
      </c>
      <c r="E50" s="329">
        <v>154465.47</v>
      </c>
      <c r="F50" s="329">
        <v>155500.13500000001</v>
      </c>
      <c r="G50" s="329">
        <v>209061.47</v>
      </c>
      <c r="H50" s="329">
        <v>287064</v>
      </c>
      <c r="I50" s="622" t="s">
        <v>56</v>
      </c>
      <c r="J50" s="363"/>
      <c r="K50" s="363"/>
      <c r="L50" s="363"/>
      <c r="M50" s="363"/>
      <c r="N50" s="363"/>
      <c r="O50" s="363"/>
      <c r="P50" s="363"/>
      <c r="Q50" s="363"/>
      <c r="R50" s="363"/>
      <c r="S50" s="363"/>
      <c r="T50" s="363"/>
      <c r="U50" s="363"/>
      <c r="V50" s="363"/>
      <c r="W50" s="363"/>
      <c r="X50" s="363"/>
      <c r="Y50" s="363"/>
      <c r="Z50" s="363"/>
      <c r="AA50" s="363"/>
      <c r="AB50" s="363"/>
      <c r="AC50" s="363"/>
      <c r="AD50" s="363"/>
      <c r="AE50" s="363"/>
    </row>
    <row r="51" spans="2:31" s="365" customFormat="1" ht="24.95" customHeight="1" x14ac:dyDescent="0.2">
      <c r="B51" s="610" t="s">
        <v>144</v>
      </c>
      <c r="C51" s="329">
        <v>26410</v>
      </c>
      <c r="D51" s="329">
        <v>30503.69</v>
      </c>
      <c r="E51" s="329">
        <v>33236.294999999998</v>
      </c>
      <c r="F51" s="329">
        <v>33524.949999999997</v>
      </c>
      <c r="G51" s="329">
        <v>37439.724999999999</v>
      </c>
      <c r="H51" s="329">
        <v>56661</v>
      </c>
      <c r="I51" s="622" t="s">
        <v>57</v>
      </c>
      <c r="J51" s="363"/>
      <c r="K51" s="363"/>
      <c r="L51" s="363"/>
      <c r="M51" s="363"/>
      <c r="N51" s="363"/>
      <c r="O51" s="363"/>
      <c r="P51" s="363"/>
      <c r="Q51" s="363"/>
      <c r="R51" s="363"/>
      <c r="S51" s="363"/>
      <c r="T51" s="363"/>
      <c r="U51" s="363"/>
      <c r="V51" s="363"/>
      <c r="W51" s="363"/>
      <c r="X51" s="363"/>
      <c r="Y51" s="363"/>
      <c r="Z51" s="363"/>
      <c r="AA51" s="363"/>
      <c r="AB51" s="363"/>
      <c r="AC51" s="363"/>
      <c r="AD51" s="363"/>
      <c r="AE51" s="363"/>
    </row>
    <row r="52" spans="2:31" s="365" customFormat="1" ht="24.95" customHeight="1" x14ac:dyDescent="0.2">
      <c r="B52" s="610" t="s">
        <v>145</v>
      </c>
      <c r="C52" s="329">
        <v>35944</v>
      </c>
      <c r="D52" s="329">
        <v>41052.97</v>
      </c>
      <c r="E52" s="329">
        <v>36947.49</v>
      </c>
      <c r="F52" s="329">
        <v>43517.885000000002</v>
      </c>
      <c r="G52" s="329">
        <v>90505.895000000004</v>
      </c>
      <c r="H52" s="329">
        <v>557438</v>
      </c>
      <c r="I52" s="622" t="s">
        <v>402</v>
      </c>
      <c r="J52" s="363"/>
      <c r="K52" s="363"/>
      <c r="L52" s="363"/>
      <c r="M52" s="363"/>
      <c r="N52" s="363"/>
      <c r="O52" s="363"/>
      <c r="P52" s="363"/>
      <c r="Q52" s="363"/>
      <c r="R52" s="363"/>
      <c r="S52" s="363"/>
      <c r="T52" s="363"/>
      <c r="U52" s="363"/>
      <c r="V52" s="363"/>
      <c r="W52" s="363"/>
      <c r="X52" s="363"/>
      <c r="Y52" s="363"/>
      <c r="Z52" s="363"/>
      <c r="AA52" s="363"/>
      <c r="AB52" s="363"/>
      <c r="AC52" s="363"/>
      <c r="AD52" s="363"/>
      <c r="AE52" s="363"/>
    </row>
    <row r="53" spans="2:31" s="365" customFormat="1" ht="24.95" customHeight="1" x14ac:dyDescent="0.2">
      <c r="B53" s="610" t="s">
        <v>244</v>
      </c>
      <c r="C53" s="329">
        <v>99362</v>
      </c>
      <c r="D53" s="329">
        <v>111598</v>
      </c>
      <c r="E53" s="329">
        <v>117123</v>
      </c>
      <c r="F53" s="329">
        <v>127603</v>
      </c>
      <c r="G53" s="329">
        <v>500739</v>
      </c>
      <c r="H53" s="329">
        <v>134744</v>
      </c>
      <c r="I53" s="622" t="s">
        <v>777</v>
      </c>
      <c r="J53" s="363"/>
      <c r="K53" s="363"/>
      <c r="L53" s="363"/>
      <c r="M53" s="363"/>
      <c r="N53" s="363"/>
      <c r="O53" s="363"/>
      <c r="P53" s="363"/>
      <c r="Q53" s="363"/>
      <c r="R53" s="363"/>
      <c r="S53" s="363"/>
      <c r="T53" s="363"/>
      <c r="U53" s="363"/>
      <c r="V53" s="363"/>
      <c r="W53" s="363"/>
      <c r="X53" s="363"/>
      <c r="Y53" s="363"/>
      <c r="Z53" s="363"/>
      <c r="AA53" s="363"/>
      <c r="AB53" s="363"/>
      <c r="AC53" s="363"/>
      <c r="AD53" s="363"/>
      <c r="AE53" s="363"/>
    </row>
    <row r="54" spans="2:31" s="365" customFormat="1" ht="15" customHeight="1" x14ac:dyDescent="0.2">
      <c r="B54" s="629"/>
      <c r="C54" s="329"/>
      <c r="D54" s="329"/>
      <c r="E54" s="329"/>
      <c r="F54" s="329"/>
      <c r="G54" s="329"/>
      <c r="H54" s="329"/>
      <c r="I54" s="623"/>
      <c r="J54" s="363"/>
      <c r="K54" s="363"/>
      <c r="L54" s="363"/>
      <c r="M54" s="363"/>
      <c r="N54" s="363"/>
      <c r="O54" s="363"/>
      <c r="P54" s="363"/>
      <c r="Q54" s="363"/>
      <c r="R54" s="363"/>
      <c r="S54" s="363"/>
      <c r="T54" s="363"/>
      <c r="U54" s="363"/>
      <c r="V54" s="363"/>
      <c r="W54" s="363"/>
      <c r="X54" s="363"/>
      <c r="Y54" s="363"/>
      <c r="Z54" s="363"/>
      <c r="AA54" s="363"/>
      <c r="AB54" s="363"/>
      <c r="AC54" s="363"/>
      <c r="AD54" s="363"/>
      <c r="AE54" s="363"/>
    </row>
    <row r="55" spans="2:31" s="360" customFormat="1" ht="24.95" customHeight="1" x14ac:dyDescent="0.2">
      <c r="B55" s="608" t="s">
        <v>146</v>
      </c>
      <c r="C55" s="361">
        <v>230000</v>
      </c>
      <c r="D55" s="361">
        <v>275000</v>
      </c>
      <c r="E55" s="361">
        <v>327000</v>
      </c>
      <c r="F55" s="362">
        <v>380000</v>
      </c>
      <c r="G55" s="362">
        <v>375000</v>
      </c>
      <c r="H55" s="362">
        <v>275000</v>
      </c>
      <c r="I55" s="620" t="s">
        <v>754</v>
      </c>
      <c r="J55" s="363"/>
      <c r="K55" s="363"/>
      <c r="L55" s="363"/>
      <c r="M55" s="363"/>
      <c r="N55" s="363"/>
      <c r="O55" s="363"/>
      <c r="P55" s="363"/>
      <c r="Q55" s="363"/>
      <c r="R55" s="363"/>
      <c r="S55" s="363"/>
      <c r="T55" s="363"/>
      <c r="U55" s="363"/>
      <c r="V55" s="363"/>
      <c r="W55" s="363"/>
      <c r="X55" s="363"/>
      <c r="Y55" s="363"/>
      <c r="Z55" s="363"/>
      <c r="AA55" s="363"/>
      <c r="AB55" s="363"/>
      <c r="AC55" s="363"/>
      <c r="AD55" s="363"/>
      <c r="AE55" s="363"/>
    </row>
    <row r="56" spans="2:31" s="365" customFormat="1" ht="24.95" customHeight="1" x14ac:dyDescent="0.2">
      <c r="B56" s="610" t="s">
        <v>147</v>
      </c>
      <c r="C56" s="329">
        <v>219350</v>
      </c>
      <c r="D56" s="329">
        <v>262703.84999999998</v>
      </c>
      <c r="E56" s="329">
        <v>315065.39</v>
      </c>
      <c r="F56" s="329">
        <v>361148.44500000001</v>
      </c>
      <c r="G56" s="329">
        <v>356431.89</v>
      </c>
      <c r="H56" s="329">
        <v>270788</v>
      </c>
      <c r="I56" s="622" t="s">
        <v>287</v>
      </c>
      <c r="J56" s="363"/>
      <c r="K56" s="363"/>
      <c r="L56" s="363"/>
      <c r="M56" s="363"/>
      <c r="N56" s="363"/>
      <c r="O56" s="363"/>
      <c r="P56" s="363"/>
      <c r="Q56" s="363"/>
      <c r="R56" s="363"/>
      <c r="S56" s="363"/>
      <c r="T56" s="363"/>
      <c r="U56" s="363"/>
      <c r="V56" s="363"/>
      <c r="W56" s="363"/>
      <c r="X56" s="363"/>
      <c r="Y56" s="363"/>
      <c r="Z56" s="363"/>
      <c r="AA56" s="363"/>
      <c r="AB56" s="363"/>
      <c r="AC56" s="363"/>
      <c r="AD56" s="363"/>
      <c r="AE56" s="363"/>
    </row>
    <row r="57" spans="2:31" s="365" customFormat="1" ht="24.95" customHeight="1" x14ac:dyDescent="0.2">
      <c r="B57" s="610" t="s">
        <v>148</v>
      </c>
      <c r="C57" s="329">
        <v>10650</v>
      </c>
      <c r="D57" s="329">
        <v>12296.15</v>
      </c>
      <c r="E57" s="329">
        <v>11934.61</v>
      </c>
      <c r="F57" s="329">
        <v>18851.555</v>
      </c>
      <c r="G57" s="329">
        <v>18568.11</v>
      </c>
      <c r="H57" s="329">
        <v>4212</v>
      </c>
      <c r="I57" s="622" t="s">
        <v>74</v>
      </c>
      <c r="J57" s="363"/>
      <c r="K57" s="363"/>
      <c r="L57" s="363"/>
      <c r="M57" s="363"/>
      <c r="N57" s="363"/>
      <c r="O57" s="363"/>
      <c r="P57" s="363"/>
      <c r="Q57" s="363"/>
      <c r="R57" s="363"/>
      <c r="S57" s="363"/>
      <c r="T57" s="363"/>
      <c r="U57" s="363"/>
      <c r="V57" s="363"/>
      <c r="W57" s="363"/>
      <c r="X57" s="363"/>
      <c r="Y57" s="363"/>
      <c r="Z57" s="363"/>
      <c r="AA57" s="363"/>
      <c r="AB57" s="363"/>
      <c r="AC57" s="363"/>
      <c r="AD57" s="363"/>
      <c r="AE57" s="363"/>
    </row>
    <row r="58" spans="2:31" s="365" customFormat="1" ht="15" customHeight="1" x14ac:dyDescent="0.2">
      <c r="B58" s="629"/>
      <c r="C58" s="329"/>
      <c r="D58" s="329"/>
      <c r="E58" s="329"/>
      <c r="F58" s="329"/>
      <c r="G58" s="329"/>
      <c r="H58" s="329"/>
      <c r="I58" s="623"/>
      <c r="J58" s="363"/>
      <c r="K58" s="363"/>
      <c r="L58" s="363"/>
      <c r="M58" s="363"/>
      <c r="N58" s="363"/>
      <c r="O58" s="363"/>
      <c r="P58" s="363"/>
      <c r="Q58" s="363"/>
      <c r="R58" s="363"/>
      <c r="S58" s="363"/>
      <c r="T58" s="363"/>
      <c r="U58" s="363"/>
      <c r="V58" s="363"/>
      <c r="W58" s="363"/>
      <c r="X58" s="363"/>
      <c r="Y58" s="363"/>
      <c r="Z58" s="363"/>
      <c r="AA58" s="363"/>
      <c r="AB58" s="363"/>
      <c r="AC58" s="363"/>
      <c r="AD58" s="363"/>
      <c r="AE58" s="363"/>
    </row>
    <row r="59" spans="2:31" s="360" customFormat="1" ht="24.95" customHeight="1" x14ac:dyDescent="0.2">
      <c r="B59" s="608" t="s">
        <v>1263</v>
      </c>
      <c r="C59" s="362">
        <v>94115</v>
      </c>
      <c r="D59" s="362">
        <v>81824.070000000007</v>
      </c>
      <c r="E59" s="362">
        <v>85227.744999999995</v>
      </c>
      <c r="F59" s="362">
        <v>94854.03</v>
      </c>
      <c r="G59" s="362">
        <v>113803.91</v>
      </c>
      <c r="H59" s="362">
        <v>72093</v>
      </c>
      <c r="I59" s="620" t="s">
        <v>921</v>
      </c>
      <c r="J59" s="363"/>
      <c r="K59" s="363"/>
      <c r="L59" s="363"/>
      <c r="M59" s="363"/>
      <c r="N59" s="363"/>
      <c r="O59" s="363"/>
      <c r="P59" s="363"/>
      <c r="Q59" s="363"/>
      <c r="R59" s="363"/>
      <c r="S59" s="363"/>
      <c r="T59" s="363"/>
      <c r="U59" s="363"/>
      <c r="V59" s="363"/>
      <c r="W59" s="363"/>
      <c r="X59" s="363"/>
      <c r="Y59" s="363"/>
      <c r="Z59" s="363"/>
      <c r="AA59" s="363"/>
      <c r="AB59" s="363"/>
      <c r="AC59" s="363"/>
      <c r="AD59" s="363"/>
      <c r="AE59" s="363"/>
    </row>
    <row r="60" spans="2:31" s="365" customFormat="1" ht="15" customHeight="1" x14ac:dyDescent="0.2">
      <c r="B60" s="629"/>
      <c r="C60" s="329"/>
      <c r="D60" s="329"/>
      <c r="E60" s="329"/>
      <c r="F60" s="329"/>
      <c r="G60" s="329"/>
      <c r="H60" s="329"/>
      <c r="I60" s="623"/>
      <c r="J60" s="363"/>
      <c r="K60" s="363"/>
      <c r="L60" s="363"/>
      <c r="M60" s="363"/>
      <c r="N60" s="363"/>
      <c r="O60" s="363"/>
      <c r="P60" s="363"/>
      <c r="Q60" s="363"/>
      <c r="R60" s="363"/>
      <c r="S60" s="363"/>
      <c r="T60" s="363"/>
      <c r="U60" s="363"/>
      <c r="V60" s="363"/>
      <c r="W60" s="363"/>
      <c r="X60" s="363"/>
      <c r="Y60" s="363"/>
      <c r="Z60" s="363"/>
      <c r="AA60" s="363"/>
      <c r="AB60" s="363"/>
      <c r="AC60" s="363"/>
      <c r="AD60" s="363"/>
      <c r="AE60" s="363"/>
    </row>
    <row r="61" spans="2:31" s="365" customFormat="1" ht="24.95" customHeight="1" x14ac:dyDescent="0.2">
      <c r="B61" s="608" t="s">
        <v>854</v>
      </c>
      <c r="C61" s="361">
        <v>600000</v>
      </c>
      <c r="D61" s="361">
        <v>685000</v>
      </c>
      <c r="E61" s="361">
        <v>754000</v>
      </c>
      <c r="F61" s="362">
        <v>835000</v>
      </c>
      <c r="G61" s="362">
        <v>1326550</v>
      </c>
      <c r="H61" s="362">
        <v>1383000</v>
      </c>
      <c r="I61" s="620" t="s">
        <v>332</v>
      </c>
      <c r="J61" s="363"/>
      <c r="K61" s="363"/>
      <c r="L61" s="363"/>
      <c r="M61" s="363"/>
      <c r="N61" s="363"/>
      <c r="O61" s="363"/>
      <c r="P61" s="363"/>
      <c r="Q61" s="363"/>
      <c r="R61" s="363"/>
      <c r="S61" s="363"/>
      <c r="T61" s="363"/>
      <c r="U61" s="363"/>
      <c r="V61" s="363"/>
      <c r="W61" s="363"/>
      <c r="X61" s="363"/>
      <c r="Y61" s="363"/>
      <c r="Z61" s="363"/>
      <c r="AA61" s="363"/>
      <c r="AB61" s="363"/>
      <c r="AC61" s="363"/>
      <c r="AD61" s="363"/>
      <c r="AE61" s="363"/>
    </row>
    <row r="62" spans="2:31" s="258" customFormat="1" ht="24.95" customHeight="1" thickBot="1" x14ac:dyDescent="0.75">
      <c r="B62" s="612"/>
      <c r="C62" s="467"/>
      <c r="D62" s="467"/>
      <c r="E62" s="467"/>
      <c r="F62" s="467"/>
      <c r="G62" s="467"/>
      <c r="H62" s="467"/>
      <c r="I62" s="626"/>
      <c r="J62" s="363"/>
      <c r="K62" s="363"/>
      <c r="L62" s="363"/>
      <c r="M62" s="363"/>
      <c r="N62" s="363"/>
      <c r="O62" s="363"/>
      <c r="P62" s="363"/>
    </row>
    <row r="63" spans="2:31" ht="9" customHeight="1" thickTop="1" x14ac:dyDescent="0.5">
      <c r="B63" s="37"/>
      <c r="C63" s="37"/>
      <c r="D63" s="37"/>
      <c r="E63" s="37"/>
      <c r="F63" s="37"/>
      <c r="G63" s="37"/>
      <c r="H63" s="37"/>
      <c r="I63" s="37"/>
      <c r="L63" s="157"/>
    </row>
    <row r="64" spans="2:31" s="53" customFormat="1" ht="18.75" customHeight="1" x14ac:dyDescent="0.5">
      <c r="B64" s="334" t="s">
        <v>1554</v>
      </c>
      <c r="C64" s="334"/>
      <c r="D64" s="334"/>
      <c r="E64" s="334"/>
      <c r="F64" s="334"/>
      <c r="G64" s="334"/>
      <c r="H64" s="334"/>
      <c r="I64" s="334" t="s">
        <v>1784</v>
      </c>
      <c r="L64" s="157"/>
    </row>
    <row r="65" spans="2:9" ht="21.75" x14ac:dyDescent="0.5">
      <c r="B65" s="37"/>
      <c r="C65" s="37"/>
      <c r="D65" s="37"/>
      <c r="E65" s="37"/>
      <c r="F65" s="37"/>
      <c r="G65" s="37"/>
      <c r="H65" s="37"/>
      <c r="I65" s="37"/>
    </row>
    <row r="66" spans="2:9" ht="21.75" x14ac:dyDescent="0.5">
      <c r="B66" s="37"/>
      <c r="C66" s="164"/>
      <c r="D66" s="164"/>
      <c r="E66" s="164"/>
      <c r="F66" s="164"/>
      <c r="G66" s="164"/>
      <c r="H66" s="164"/>
      <c r="I66" s="37"/>
    </row>
    <row r="67" spans="2:9" ht="21.75" x14ac:dyDescent="0.5">
      <c r="C67" s="92"/>
      <c r="D67" s="92"/>
      <c r="E67" s="92"/>
      <c r="F67" s="92"/>
      <c r="G67" s="92"/>
      <c r="H67" s="92"/>
    </row>
    <row r="68" spans="2:9" ht="21.75" x14ac:dyDescent="0.5">
      <c r="C68" s="37"/>
      <c r="D68" s="37"/>
      <c r="E68" s="37"/>
      <c r="F68" s="37"/>
      <c r="G68" s="37"/>
      <c r="H68" s="37"/>
    </row>
    <row r="69" spans="2:9" ht="21.75" x14ac:dyDescent="0.5">
      <c r="C69" s="92"/>
      <c r="D69" s="92"/>
      <c r="E69" s="92"/>
      <c r="F69" s="92"/>
      <c r="G69" s="92"/>
      <c r="H69" s="92"/>
    </row>
    <row r="72" spans="2:9" x14ac:dyDescent="0.35">
      <c r="C72" s="108"/>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Roman,Regular"&amp;20- 38 -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3"/>
  <sheetViews>
    <sheetView showGridLines="0" rightToLeft="1" zoomScale="70" zoomScaleNormal="70" workbookViewId="0"/>
  </sheetViews>
  <sheetFormatPr defaultRowHeight="12.75" x14ac:dyDescent="0.2"/>
  <cols>
    <col min="1" max="1" width="117" style="1633" customWidth="1"/>
    <col min="2" max="2" width="83.42578125" style="1633" customWidth="1"/>
    <col min="3" max="16384" width="9.140625" style="1633"/>
  </cols>
  <sheetData>
    <row r="1" spans="1:2" ht="43.5" customHeight="1" x14ac:dyDescent="0.2">
      <c r="A1" s="1770" t="s">
        <v>1955</v>
      </c>
      <c r="B1" s="1632"/>
    </row>
    <row r="2" spans="1:2" ht="12.75" customHeight="1" x14ac:dyDescent="0.2">
      <c r="A2" s="1770"/>
      <c r="B2" s="1634"/>
    </row>
    <row r="3" spans="1:2" ht="12.75" customHeight="1" x14ac:dyDescent="0.2">
      <c r="A3" s="1770"/>
      <c r="B3" s="1634"/>
    </row>
    <row r="4" spans="1:2" ht="12.75" customHeight="1" x14ac:dyDescent="0.2">
      <c r="A4" s="1770"/>
      <c r="B4" s="1634"/>
    </row>
    <row r="5" spans="1:2" ht="12.75" customHeight="1" x14ac:dyDescent="0.2">
      <c r="A5" s="1770"/>
      <c r="B5" s="1634"/>
    </row>
    <row r="6" spans="1:2" ht="12.75" customHeight="1" x14ac:dyDescent="0.2">
      <c r="A6" s="1770"/>
      <c r="B6" s="1634"/>
    </row>
    <row r="7" spans="1:2" ht="12.75" customHeight="1" x14ac:dyDescent="0.2">
      <c r="A7" s="1770"/>
      <c r="B7" s="1634"/>
    </row>
    <row r="8" spans="1:2" ht="12.75" customHeight="1" x14ac:dyDescent="0.2">
      <c r="A8" s="1770"/>
      <c r="B8" s="1634"/>
    </row>
    <row r="9" spans="1:2" ht="12.75" customHeight="1" x14ac:dyDescent="0.2">
      <c r="A9" s="1770"/>
      <c r="B9" s="1635"/>
    </row>
    <row r="10" spans="1:2" ht="12.75" customHeight="1" x14ac:dyDescent="0.2">
      <c r="A10" s="1770"/>
      <c r="B10" s="1634"/>
    </row>
    <row r="11" spans="1:2" ht="12.75" customHeight="1" x14ac:dyDescent="0.2">
      <c r="A11" s="1770"/>
      <c r="B11" s="1636"/>
    </row>
    <row r="12" spans="1:2" ht="12.75" customHeight="1" x14ac:dyDescent="0.2">
      <c r="A12" s="1770"/>
    </row>
    <row r="13" spans="1:2" ht="12.75" customHeight="1" x14ac:dyDescent="0.2">
      <c r="A13" s="1770"/>
    </row>
    <row r="14" spans="1:2" ht="12.75" customHeight="1" x14ac:dyDescent="0.2">
      <c r="A14" s="1770"/>
    </row>
    <row r="15" spans="1:2" ht="12.75" customHeight="1" x14ac:dyDescent="0.2">
      <c r="A15" s="1770"/>
    </row>
    <row r="16" spans="1:2" ht="12.75" customHeight="1" x14ac:dyDescent="0.2">
      <c r="A16" s="1770"/>
    </row>
    <row r="17" spans="1:1" ht="12.75" customHeight="1" x14ac:dyDescent="0.2">
      <c r="A17" s="1770"/>
    </row>
    <row r="18" spans="1:1" ht="12.75" customHeight="1" x14ac:dyDescent="0.2">
      <c r="A18" s="1770"/>
    </row>
    <row r="19" spans="1:1" ht="12.75" customHeight="1" x14ac:dyDescent="0.2">
      <c r="A19" s="1770"/>
    </row>
    <row r="20" spans="1:1" ht="12.75" customHeight="1" x14ac:dyDescent="0.2">
      <c r="A20" s="1770"/>
    </row>
    <row r="21" spans="1:1" ht="12.75" customHeight="1" x14ac:dyDescent="0.2">
      <c r="A21" s="1770"/>
    </row>
    <row r="22" spans="1:1" ht="12.75" customHeight="1" x14ac:dyDescent="0.2">
      <c r="A22" s="1770"/>
    </row>
    <row r="23" spans="1:1" ht="12.75" customHeight="1" x14ac:dyDescent="0.2">
      <c r="A23" s="1770"/>
    </row>
    <row r="24" spans="1:1" ht="12.75" customHeight="1" x14ac:dyDescent="0.2">
      <c r="A24" s="1770"/>
    </row>
    <row r="25" spans="1:1" ht="12.75" customHeight="1" x14ac:dyDescent="0.2">
      <c r="A25" s="1770"/>
    </row>
    <row r="26" spans="1:1" ht="12.75" customHeight="1" x14ac:dyDescent="0.2">
      <c r="A26" s="1770"/>
    </row>
    <row r="27" spans="1:1" ht="12.75" customHeight="1" x14ac:dyDescent="0.2">
      <c r="A27" s="1770"/>
    </row>
    <row r="28" spans="1:1" ht="12.75" customHeight="1" x14ac:dyDescent="0.2">
      <c r="A28" s="1770"/>
    </row>
    <row r="29" spans="1:1" ht="12.75" customHeight="1" x14ac:dyDescent="0.2">
      <c r="A29" s="1770"/>
    </row>
    <row r="30" spans="1:1" ht="12.75" customHeight="1" x14ac:dyDescent="0.2">
      <c r="A30" s="1770"/>
    </row>
    <row r="31" spans="1:1" ht="12.75" customHeight="1" x14ac:dyDescent="0.2">
      <c r="A31" s="1770"/>
    </row>
    <row r="32" spans="1:1" ht="12.75" customHeight="1" x14ac:dyDescent="0.2">
      <c r="A32" s="1770"/>
    </row>
    <row r="33" spans="1:1" ht="12.75" customHeight="1" x14ac:dyDescent="0.2">
      <c r="A33" s="1770"/>
    </row>
    <row r="34" spans="1:1" ht="12.75" customHeight="1" x14ac:dyDescent="0.2">
      <c r="A34" s="1770"/>
    </row>
    <row r="35" spans="1:1" ht="12.75" customHeight="1" x14ac:dyDescent="0.2">
      <c r="A35" s="1770"/>
    </row>
    <row r="36" spans="1:1" ht="12.75" customHeight="1" x14ac:dyDescent="0.2">
      <c r="A36" s="1770"/>
    </row>
    <row r="37" spans="1:1" ht="12.75" customHeight="1" x14ac:dyDescent="0.2">
      <c r="A37" s="1770"/>
    </row>
    <row r="38" spans="1:1" ht="12.75" customHeight="1" x14ac:dyDescent="0.2">
      <c r="A38" s="1770"/>
    </row>
    <row r="39" spans="1:1" ht="12.75" customHeight="1" x14ac:dyDescent="0.2">
      <c r="A39" s="1770"/>
    </row>
    <row r="40" spans="1:1" ht="12.75" customHeight="1" x14ac:dyDescent="0.2">
      <c r="A40" s="1770"/>
    </row>
    <row r="41" spans="1:1" ht="12.75" customHeight="1" x14ac:dyDescent="0.2">
      <c r="A41" s="1770"/>
    </row>
    <row r="42" spans="1:1" ht="12.75" customHeight="1" x14ac:dyDescent="0.2">
      <c r="A42" s="1770"/>
    </row>
    <row r="43" spans="1:1" ht="12.75" customHeight="1" x14ac:dyDescent="0.2">
      <c r="A43" s="1770"/>
    </row>
    <row r="44" spans="1:1" ht="12.75" customHeight="1" x14ac:dyDescent="0.2">
      <c r="A44" s="1770"/>
    </row>
    <row r="45" spans="1:1" ht="12.75" customHeight="1" x14ac:dyDescent="0.2">
      <c r="A45" s="1770"/>
    </row>
    <row r="46" spans="1:1" ht="12.75" customHeight="1" x14ac:dyDescent="0.2">
      <c r="A46" s="1770"/>
    </row>
    <row r="47" spans="1:1" ht="12.75" customHeight="1" x14ac:dyDescent="0.2">
      <c r="A47" s="1770"/>
    </row>
    <row r="48" spans="1:1" ht="12.75" customHeight="1" x14ac:dyDescent="0.2">
      <c r="A48" s="1770"/>
    </row>
    <row r="49" spans="1:1" ht="12.75" customHeight="1" x14ac:dyDescent="0.2">
      <c r="A49" s="1770"/>
    </row>
    <row r="50" spans="1:1" ht="12.75" customHeight="1" x14ac:dyDescent="0.2">
      <c r="A50" s="1770"/>
    </row>
    <row r="51" spans="1:1" ht="12.75" customHeight="1" x14ac:dyDescent="0.2">
      <c r="A51" s="1770"/>
    </row>
    <row r="52" spans="1:1" ht="12.75" customHeight="1" x14ac:dyDescent="0.2">
      <c r="A52" s="1770"/>
    </row>
    <row r="53" spans="1:1" ht="12.75" customHeight="1" x14ac:dyDescent="0.2">
      <c r="A53" s="1770"/>
    </row>
    <row r="54" spans="1:1" ht="12.75" customHeight="1" x14ac:dyDescent="0.2">
      <c r="A54" s="1770"/>
    </row>
    <row r="55" spans="1:1" ht="12.75" customHeight="1" x14ac:dyDescent="0.2">
      <c r="A55" s="1770"/>
    </row>
    <row r="56" spans="1:1" ht="12.75" customHeight="1" x14ac:dyDescent="0.2">
      <c r="A56" s="1770"/>
    </row>
    <row r="57" spans="1:1" ht="12.75" customHeight="1" x14ac:dyDescent="0.2">
      <c r="A57" s="1770"/>
    </row>
    <row r="58" spans="1:1" ht="12.75" customHeight="1" x14ac:dyDescent="0.2">
      <c r="A58" s="1770"/>
    </row>
    <row r="59" spans="1:1" ht="12.75" customHeight="1" x14ac:dyDescent="0.2">
      <c r="A59" s="1770"/>
    </row>
    <row r="60" spans="1:1" ht="12.75" customHeight="1" x14ac:dyDescent="0.2">
      <c r="A60" s="1770"/>
    </row>
    <row r="61" spans="1:1" ht="12.75" customHeight="1" x14ac:dyDescent="0.2">
      <c r="A61" s="1770"/>
    </row>
    <row r="62" spans="1:1" ht="12.75" customHeight="1" x14ac:dyDescent="0.2">
      <c r="A62" s="1770"/>
    </row>
    <row r="63" spans="1:1" ht="12.75" customHeight="1" x14ac:dyDescent="0.2">
      <c r="A63" s="1770"/>
    </row>
    <row r="64" spans="1:1" ht="12.75" customHeight="1" x14ac:dyDescent="0.2">
      <c r="A64" s="1770"/>
    </row>
    <row r="65" spans="1:1" ht="12.75" customHeight="1" x14ac:dyDescent="0.2">
      <c r="A65" s="1770"/>
    </row>
    <row r="66" spans="1:1" ht="12.75" customHeight="1" x14ac:dyDescent="0.2">
      <c r="A66" s="1770"/>
    </row>
    <row r="67" spans="1:1" ht="12.75" customHeight="1" x14ac:dyDescent="0.2">
      <c r="A67" s="1770"/>
    </row>
    <row r="68" spans="1:1" ht="12.75" customHeight="1" x14ac:dyDescent="0.2">
      <c r="A68" s="1770"/>
    </row>
    <row r="69" spans="1:1" ht="12.75" customHeight="1" x14ac:dyDescent="0.2">
      <c r="A69" s="1770"/>
    </row>
    <row r="70" spans="1:1" ht="12.75" customHeight="1" x14ac:dyDescent="0.2">
      <c r="A70" s="1770"/>
    </row>
    <row r="71" spans="1:1" ht="12.75" customHeight="1" x14ac:dyDescent="0.2">
      <c r="A71" s="1770"/>
    </row>
    <row r="72" spans="1:1" ht="12.75" customHeight="1" x14ac:dyDescent="0.2">
      <c r="A72" s="1770"/>
    </row>
    <row r="73" spans="1:1" ht="12.75" customHeight="1" x14ac:dyDescent="0.2">
      <c r="A73" s="1770"/>
    </row>
    <row r="74" spans="1:1" ht="12.75" customHeight="1" x14ac:dyDescent="0.2">
      <c r="A74" s="1770"/>
    </row>
    <row r="75" spans="1:1" ht="12.75" customHeight="1" x14ac:dyDescent="0.2">
      <c r="A75" s="1770"/>
    </row>
    <row r="76" spans="1:1" ht="12.75" customHeight="1" x14ac:dyDescent="0.2">
      <c r="A76" s="1770"/>
    </row>
    <row r="77" spans="1:1" ht="12.75" customHeight="1" x14ac:dyDescent="0.2">
      <c r="A77" s="1770"/>
    </row>
    <row r="78" spans="1:1" ht="12.75" customHeight="1" x14ac:dyDescent="0.2">
      <c r="A78" s="1770"/>
    </row>
    <row r="79" spans="1:1" ht="12.75" customHeight="1" x14ac:dyDescent="0.2">
      <c r="A79" s="1770"/>
    </row>
    <row r="80" spans="1:1" ht="12.75" customHeight="1" x14ac:dyDescent="0.2">
      <c r="A80" s="1770"/>
    </row>
    <row r="81" spans="1:1" ht="12.75" customHeight="1" x14ac:dyDescent="0.2">
      <c r="A81" s="1770"/>
    </row>
    <row r="82" spans="1:1" ht="12.75" customHeight="1" x14ac:dyDescent="0.2">
      <c r="A82" s="1770"/>
    </row>
    <row r="83" spans="1:1" ht="12.75" customHeight="1" x14ac:dyDescent="0.2">
      <c r="A83" s="1770"/>
    </row>
    <row r="84" spans="1:1" ht="12.75" customHeight="1" x14ac:dyDescent="0.2">
      <c r="A84" s="1770"/>
    </row>
    <row r="85" spans="1:1" ht="12.75" customHeight="1" x14ac:dyDescent="0.2">
      <c r="A85" s="1770"/>
    </row>
    <row r="86" spans="1:1" ht="12.75" customHeight="1" x14ac:dyDescent="0.2">
      <c r="A86" s="1770"/>
    </row>
    <row r="87" spans="1:1" ht="12.75" customHeight="1" x14ac:dyDescent="0.2">
      <c r="A87" s="1770"/>
    </row>
    <row r="88" spans="1:1" ht="12.75" customHeight="1" x14ac:dyDescent="0.2">
      <c r="A88" s="1770"/>
    </row>
    <row r="89" spans="1:1" ht="12.75" customHeight="1" x14ac:dyDescent="0.2">
      <c r="A89" s="1770"/>
    </row>
    <row r="90" spans="1:1" ht="12.75" customHeight="1" x14ac:dyDescent="0.2">
      <c r="A90" s="1770"/>
    </row>
    <row r="91" spans="1:1" ht="12.75" customHeight="1" x14ac:dyDescent="0.2">
      <c r="A91" s="1770"/>
    </row>
    <row r="92" spans="1:1" ht="12.75" customHeight="1" x14ac:dyDescent="0.2">
      <c r="A92" s="1770"/>
    </row>
    <row r="93" spans="1:1" ht="12.75" customHeight="1" x14ac:dyDescent="0.2">
      <c r="A93" s="1770"/>
    </row>
    <row r="94" spans="1:1" ht="12.75" customHeight="1" x14ac:dyDescent="0.2">
      <c r="A94" s="1770"/>
    </row>
    <row r="95" spans="1:1" ht="12.75" customHeight="1" x14ac:dyDescent="0.2">
      <c r="A95" s="1770"/>
    </row>
    <row r="96" spans="1:1" ht="12.75" customHeight="1" x14ac:dyDescent="0.2">
      <c r="A96" s="1770"/>
    </row>
    <row r="97" spans="1:1" ht="12.75" customHeight="1" x14ac:dyDescent="0.2">
      <c r="A97" s="1770"/>
    </row>
    <row r="98" spans="1:1" ht="12.75" customHeight="1" x14ac:dyDescent="0.2">
      <c r="A98" s="1770"/>
    </row>
    <row r="99" spans="1:1" ht="12.75" customHeight="1" x14ac:dyDescent="0.2">
      <c r="A99" s="1770"/>
    </row>
    <row r="100" spans="1:1" ht="12.75" customHeight="1" x14ac:dyDescent="0.2">
      <c r="A100" s="1770"/>
    </row>
    <row r="101" spans="1:1" ht="12.75" customHeight="1" x14ac:dyDescent="0.2">
      <c r="A101" s="1770"/>
    </row>
    <row r="102" spans="1:1" ht="12.75" customHeight="1" x14ac:dyDescent="0.2">
      <c r="A102" s="1770"/>
    </row>
    <row r="103" spans="1:1" ht="12.75" customHeight="1" x14ac:dyDescent="0.2">
      <c r="A103" s="1770"/>
    </row>
    <row r="104" spans="1:1" ht="12.75" customHeight="1" x14ac:dyDescent="0.2">
      <c r="A104" s="1770"/>
    </row>
    <row r="105" spans="1:1" ht="12.75" customHeight="1" x14ac:dyDescent="0.2">
      <c r="A105" s="1770"/>
    </row>
    <row r="106" spans="1:1" ht="12.75" customHeight="1" x14ac:dyDescent="0.2">
      <c r="A106" s="1770"/>
    </row>
    <row r="107" spans="1:1" ht="12.75" customHeight="1" x14ac:dyDescent="0.2">
      <c r="A107" s="1770"/>
    </row>
    <row r="108" spans="1:1" ht="12.75" customHeight="1" x14ac:dyDescent="0.2">
      <c r="A108" s="1770"/>
    </row>
    <row r="109" spans="1:1" ht="12.75" customHeight="1" x14ac:dyDescent="0.2">
      <c r="A109" s="1770"/>
    </row>
    <row r="110" spans="1:1" ht="12.75" customHeight="1" x14ac:dyDescent="0.2">
      <c r="A110" s="1770"/>
    </row>
    <row r="111" spans="1:1" ht="12.75" customHeight="1" x14ac:dyDescent="0.2">
      <c r="A111" s="1770"/>
    </row>
    <row r="112" spans="1:1" ht="12.75" customHeight="1" x14ac:dyDescent="0.2">
      <c r="A112" s="1770"/>
    </row>
    <row r="113" spans="1:1" ht="12.75" customHeight="1" x14ac:dyDescent="0.2">
      <c r="A113" s="1770"/>
    </row>
    <row r="114" spans="1:1" ht="12.75" customHeight="1" x14ac:dyDescent="0.2">
      <c r="A114" s="1770"/>
    </row>
    <row r="115" spans="1:1" ht="12.75" customHeight="1" x14ac:dyDescent="0.2">
      <c r="A115" s="1770"/>
    </row>
    <row r="116" spans="1:1" ht="12.75" customHeight="1" x14ac:dyDescent="0.2">
      <c r="A116" s="1770"/>
    </row>
    <row r="117" spans="1:1" ht="12.75" customHeight="1" x14ac:dyDescent="0.2">
      <c r="A117" s="1770"/>
    </row>
    <row r="118" spans="1:1" ht="12.75" customHeight="1" x14ac:dyDescent="0.2">
      <c r="A118" s="1770"/>
    </row>
    <row r="119" spans="1:1" ht="12.75" customHeight="1" x14ac:dyDescent="0.2">
      <c r="A119" s="1770"/>
    </row>
    <row r="120" spans="1:1" ht="12.75" customHeight="1" x14ac:dyDescent="0.2">
      <c r="A120" s="1770"/>
    </row>
    <row r="121" spans="1:1" ht="12.75" customHeight="1" x14ac:dyDescent="0.2">
      <c r="A121" s="1770"/>
    </row>
    <row r="122" spans="1:1" ht="12.75" customHeight="1" x14ac:dyDescent="0.2">
      <c r="A122" s="1770"/>
    </row>
    <row r="123" spans="1:1" ht="12.75" customHeight="1" x14ac:dyDescent="0.2">
      <c r="A123" s="1770"/>
    </row>
    <row r="124" spans="1:1" ht="12.75" customHeight="1" x14ac:dyDescent="0.2">
      <c r="A124" s="1770"/>
    </row>
    <row r="125" spans="1:1" ht="12.75" customHeight="1" x14ac:dyDescent="0.2">
      <c r="A125" s="1770"/>
    </row>
    <row r="126" spans="1:1" ht="12.75" customHeight="1" x14ac:dyDescent="0.2">
      <c r="A126" s="1770"/>
    </row>
    <row r="127" spans="1:1" ht="12.75" customHeight="1" x14ac:dyDescent="0.2">
      <c r="A127" s="1770"/>
    </row>
    <row r="128" spans="1:1" ht="12.75" customHeight="1" x14ac:dyDescent="0.2">
      <c r="A128" s="1770"/>
    </row>
    <row r="129" spans="1:1" ht="12.75" customHeight="1" x14ac:dyDescent="0.2">
      <c r="A129" s="1770"/>
    </row>
    <row r="130" spans="1:1" ht="12.75" customHeight="1" x14ac:dyDescent="0.2">
      <c r="A130" s="1770"/>
    </row>
    <row r="131" spans="1:1" ht="12.75" customHeight="1" x14ac:dyDescent="0.2">
      <c r="A131" s="1770"/>
    </row>
    <row r="132" spans="1:1" ht="12.75" customHeight="1" x14ac:dyDescent="0.2">
      <c r="A132" s="1770"/>
    </row>
    <row r="133" spans="1:1" ht="12.75" customHeight="1" x14ac:dyDescent="0.2">
      <c r="A133" s="1770"/>
    </row>
    <row r="134" spans="1:1" ht="12.75" customHeight="1" x14ac:dyDescent="0.2">
      <c r="A134" s="1770"/>
    </row>
    <row r="135" spans="1:1" ht="12.75" customHeight="1" x14ac:dyDescent="0.2">
      <c r="A135" s="1770"/>
    </row>
    <row r="136" spans="1:1" ht="12.75" customHeight="1" x14ac:dyDescent="0.2">
      <c r="A136" s="1770"/>
    </row>
    <row r="137" spans="1:1" ht="12.75" customHeight="1" x14ac:dyDescent="0.2">
      <c r="A137" s="1770"/>
    </row>
    <row r="138" spans="1:1" ht="12.75" customHeight="1" x14ac:dyDescent="0.2">
      <c r="A138" s="1770"/>
    </row>
    <row r="139" spans="1:1" ht="12.75" customHeight="1" x14ac:dyDescent="0.2">
      <c r="A139" s="1770"/>
    </row>
    <row r="140" spans="1:1" ht="12.75" customHeight="1" x14ac:dyDescent="0.2">
      <c r="A140" s="1770"/>
    </row>
    <row r="141" spans="1:1" ht="12.75" customHeight="1" x14ac:dyDescent="0.2">
      <c r="A141" s="1770"/>
    </row>
    <row r="142" spans="1:1" ht="12.75" customHeight="1" x14ac:dyDescent="0.2">
      <c r="A142" s="1770"/>
    </row>
    <row r="143" spans="1:1" ht="12.75" customHeight="1" x14ac:dyDescent="0.2">
      <c r="A143" s="1770"/>
    </row>
    <row r="144" spans="1:1" ht="12.75" customHeight="1" x14ac:dyDescent="0.2">
      <c r="A144" s="1770"/>
    </row>
    <row r="145" spans="1:1" ht="12.75" customHeight="1" x14ac:dyDescent="0.2">
      <c r="A145" s="1770"/>
    </row>
    <row r="146" spans="1:1" ht="12.75" customHeight="1" x14ac:dyDescent="0.2">
      <c r="A146" s="1770"/>
    </row>
    <row r="147" spans="1:1" ht="12.75" customHeight="1" x14ac:dyDescent="0.2">
      <c r="A147" s="1770"/>
    </row>
    <row r="148" spans="1:1" ht="12.75" customHeight="1" x14ac:dyDescent="0.2">
      <c r="A148" s="1770"/>
    </row>
    <row r="149" spans="1:1" ht="12.75" customHeight="1" x14ac:dyDescent="0.45">
      <c r="A149" s="1637"/>
    </row>
    <row r="150" spans="1:1" ht="12.75" customHeight="1" x14ac:dyDescent="0.45">
      <c r="A150" s="1637"/>
    </row>
    <row r="151" spans="1:1" ht="12.75" customHeight="1" x14ac:dyDescent="0.45">
      <c r="A151" s="1637"/>
    </row>
    <row r="152" spans="1:1" ht="12.75" customHeight="1" x14ac:dyDescent="0.45">
      <c r="A152" s="1637"/>
    </row>
    <row r="153" spans="1:1" ht="12.75" customHeight="1" x14ac:dyDescent="0.45">
      <c r="A153" s="1637"/>
    </row>
    <row r="154" spans="1:1" ht="12.75" customHeight="1" x14ac:dyDescent="0.45">
      <c r="A154" s="1637"/>
    </row>
    <row r="155" spans="1:1" ht="12.75" customHeight="1" x14ac:dyDescent="0.45">
      <c r="A155" s="1637"/>
    </row>
    <row r="156" spans="1:1" ht="12.75" customHeight="1" x14ac:dyDescent="0.45">
      <c r="A156" s="1637"/>
    </row>
    <row r="157" spans="1:1" ht="12.75" customHeight="1" x14ac:dyDescent="0.45">
      <c r="A157" s="1637"/>
    </row>
    <row r="158" spans="1:1" ht="12.75" customHeight="1" x14ac:dyDescent="0.45">
      <c r="A158" s="1637"/>
    </row>
    <row r="159" spans="1:1" ht="12.75" customHeight="1" x14ac:dyDescent="0.45">
      <c r="A159" s="1637"/>
    </row>
    <row r="160" spans="1:1" ht="12.75" customHeight="1" x14ac:dyDescent="0.45">
      <c r="A160" s="1637"/>
    </row>
    <row r="161" spans="1:1" ht="12.75" customHeight="1" x14ac:dyDescent="0.45">
      <c r="A161" s="1637"/>
    </row>
    <row r="162" spans="1:1" ht="12.75" customHeight="1" x14ac:dyDescent="0.45">
      <c r="A162" s="1637"/>
    </row>
    <row r="163" spans="1:1" ht="12.75" customHeight="1" x14ac:dyDescent="0.45">
      <c r="A163" s="1637"/>
    </row>
    <row r="164" spans="1:1" ht="12.75" customHeight="1" x14ac:dyDescent="0.45">
      <c r="A164" s="1637"/>
    </row>
    <row r="165" spans="1:1" ht="12.75" customHeight="1" x14ac:dyDescent="0.45">
      <c r="A165" s="1637"/>
    </row>
    <row r="166" spans="1:1" ht="12.75" customHeight="1" x14ac:dyDescent="0.45">
      <c r="A166" s="1637"/>
    </row>
    <row r="167" spans="1:1" ht="12.75" customHeight="1" x14ac:dyDescent="0.45">
      <c r="A167" s="1637"/>
    </row>
    <row r="168" spans="1:1" ht="12.75" customHeight="1" x14ac:dyDescent="0.45">
      <c r="A168" s="1637"/>
    </row>
    <row r="169" spans="1:1" ht="12.75" customHeight="1" x14ac:dyDescent="0.45">
      <c r="A169" s="1637"/>
    </row>
    <row r="170" spans="1:1" ht="12.75" customHeight="1" x14ac:dyDescent="0.45">
      <c r="A170" s="1637"/>
    </row>
    <row r="171" spans="1:1" ht="12.75" customHeight="1" x14ac:dyDescent="0.45">
      <c r="A171" s="1637"/>
    </row>
    <row r="172" spans="1:1" ht="12.75" customHeight="1" x14ac:dyDescent="0.45">
      <c r="A172" s="1637"/>
    </row>
    <row r="173" spans="1:1" ht="12.75" customHeight="1" x14ac:dyDescent="0.45">
      <c r="A173" s="1637"/>
    </row>
    <row r="174" spans="1:1" ht="12.75" customHeight="1" x14ac:dyDescent="0.45">
      <c r="A174" s="1637"/>
    </row>
    <row r="175" spans="1:1" ht="12.75" customHeight="1" x14ac:dyDescent="0.45">
      <c r="A175" s="1637"/>
    </row>
    <row r="176" spans="1:1" ht="12.75" customHeight="1" x14ac:dyDescent="0.45">
      <c r="A176" s="1637"/>
    </row>
    <row r="177" spans="1:1" ht="12.75" customHeight="1" x14ac:dyDescent="0.45">
      <c r="A177" s="1637"/>
    </row>
    <row r="178" spans="1:1" ht="12.75" customHeight="1" x14ac:dyDescent="0.45">
      <c r="A178" s="1637"/>
    </row>
    <row r="179" spans="1:1" ht="12.75" customHeight="1" x14ac:dyDescent="0.45">
      <c r="A179" s="1637"/>
    </row>
    <row r="180" spans="1:1" ht="12.75" customHeight="1" x14ac:dyDescent="0.45">
      <c r="A180" s="1637"/>
    </row>
    <row r="181" spans="1:1" ht="12.75" customHeight="1" x14ac:dyDescent="0.45">
      <c r="A181" s="1637"/>
    </row>
    <row r="182" spans="1:1" ht="12.75" customHeight="1" x14ac:dyDescent="0.45">
      <c r="A182" s="1637"/>
    </row>
    <row r="183" spans="1:1" ht="12.75" customHeight="1" x14ac:dyDescent="0.45">
      <c r="A183" s="1637"/>
    </row>
    <row r="184" spans="1:1" ht="12.75" customHeight="1" x14ac:dyDescent="0.45">
      <c r="A184" s="1637"/>
    </row>
    <row r="185" spans="1:1" ht="12.75" customHeight="1" x14ac:dyDescent="0.45">
      <c r="A185" s="1637"/>
    </row>
    <row r="186" spans="1:1" ht="12.75" customHeight="1" x14ac:dyDescent="0.45">
      <c r="A186" s="1637"/>
    </row>
    <row r="187" spans="1:1" ht="12.75" customHeight="1" x14ac:dyDescent="0.45">
      <c r="A187" s="1637"/>
    </row>
    <row r="188" spans="1:1" ht="12.75" customHeight="1" x14ac:dyDescent="0.45">
      <c r="A188" s="1637"/>
    </row>
    <row r="189" spans="1:1" ht="12.75" customHeight="1" x14ac:dyDescent="0.45">
      <c r="A189" s="1637"/>
    </row>
    <row r="190" spans="1:1" ht="12.75" customHeight="1" x14ac:dyDescent="0.45">
      <c r="A190" s="1637"/>
    </row>
    <row r="191" spans="1:1" ht="12.75" customHeight="1" x14ac:dyDescent="0.45">
      <c r="A191" s="1637"/>
    </row>
    <row r="192" spans="1:1" ht="12.75" customHeight="1" x14ac:dyDescent="0.45">
      <c r="A192" s="1637"/>
    </row>
    <row r="193" spans="1:1" ht="12.75" customHeight="1" x14ac:dyDescent="0.45">
      <c r="A193" s="1637"/>
    </row>
    <row r="194" spans="1:1" ht="12.75" customHeight="1" x14ac:dyDescent="0.45">
      <c r="A194" s="1637"/>
    </row>
    <row r="195" spans="1:1" ht="12.75" customHeight="1" x14ac:dyDescent="0.45">
      <c r="A195" s="1637"/>
    </row>
    <row r="196" spans="1:1" ht="12.75" customHeight="1" x14ac:dyDescent="0.45">
      <c r="A196" s="1637"/>
    </row>
    <row r="197" spans="1:1" ht="12.75" customHeight="1" x14ac:dyDescent="0.45">
      <c r="A197" s="1637"/>
    </row>
    <row r="198" spans="1:1" ht="12.75" customHeight="1" x14ac:dyDescent="0.45">
      <c r="A198" s="1637"/>
    </row>
    <row r="199" spans="1:1" ht="12.75" customHeight="1" x14ac:dyDescent="0.45">
      <c r="A199" s="1637"/>
    </row>
    <row r="200" spans="1:1" ht="12.75" customHeight="1" x14ac:dyDescent="0.45">
      <c r="A200" s="1637"/>
    </row>
    <row r="201" spans="1:1" ht="12.75" customHeight="1" x14ac:dyDescent="0.45">
      <c r="A201" s="1637"/>
    </row>
    <row r="202" spans="1:1" ht="12.75" customHeight="1" x14ac:dyDescent="0.45">
      <c r="A202" s="1637"/>
    </row>
    <row r="203" spans="1:1" ht="12.75" customHeight="1" x14ac:dyDescent="0.45">
      <c r="A203" s="1637"/>
    </row>
    <row r="204" spans="1:1" ht="12.75" customHeight="1" x14ac:dyDescent="0.45">
      <c r="A204" s="1637"/>
    </row>
    <row r="205" spans="1:1" ht="12.75" customHeight="1" x14ac:dyDescent="0.45">
      <c r="A205" s="1637"/>
    </row>
    <row r="206" spans="1:1" ht="12.75" customHeight="1" x14ac:dyDescent="0.45">
      <c r="A206" s="1637"/>
    </row>
    <row r="207" spans="1:1" ht="12.75" customHeight="1" x14ac:dyDescent="0.45">
      <c r="A207" s="1637"/>
    </row>
    <row r="208" spans="1:1" ht="12.75" customHeight="1" x14ac:dyDescent="0.45">
      <c r="A208" s="1637"/>
    </row>
    <row r="209" spans="1:1" ht="12.75" customHeight="1" x14ac:dyDescent="0.45">
      <c r="A209" s="1637"/>
    </row>
    <row r="210" spans="1:1" ht="12.75" customHeight="1" x14ac:dyDescent="0.45">
      <c r="A210" s="1637"/>
    </row>
    <row r="211" spans="1:1" ht="12.75" customHeight="1" x14ac:dyDescent="0.45">
      <c r="A211" s="1637"/>
    </row>
    <row r="212" spans="1:1" ht="12.75" customHeight="1" x14ac:dyDescent="0.45">
      <c r="A212" s="1637"/>
    </row>
    <row r="213" spans="1:1" ht="12.75" customHeight="1" x14ac:dyDescent="0.45">
      <c r="A213" s="1637"/>
    </row>
    <row r="214" spans="1:1" ht="12.75" customHeight="1" x14ac:dyDescent="0.45">
      <c r="A214" s="1637"/>
    </row>
    <row r="215" spans="1:1" ht="12.75" customHeight="1" x14ac:dyDescent="0.45">
      <c r="A215" s="1637"/>
    </row>
    <row r="216" spans="1:1" ht="12.75" customHeight="1" x14ac:dyDescent="0.45">
      <c r="A216" s="1637"/>
    </row>
    <row r="217" spans="1:1" ht="12.75" customHeight="1" x14ac:dyDescent="0.45">
      <c r="A217" s="1637"/>
    </row>
    <row r="218" spans="1:1" ht="12.75" customHeight="1" x14ac:dyDescent="0.45">
      <c r="A218" s="1637"/>
    </row>
    <row r="219" spans="1:1" ht="12.75" customHeight="1" x14ac:dyDescent="0.45">
      <c r="A219" s="1637"/>
    </row>
    <row r="220" spans="1:1" ht="12.75" customHeight="1" x14ac:dyDescent="0.45">
      <c r="A220" s="1637"/>
    </row>
    <row r="221" spans="1:1" ht="12.75" customHeight="1" x14ac:dyDescent="0.45">
      <c r="A221" s="1637"/>
    </row>
    <row r="222" spans="1:1" ht="12.75" customHeight="1" x14ac:dyDescent="0.45">
      <c r="A222" s="1637"/>
    </row>
    <row r="223" spans="1:1" ht="12.75" customHeight="1" x14ac:dyDescent="0.45">
      <c r="A223" s="1637"/>
    </row>
    <row r="224" spans="1:1" ht="12.75" customHeight="1" x14ac:dyDescent="0.45">
      <c r="A224" s="1637"/>
    </row>
    <row r="225" spans="1:1" ht="12.75" customHeight="1" x14ac:dyDescent="0.45">
      <c r="A225" s="1637"/>
    </row>
    <row r="226" spans="1:1" ht="12.75" customHeight="1" x14ac:dyDescent="0.45">
      <c r="A226" s="1637"/>
    </row>
    <row r="227" spans="1:1" ht="12.75" customHeight="1" x14ac:dyDescent="0.45">
      <c r="A227" s="1637"/>
    </row>
    <row r="228" spans="1:1" ht="12.75" customHeight="1" x14ac:dyDescent="0.45">
      <c r="A228" s="1637"/>
    </row>
    <row r="229" spans="1:1" ht="12.75" customHeight="1" x14ac:dyDescent="0.45">
      <c r="A229" s="1637"/>
    </row>
    <row r="230" spans="1:1" ht="12.75" customHeight="1" x14ac:dyDescent="0.45">
      <c r="A230" s="1637"/>
    </row>
    <row r="231" spans="1:1" ht="12.75" customHeight="1" x14ac:dyDescent="0.45">
      <c r="A231" s="1637"/>
    </row>
    <row r="232" spans="1:1" ht="12.75" customHeight="1" x14ac:dyDescent="0.45">
      <c r="A232" s="1637"/>
    </row>
    <row r="233" spans="1:1" ht="12.75" customHeight="1" x14ac:dyDescent="0.45">
      <c r="A233" s="1637"/>
    </row>
    <row r="234" spans="1:1" ht="12.75" customHeight="1" x14ac:dyDescent="0.45">
      <c r="A234" s="1637"/>
    </row>
    <row r="235" spans="1:1" ht="12.75" customHeight="1" x14ac:dyDescent="0.45">
      <c r="A235" s="1637"/>
    </row>
    <row r="236" spans="1:1" ht="12.75" customHeight="1" x14ac:dyDescent="0.45">
      <c r="A236" s="1637"/>
    </row>
    <row r="237" spans="1:1" ht="12.75" customHeight="1" x14ac:dyDescent="0.45">
      <c r="A237" s="1637"/>
    </row>
    <row r="238" spans="1:1" ht="12.75" customHeight="1" x14ac:dyDescent="0.45">
      <c r="A238" s="1637"/>
    </row>
    <row r="239" spans="1:1" ht="12.75" customHeight="1" x14ac:dyDescent="0.45">
      <c r="A239" s="1637"/>
    </row>
    <row r="240" spans="1:1" ht="12.75" customHeight="1" x14ac:dyDescent="0.45">
      <c r="A240" s="1637"/>
    </row>
    <row r="241" spans="1:1" ht="12.75" customHeight="1" x14ac:dyDescent="0.45">
      <c r="A241" s="1637"/>
    </row>
    <row r="242" spans="1:1" ht="12.75" customHeight="1" x14ac:dyDescent="0.45">
      <c r="A242" s="1637"/>
    </row>
    <row r="243" spans="1:1" ht="12.75" customHeight="1" x14ac:dyDescent="0.45">
      <c r="A243" s="1637"/>
    </row>
    <row r="244" spans="1:1" ht="12.75" customHeight="1" x14ac:dyDescent="0.45">
      <c r="A244" s="1637"/>
    </row>
    <row r="245" spans="1:1" ht="12.75" customHeight="1" x14ac:dyDescent="0.45">
      <c r="A245" s="1637"/>
    </row>
    <row r="246" spans="1:1" ht="12.75" customHeight="1" x14ac:dyDescent="0.45">
      <c r="A246" s="1637"/>
    </row>
    <row r="247" spans="1:1" ht="12.75" customHeight="1" x14ac:dyDescent="0.45">
      <c r="A247" s="1637"/>
    </row>
    <row r="248" spans="1:1" ht="12.75" customHeight="1" x14ac:dyDescent="0.45">
      <c r="A248" s="1637"/>
    </row>
    <row r="249" spans="1:1" ht="12.75" customHeight="1" x14ac:dyDescent="0.45">
      <c r="A249" s="1637"/>
    </row>
    <row r="250" spans="1:1" ht="12.75" customHeight="1" x14ac:dyDescent="0.45">
      <c r="A250" s="1637"/>
    </row>
    <row r="251" spans="1:1" ht="12.75" customHeight="1" x14ac:dyDescent="0.45">
      <c r="A251" s="1637"/>
    </row>
    <row r="252" spans="1:1" ht="12.75" customHeight="1" x14ac:dyDescent="0.45">
      <c r="A252" s="1637"/>
    </row>
    <row r="253" spans="1:1" ht="12.75" customHeight="1" x14ac:dyDescent="0.45">
      <c r="A253" s="1637"/>
    </row>
    <row r="254" spans="1:1" ht="12.75" customHeight="1" x14ac:dyDescent="0.45">
      <c r="A254" s="1637"/>
    </row>
    <row r="255" spans="1:1" ht="12.75" customHeight="1" x14ac:dyDescent="0.45">
      <c r="A255" s="1637"/>
    </row>
    <row r="256" spans="1:1" ht="12.75" customHeight="1" x14ac:dyDescent="0.45">
      <c r="A256" s="1637"/>
    </row>
    <row r="257" spans="1:1" ht="12.75" customHeight="1" x14ac:dyDescent="0.45">
      <c r="A257" s="1637"/>
    </row>
    <row r="258" spans="1:1" ht="12.75" customHeight="1" x14ac:dyDescent="0.45">
      <c r="A258" s="1637"/>
    </row>
    <row r="259" spans="1:1" ht="12.75" customHeight="1" x14ac:dyDescent="0.45">
      <c r="A259" s="1637"/>
    </row>
    <row r="260" spans="1:1" ht="12.75" customHeight="1" x14ac:dyDescent="0.45">
      <c r="A260" s="1637"/>
    </row>
    <row r="261" spans="1:1" ht="12.75" customHeight="1" x14ac:dyDescent="0.45">
      <c r="A261" s="1637"/>
    </row>
    <row r="262" spans="1:1" ht="12.75" customHeight="1" x14ac:dyDescent="0.45">
      <c r="A262" s="1637"/>
    </row>
    <row r="263" spans="1:1" ht="12.75" customHeight="1" x14ac:dyDescent="0.45">
      <c r="A263" s="1637"/>
    </row>
    <row r="264" spans="1:1" ht="12.75" customHeight="1" x14ac:dyDescent="0.45">
      <c r="A264" s="1637"/>
    </row>
    <row r="265" spans="1:1" ht="12.75" customHeight="1" x14ac:dyDescent="0.45">
      <c r="A265" s="1637"/>
    </row>
    <row r="266" spans="1:1" ht="12.75" customHeight="1" x14ac:dyDescent="0.45">
      <c r="A266" s="1637"/>
    </row>
    <row r="267" spans="1:1" ht="12.75" customHeight="1" x14ac:dyDescent="0.45">
      <c r="A267" s="1637"/>
    </row>
    <row r="268" spans="1:1" ht="12.75" customHeight="1" x14ac:dyDescent="0.45">
      <c r="A268" s="1637"/>
    </row>
    <row r="269" spans="1:1" ht="12.75" customHeight="1" x14ac:dyDescent="0.45">
      <c r="A269" s="1637"/>
    </row>
    <row r="270" spans="1:1" ht="12.75" customHeight="1" x14ac:dyDescent="0.45">
      <c r="A270" s="1637"/>
    </row>
    <row r="271" spans="1:1" ht="12.75" customHeight="1" x14ac:dyDescent="0.45">
      <c r="A271" s="1637"/>
    </row>
    <row r="272" spans="1:1" ht="12.75" customHeight="1" x14ac:dyDescent="0.45">
      <c r="A272" s="1637"/>
    </row>
    <row r="273" spans="1:1" ht="12.75" customHeight="1" x14ac:dyDescent="0.45">
      <c r="A273" s="1637"/>
    </row>
    <row r="274" spans="1:1" ht="12.75" customHeight="1" x14ac:dyDescent="0.45">
      <c r="A274" s="1637"/>
    </row>
    <row r="275" spans="1:1" ht="12.75" customHeight="1" x14ac:dyDescent="0.45">
      <c r="A275" s="1637"/>
    </row>
    <row r="276" spans="1:1" ht="12.75" customHeight="1" x14ac:dyDescent="0.45">
      <c r="A276" s="1637"/>
    </row>
    <row r="277" spans="1:1" ht="12.75" customHeight="1" x14ac:dyDescent="0.45">
      <c r="A277" s="1637"/>
    </row>
    <row r="278" spans="1:1" ht="12.75" customHeight="1" x14ac:dyDescent="0.45">
      <c r="A278" s="1637"/>
    </row>
    <row r="279" spans="1:1" ht="12.75" customHeight="1" x14ac:dyDescent="0.45">
      <c r="A279" s="1637"/>
    </row>
    <row r="280" spans="1:1" ht="12.75" customHeight="1" x14ac:dyDescent="0.45">
      <c r="A280" s="1637"/>
    </row>
    <row r="281" spans="1:1" ht="12.75" customHeight="1" x14ac:dyDescent="0.45">
      <c r="A281" s="1637"/>
    </row>
    <row r="282" spans="1:1" ht="12.75" customHeight="1" x14ac:dyDescent="0.45">
      <c r="A282" s="1637"/>
    </row>
    <row r="283" spans="1:1" ht="12.75" customHeight="1" x14ac:dyDescent="0.45">
      <c r="A283" s="1637"/>
    </row>
    <row r="284" spans="1:1" ht="12.75" customHeight="1" x14ac:dyDescent="0.45">
      <c r="A284" s="1637"/>
    </row>
    <row r="285" spans="1:1" ht="12.75" customHeight="1" x14ac:dyDescent="0.45">
      <c r="A285" s="1637"/>
    </row>
    <row r="286" spans="1:1" ht="12.75" customHeight="1" x14ac:dyDescent="0.45">
      <c r="A286" s="1637"/>
    </row>
    <row r="287" spans="1:1" ht="12.75" customHeight="1" x14ac:dyDescent="0.45">
      <c r="A287" s="1637"/>
    </row>
    <row r="288" spans="1:1" ht="12.75" customHeight="1" x14ac:dyDescent="0.45">
      <c r="A288" s="1637"/>
    </row>
    <row r="289" spans="1:1" ht="12.75" customHeight="1" x14ac:dyDescent="0.45">
      <c r="A289" s="1637"/>
    </row>
    <row r="290" spans="1:1" ht="12.75" customHeight="1" x14ac:dyDescent="0.45">
      <c r="A290" s="1637"/>
    </row>
    <row r="291" spans="1:1" ht="12.75" customHeight="1" x14ac:dyDescent="0.45">
      <c r="A291" s="1637"/>
    </row>
    <row r="292" spans="1:1" ht="12.75" customHeight="1" x14ac:dyDescent="0.45">
      <c r="A292" s="1637"/>
    </row>
    <row r="293" spans="1:1" ht="12.75" customHeight="1" x14ac:dyDescent="0.45">
      <c r="A293" s="1637"/>
    </row>
    <row r="294" spans="1:1" ht="12.75" customHeight="1" x14ac:dyDescent="0.45">
      <c r="A294" s="1637"/>
    </row>
    <row r="295" spans="1:1" ht="12.75" customHeight="1" x14ac:dyDescent="0.45">
      <c r="A295" s="1637"/>
    </row>
    <row r="296" spans="1:1" ht="12.75" customHeight="1" x14ac:dyDescent="0.45">
      <c r="A296" s="1637"/>
    </row>
    <row r="297" spans="1:1" ht="12.75" customHeight="1" x14ac:dyDescent="0.45">
      <c r="A297" s="1637"/>
    </row>
    <row r="298" spans="1:1" ht="12.75" customHeight="1" x14ac:dyDescent="0.45">
      <c r="A298" s="1637"/>
    </row>
    <row r="299" spans="1:1" ht="12.75" customHeight="1" x14ac:dyDescent="0.45">
      <c r="A299" s="1637"/>
    </row>
    <row r="300" spans="1:1" ht="12.75" customHeight="1" x14ac:dyDescent="0.45">
      <c r="A300" s="1637"/>
    </row>
    <row r="301" spans="1:1" ht="12.75" customHeight="1" x14ac:dyDescent="0.45">
      <c r="A301" s="1637"/>
    </row>
    <row r="302" spans="1:1" ht="12.75" customHeight="1" x14ac:dyDescent="0.45">
      <c r="A302" s="1637"/>
    </row>
    <row r="303" spans="1:1" ht="12.75" customHeight="1" x14ac:dyDescent="0.45">
      <c r="A303" s="1637"/>
    </row>
    <row r="304" spans="1:1" ht="12.75" customHeight="1" x14ac:dyDescent="0.45">
      <c r="A304" s="1637"/>
    </row>
    <row r="305" spans="1:1" ht="12.75" customHeight="1" x14ac:dyDescent="0.45">
      <c r="A305" s="1637"/>
    </row>
    <row r="306" spans="1:1" ht="12.75" customHeight="1" x14ac:dyDescent="0.45">
      <c r="A306" s="1637"/>
    </row>
    <row r="307" spans="1:1" ht="12.75" customHeight="1" x14ac:dyDescent="0.45">
      <c r="A307" s="1637"/>
    </row>
    <row r="308" spans="1:1" ht="12.75" customHeight="1" x14ac:dyDescent="0.45">
      <c r="A308" s="1637"/>
    </row>
    <row r="309" spans="1:1" ht="12.75" customHeight="1" x14ac:dyDescent="0.45">
      <c r="A309" s="1637"/>
    </row>
    <row r="310" spans="1:1" ht="12.75" customHeight="1" x14ac:dyDescent="0.45">
      <c r="A310" s="1637"/>
    </row>
    <row r="311" spans="1:1" ht="12.75" customHeight="1" x14ac:dyDescent="0.45">
      <c r="A311" s="1637"/>
    </row>
    <row r="312" spans="1:1" ht="12.75" customHeight="1" x14ac:dyDescent="0.45">
      <c r="A312" s="1637"/>
    </row>
    <row r="313" spans="1:1" ht="12.75" customHeight="1" x14ac:dyDescent="0.45">
      <c r="A313" s="1637"/>
    </row>
    <row r="314" spans="1:1" ht="12.75" customHeight="1" x14ac:dyDescent="0.45">
      <c r="A314" s="1637"/>
    </row>
    <row r="315" spans="1:1" ht="12.75" customHeight="1" x14ac:dyDescent="0.45">
      <c r="A315" s="1637"/>
    </row>
    <row r="316" spans="1:1" ht="12.75" customHeight="1" x14ac:dyDescent="0.45">
      <c r="A316" s="1637"/>
    </row>
    <row r="317" spans="1:1" ht="12.75" customHeight="1" x14ac:dyDescent="0.45">
      <c r="A317" s="1637"/>
    </row>
    <row r="318" spans="1:1" ht="12.75" customHeight="1" x14ac:dyDescent="0.45">
      <c r="A318" s="1637"/>
    </row>
    <row r="319" spans="1:1" ht="12.75" customHeight="1" x14ac:dyDescent="0.45">
      <c r="A319" s="1637"/>
    </row>
    <row r="320" spans="1:1" ht="12.75" customHeight="1" x14ac:dyDescent="0.45">
      <c r="A320" s="1637"/>
    </row>
    <row r="321" spans="1:1" ht="12.75" customHeight="1" x14ac:dyDescent="0.45">
      <c r="A321" s="1637"/>
    </row>
    <row r="322" spans="1:1" ht="12.75" customHeight="1" x14ac:dyDescent="0.45">
      <c r="A322" s="1637"/>
    </row>
    <row r="323" spans="1:1" ht="12.75" customHeight="1" x14ac:dyDescent="0.45">
      <c r="A323" s="1637"/>
    </row>
  </sheetData>
  <mergeCells count="1">
    <mergeCell ref="A1:A148"/>
  </mergeCells>
  <pageMargins left="0.7" right="0.7" top="0.75" bottom="0.75" header="0.3" footer="0.3"/>
  <pageSetup paperSize="9" orientation="portrait" copies="0" r:id="rId1"/>
  <headerFooter>
    <oddHeader>&amp;C&amp;"Sakkal Majalla,Regular"&amp;16تعريف أهم المصطلحات الاقتصادية</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bestFit="1" customWidth="1"/>
    <col min="2" max="16384" width="9.140625" style="47"/>
  </cols>
  <sheetData>
    <row r="6" spans="1:1" ht="19.5" customHeight="1" x14ac:dyDescent="0.85"/>
    <row r="8" spans="1:1" ht="36.75" x14ac:dyDescent="0.85">
      <c r="A8" s="290" t="s">
        <v>739</v>
      </c>
    </row>
    <row r="9" spans="1:1" ht="18.75" customHeight="1" x14ac:dyDescent="0.85"/>
    <row r="10" spans="1:1" ht="106.5" x14ac:dyDescent="1.1499999999999999">
      <c r="A10" s="292" t="s">
        <v>1714</v>
      </c>
    </row>
    <row r="11" spans="1:1" ht="36.75" x14ac:dyDescent="0.85"/>
    <row r="12" spans="1:1" ht="36.75" x14ac:dyDescent="0.85"/>
    <row r="13" spans="1:1" ht="36.75" x14ac:dyDescent="0.85">
      <c r="A13" s="290" t="s">
        <v>740</v>
      </c>
    </row>
    <row r="14" spans="1:1" ht="18.75" customHeight="1" x14ac:dyDescent="0.85"/>
    <row r="15" spans="1:1" ht="96" x14ac:dyDescent="1.05">
      <c r="A15" s="294" t="s">
        <v>1167</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2"/>
  <dimension ref="B2:U45"/>
  <sheetViews>
    <sheetView rightToLeft="1" view="pageBreakPreview" zoomScale="50" zoomScaleNormal="50" zoomScaleSheetLayoutView="50" workbookViewId="0"/>
  </sheetViews>
  <sheetFormatPr defaultRowHeight="21.75" x14ac:dyDescent="0.5"/>
  <cols>
    <col min="1" max="1" width="9.140625" style="48"/>
    <col min="2" max="2" width="57.140625" style="37" customWidth="1"/>
    <col min="3" max="8" width="15" style="48" customWidth="1"/>
    <col min="9" max="9" width="72.7109375" style="37" customWidth="1"/>
    <col min="10" max="10" width="9.140625" style="48"/>
    <col min="11" max="11" width="15.85546875" style="48" bestFit="1" customWidth="1"/>
    <col min="12" max="12" width="11.28515625" style="48" bestFit="1" customWidth="1"/>
    <col min="13" max="16384" width="9.140625" style="48"/>
  </cols>
  <sheetData>
    <row r="2" spans="2:21" s="76" customFormat="1" ht="19.5" customHeight="1" x14ac:dyDescent="0.65">
      <c r="B2" s="75"/>
      <c r="C2" s="75"/>
      <c r="D2" s="75"/>
      <c r="E2" s="75"/>
      <c r="F2" s="75"/>
      <c r="G2" s="75"/>
      <c r="H2" s="75"/>
      <c r="I2" s="75"/>
      <c r="J2" s="75"/>
      <c r="K2" s="75"/>
      <c r="L2" s="75"/>
      <c r="M2" s="75"/>
      <c r="N2" s="75"/>
      <c r="O2" s="75"/>
      <c r="P2" s="75"/>
      <c r="Q2" s="75"/>
      <c r="R2" s="75"/>
      <c r="S2" s="75"/>
      <c r="T2" s="75"/>
      <c r="U2" s="75"/>
    </row>
    <row r="3" spans="2:21" s="76" customFormat="1" ht="36.75" x14ac:dyDescent="0.85">
      <c r="B3" s="1792" t="s">
        <v>1888</v>
      </c>
      <c r="C3" s="1792"/>
      <c r="D3" s="1792"/>
      <c r="E3" s="1792"/>
      <c r="F3" s="1792"/>
      <c r="G3" s="1792"/>
      <c r="H3" s="1792"/>
      <c r="I3" s="1792"/>
    </row>
    <row r="4" spans="2:21" s="76" customFormat="1" ht="12.75" customHeight="1" x14ac:dyDescent="0.85">
      <c r="B4" s="1598"/>
      <c r="C4" s="1598"/>
      <c r="D4" s="1598"/>
      <c r="E4" s="1598"/>
      <c r="F4" s="1598"/>
      <c r="G4" s="1598"/>
      <c r="H4" s="1598"/>
      <c r="I4" s="1598"/>
    </row>
    <row r="5" spans="2:21" s="76" customFormat="1" ht="36.75" x14ac:dyDescent="0.85">
      <c r="B5" s="1792" t="s">
        <v>1889</v>
      </c>
      <c r="C5" s="1792"/>
      <c r="D5" s="1792"/>
      <c r="E5" s="1792"/>
      <c r="F5" s="1792"/>
      <c r="G5" s="1792"/>
      <c r="H5" s="1792"/>
      <c r="I5" s="1793"/>
    </row>
    <row r="6" spans="2:21" s="76" customFormat="1" ht="19.5" customHeight="1" x14ac:dyDescent="0.85">
      <c r="B6" s="1598"/>
      <c r="C6" s="1598"/>
      <c r="D6" s="1598"/>
      <c r="E6" s="1598"/>
      <c r="F6" s="1598"/>
      <c r="G6" s="1598"/>
      <c r="H6" s="1598"/>
      <c r="I6" s="1598"/>
      <c r="J6" s="75"/>
      <c r="K6" s="75"/>
      <c r="L6" s="75"/>
      <c r="M6" s="75"/>
      <c r="N6" s="75"/>
      <c r="O6" s="75"/>
      <c r="P6" s="75"/>
      <c r="Q6" s="75"/>
      <c r="R6" s="75"/>
      <c r="S6" s="75"/>
      <c r="T6" s="75"/>
      <c r="U6" s="75"/>
    </row>
    <row r="7" spans="2:21" s="106" customFormat="1" ht="15" customHeight="1" x14ac:dyDescent="0.45">
      <c r="B7" s="98"/>
      <c r="I7" s="100"/>
    </row>
    <row r="8" spans="2:21" s="76" customFormat="1" ht="15" customHeight="1" thickBot="1" x14ac:dyDescent="0.7">
      <c r="B8" s="75"/>
      <c r="C8" s="75"/>
      <c r="D8" s="75"/>
      <c r="E8" s="75"/>
      <c r="F8" s="75"/>
      <c r="G8" s="75"/>
      <c r="H8" s="75"/>
      <c r="I8" s="75"/>
      <c r="J8" s="75"/>
      <c r="K8" s="75"/>
      <c r="L8" s="75"/>
      <c r="M8" s="75"/>
      <c r="N8" s="75"/>
      <c r="O8" s="75"/>
      <c r="P8" s="75"/>
      <c r="Q8" s="75"/>
      <c r="R8" s="75"/>
      <c r="S8" s="75"/>
      <c r="T8" s="75"/>
      <c r="U8" s="75"/>
    </row>
    <row r="9" spans="2:21" s="258" customFormat="1" ht="24.95" customHeight="1" thickTop="1" x14ac:dyDescent="0.7">
      <c r="B9" s="1776" t="s">
        <v>887</v>
      </c>
      <c r="C9" s="1779">
        <v>2008</v>
      </c>
      <c r="D9" s="1779">
        <v>2009</v>
      </c>
      <c r="E9" s="1779">
        <v>2010</v>
      </c>
      <c r="F9" s="1779">
        <v>2011</v>
      </c>
      <c r="G9" s="1779">
        <v>2012</v>
      </c>
      <c r="H9" s="1779">
        <v>2013</v>
      </c>
      <c r="I9" s="1773" t="s">
        <v>886</v>
      </c>
      <c r="J9" s="339"/>
      <c r="N9" s="339"/>
    </row>
    <row r="10" spans="2:21" s="258" customFormat="1" ht="24.95" customHeight="1" x14ac:dyDescent="0.7">
      <c r="B10" s="1777"/>
      <c r="C10" s="1780"/>
      <c r="D10" s="1780"/>
      <c r="E10" s="1780"/>
      <c r="F10" s="1780"/>
      <c r="G10" s="1780"/>
      <c r="H10" s="1780"/>
      <c r="I10" s="1774"/>
    </row>
    <row r="11" spans="2:21" s="258" customFormat="1" ht="24.95" customHeight="1" x14ac:dyDescent="0.7">
      <c r="B11" s="1778"/>
      <c r="C11" s="1781"/>
      <c r="D11" s="1781"/>
      <c r="E11" s="1781"/>
      <c r="F11" s="1781"/>
      <c r="G11" s="1781"/>
      <c r="H11" s="1781"/>
      <c r="I11" s="1775"/>
    </row>
    <row r="12" spans="2:21" s="338" customFormat="1" ht="15" customHeight="1" x14ac:dyDescent="0.7">
      <c r="B12" s="382"/>
      <c r="C12" s="384"/>
      <c r="D12" s="384"/>
      <c r="E12" s="384"/>
      <c r="F12" s="384"/>
      <c r="G12" s="384"/>
      <c r="H12" s="384"/>
      <c r="I12" s="385"/>
    </row>
    <row r="13" spans="2:21" s="360" customFormat="1" ht="33.950000000000003" customHeight="1" x14ac:dyDescent="0.2">
      <c r="B13" s="455" t="s">
        <v>1785</v>
      </c>
      <c r="C13" s="636"/>
      <c r="D13" s="636"/>
      <c r="E13" s="636"/>
      <c r="F13" s="636"/>
      <c r="G13" s="636"/>
      <c r="H13" s="636"/>
      <c r="I13" s="379" t="s">
        <v>1209</v>
      </c>
    </row>
    <row r="14" spans="2:21" s="360" customFormat="1" ht="9" customHeight="1" x14ac:dyDescent="0.2">
      <c r="B14" s="600"/>
      <c r="C14" s="646"/>
      <c r="D14" s="646"/>
      <c r="E14" s="646"/>
      <c r="F14" s="646"/>
      <c r="G14" s="646"/>
      <c r="H14" s="646"/>
      <c r="I14" s="620"/>
    </row>
    <row r="15" spans="2:21" s="360" customFormat="1" ht="33.950000000000003" customHeight="1" x14ac:dyDescent="0.2">
      <c r="B15" s="608" t="s">
        <v>310</v>
      </c>
      <c r="C15" s="646">
        <v>504.20759158221949</v>
      </c>
      <c r="D15" s="1357">
        <v>-1015.9252480283621</v>
      </c>
      <c r="E15" s="1357">
        <v>-389.67605985123339</v>
      </c>
      <c r="F15" s="1357">
        <v>-8653.0091888037623</v>
      </c>
      <c r="G15" s="1357">
        <v>-7882.8079605214807</v>
      </c>
      <c r="H15" s="1357">
        <v>-6982.4275604842587</v>
      </c>
      <c r="I15" s="620" t="s">
        <v>311</v>
      </c>
      <c r="J15" s="363"/>
      <c r="K15" s="363"/>
      <c r="L15" s="363"/>
      <c r="M15" s="363"/>
      <c r="N15" s="363"/>
      <c r="O15" s="363"/>
      <c r="P15" s="363"/>
      <c r="Q15" s="363"/>
      <c r="R15" s="363"/>
      <c r="S15" s="363"/>
    </row>
    <row r="16" spans="2:21" s="365" customFormat="1" ht="33.950000000000003" customHeight="1" x14ac:dyDescent="0.2">
      <c r="B16" s="609" t="s">
        <v>869</v>
      </c>
      <c r="C16" s="1358">
        <v>-790.62610462996599</v>
      </c>
      <c r="D16" s="1358">
        <v>-3064.5124547316518</v>
      </c>
      <c r="E16" s="1358">
        <v>-3662.8850232894438</v>
      </c>
      <c r="F16" s="1358">
        <v>-7660.7976500425029</v>
      </c>
      <c r="G16" s="1358">
        <v>-8105.511506980115</v>
      </c>
      <c r="H16" s="1358">
        <v>-7228.7802898380851</v>
      </c>
      <c r="I16" s="622" t="s">
        <v>607</v>
      </c>
      <c r="J16" s="363"/>
      <c r="K16" s="363"/>
      <c r="L16" s="363"/>
      <c r="M16" s="363"/>
      <c r="N16" s="363"/>
      <c r="O16" s="363"/>
      <c r="P16" s="363"/>
      <c r="Q16" s="363"/>
      <c r="R16" s="363"/>
      <c r="S16" s="363"/>
    </row>
    <row r="17" spans="2:19" s="365" customFormat="1" ht="33.950000000000003" customHeight="1" x14ac:dyDescent="0.2">
      <c r="B17" s="610" t="s">
        <v>868</v>
      </c>
      <c r="C17" s="1358">
        <v>15334.293</v>
      </c>
      <c r="D17" s="1358">
        <v>10883.491160909676</v>
      </c>
      <c r="E17" s="1358">
        <v>12272.7499527662</v>
      </c>
      <c r="F17" s="1358">
        <v>10504.945420691885</v>
      </c>
      <c r="G17" s="1358">
        <v>3351.8958884079248</v>
      </c>
      <c r="H17" s="1358">
        <v>1903.0888244090497</v>
      </c>
      <c r="I17" s="622" t="s">
        <v>421</v>
      </c>
      <c r="J17" s="363"/>
      <c r="K17" s="363"/>
      <c r="L17" s="363"/>
      <c r="M17" s="363"/>
      <c r="N17" s="363"/>
      <c r="O17" s="363"/>
      <c r="P17" s="363"/>
      <c r="Q17" s="363"/>
      <c r="R17" s="363"/>
      <c r="S17" s="363"/>
    </row>
    <row r="18" spans="2:19" s="365" customFormat="1" ht="33.950000000000003" customHeight="1" x14ac:dyDescent="0.2">
      <c r="B18" s="610" t="s">
        <v>1534</v>
      </c>
      <c r="C18" s="1358">
        <v>16124.919104629966</v>
      </c>
      <c r="D18" s="1358">
        <v>13948.003615641328</v>
      </c>
      <c r="E18" s="1358">
        <v>15935.634976055644</v>
      </c>
      <c r="F18" s="1358">
        <v>18165.743070734388</v>
      </c>
      <c r="G18" s="1358">
        <v>11457.40739538804</v>
      </c>
      <c r="H18" s="1358">
        <v>9131.8691142471343</v>
      </c>
      <c r="I18" s="622" t="s">
        <v>594</v>
      </c>
      <c r="J18" s="363"/>
      <c r="K18" s="363"/>
      <c r="L18" s="363"/>
      <c r="M18" s="363"/>
      <c r="N18" s="363"/>
      <c r="O18" s="363"/>
      <c r="P18" s="363"/>
      <c r="Q18" s="363"/>
      <c r="R18" s="363"/>
      <c r="S18" s="363"/>
    </row>
    <row r="19" spans="2:19" s="365" customFormat="1" ht="33.950000000000003" customHeight="1" x14ac:dyDescent="0.2">
      <c r="B19" s="610" t="s">
        <v>761</v>
      </c>
      <c r="C19" s="1358">
        <v>1311.4940562121856</v>
      </c>
      <c r="D19" s="1358">
        <v>2076.6421790811705</v>
      </c>
      <c r="E19" s="1358">
        <v>3860.0258826445593</v>
      </c>
      <c r="F19" s="1358">
        <v>-369.29769493414051</v>
      </c>
      <c r="G19" s="1358">
        <v>-1371.3309157552817</v>
      </c>
      <c r="H19" s="1358">
        <v>-1276.2040907446262</v>
      </c>
      <c r="I19" s="622" t="s">
        <v>608</v>
      </c>
      <c r="J19" s="363"/>
      <c r="K19" s="363"/>
      <c r="L19" s="363"/>
      <c r="M19" s="363"/>
      <c r="N19" s="363"/>
      <c r="O19" s="363"/>
      <c r="P19" s="363"/>
      <c r="Q19" s="363"/>
      <c r="R19" s="363"/>
      <c r="S19" s="363"/>
    </row>
    <row r="20" spans="2:19" s="365" customFormat="1" ht="33.950000000000003" customHeight="1" x14ac:dyDescent="0.2">
      <c r="B20" s="610" t="s">
        <v>762</v>
      </c>
      <c r="C20" s="1358">
        <v>-1148.96036</v>
      </c>
      <c r="D20" s="1358">
        <v>-1106.6773749999998</v>
      </c>
      <c r="E20" s="1358">
        <v>-1513.7013946925715</v>
      </c>
      <c r="F20" s="1358">
        <v>-1841.862887414225</v>
      </c>
      <c r="G20" s="1133">
        <v>120.90029391904201</v>
      </c>
      <c r="H20" s="1133">
        <v>87.878378443688888</v>
      </c>
      <c r="I20" s="622" t="s">
        <v>609</v>
      </c>
      <c r="J20" s="363"/>
      <c r="K20" s="363"/>
      <c r="L20" s="363"/>
      <c r="M20" s="363"/>
      <c r="N20" s="363"/>
      <c r="O20" s="363"/>
      <c r="P20" s="363"/>
      <c r="Q20" s="363"/>
      <c r="R20" s="363"/>
      <c r="S20" s="363"/>
    </row>
    <row r="21" spans="2:19" s="365" customFormat="1" ht="33.950000000000003" customHeight="1" x14ac:dyDescent="0.2">
      <c r="B21" s="610" t="s">
        <v>763</v>
      </c>
      <c r="C21" s="1133">
        <v>1132.3</v>
      </c>
      <c r="D21" s="1133">
        <v>1078.6224026221189</v>
      </c>
      <c r="E21" s="1133">
        <v>926.88447548622264</v>
      </c>
      <c r="F21" s="1133">
        <v>1218.9490435871071</v>
      </c>
      <c r="G21" s="1133">
        <v>1473.1341682948751</v>
      </c>
      <c r="H21" s="1133">
        <v>1434.6784416547637</v>
      </c>
      <c r="I21" s="622" t="s">
        <v>906</v>
      </c>
      <c r="J21" s="363"/>
      <c r="K21" s="363"/>
      <c r="L21" s="363"/>
      <c r="M21" s="363"/>
      <c r="N21" s="363"/>
      <c r="O21" s="363"/>
      <c r="P21" s="363"/>
      <c r="Q21" s="363"/>
      <c r="R21" s="363"/>
      <c r="S21" s="363"/>
    </row>
    <row r="22" spans="2:19" s="360" customFormat="1" ht="15" customHeight="1" thickBot="1" x14ac:dyDescent="0.25">
      <c r="B22" s="647"/>
      <c r="C22" s="636"/>
      <c r="D22" s="636"/>
      <c r="E22" s="636"/>
      <c r="F22" s="636"/>
      <c r="G22" s="636"/>
      <c r="H22" s="636"/>
      <c r="I22" s="620"/>
      <c r="J22" s="363"/>
      <c r="K22" s="363"/>
      <c r="L22" s="363"/>
      <c r="M22" s="363"/>
      <c r="N22" s="363"/>
      <c r="O22" s="363"/>
      <c r="P22" s="363"/>
      <c r="Q22" s="363"/>
      <c r="R22" s="363"/>
      <c r="S22" s="363"/>
    </row>
    <row r="23" spans="2:19" s="365" customFormat="1" ht="15" customHeight="1" thickTop="1" x14ac:dyDescent="0.2">
      <c r="B23" s="637"/>
      <c r="C23" s="638"/>
      <c r="D23" s="638"/>
      <c r="E23" s="638"/>
      <c r="F23" s="638"/>
      <c r="G23" s="638"/>
      <c r="H23" s="638"/>
      <c r="I23" s="639"/>
      <c r="J23" s="363"/>
      <c r="K23" s="363"/>
      <c r="L23" s="363"/>
      <c r="M23" s="363"/>
      <c r="N23" s="363"/>
      <c r="O23" s="363"/>
      <c r="P23" s="363"/>
      <c r="Q23" s="363"/>
      <c r="R23" s="363"/>
      <c r="S23" s="363"/>
    </row>
    <row r="24" spans="2:19" s="365" customFormat="1" ht="33.950000000000003" customHeight="1" x14ac:dyDescent="0.2">
      <c r="B24" s="455" t="s">
        <v>58</v>
      </c>
      <c r="C24" s="636"/>
      <c r="D24" s="636"/>
      <c r="E24" s="636"/>
      <c r="F24" s="636"/>
      <c r="G24" s="636"/>
      <c r="H24" s="636"/>
      <c r="I24" s="379" t="s">
        <v>867</v>
      </c>
      <c r="J24" s="363"/>
      <c r="K24" s="363"/>
      <c r="L24" s="363"/>
      <c r="M24" s="363"/>
      <c r="N24" s="363"/>
      <c r="O24" s="363"/>
      <c r="P24" s="363"/>
      <c r="Q24" s="363"/>
      <c r="R24" s="363"/>
      <c r="S24" s="363"/>
    </row>
    <row r="25" spans="2:19" s="360" customFormat="1" ht="9" customHeight="1" x14ac:dyDescent="0.2">
      <c r="B25" s="454"/>
      <c r="C25" s="636"/>
      <c r="D25" s="636"/>
      <c r="E25" s="636"/>
      <c r="F25" s="636"/>
      <c r="G25" s="636"/>
      <c r="H25" s="636"/>
      <c r="I25" s="620"/>
      <c r="J25" s="363"/>
      <c r="K25" s="363"/>
      <c r="L25" s="363"/>
      <c r="M25" s="363"/>
      <c r="N25" s="363"/>
      <c r="O25" s="363"/>
      <c r="P25" s="363"/>
      <c r="Q25" s="363"/>
      <c r="R25" s="363"/>
      <c r="S25" s="363"/>
    </row>
    <row r="26" spans="2:19" s="360" customFormat="1" ht="33.950000000000003" customHeight="1" x14ac:dyDescent="0.2">
      <c r="B26" s="454" t="s">
        <v>310</v>
      </c>
      <c r="C26" s="1359">
        <v>0.95895956243180902</v>
      </c>
      <c r="D26" s="1359">
        <v>-1.8825633438028171</v>
      </c>
      <c r="E26" s="1359">
        <v>-0.63939759555793318</v>
      </c>
      <c r="F26" s="1359">
        <v>-12.859590256363104</v>
      </c>
      <c r="G26" s="1359">
        <v>-16.851848022710662</v>
      </c>
      <c r="H26" s="1359">
        <v>-24.8723802782945</v>
      </c>
      <c r="I26" s="620" t="s">
        <v>311</v>
      </c>
      <c r="J26" s="363"/>
      <c r="K26" s="363"/>
      <c r="L26" s="363"/>
      <c r="M26" s="363"/>
      <c r="N26" s="363"/>
      <c r="O26" s="363"/>
      <c r="P26" s="640"/>
      <c r="Q26" s="363"/>
      <c r="R26" s="363"/>
      <c r="S26" s="363"/>
    </row>
    <row r="27" spans="2:19" s="365" customFormat="1" ht="33.950000000000003" customHeight="1" x14ac:dyDescent="0.2">
      <c r="B27" s="631" t="s">
        <v>869</v>
      </c>
      <c r="C27" s="1360">
        <v>-1.5037029905954602</v>
      </c>
      <c r="D27" s="1360">
        <v>-5.6787040435320861</v>
      </c>
      <c r="E27" s="1360">
        <v>-6.0102226387491067</v>
      </c>
      <c r="F27" s="1360">
        <v>-11.385024176782958</v>
      </c>
      <c r="G27" s="1360">
        <v>-17.327943132198946</v>
      </c>
      <c r="H27" s="1360">
        <v>-25.749923040321974</v>
      </c>
      <c r="I27" s="622" t="s">
        <v>607</v>
      </c>
      <c r="J27" s="363"/>
      <c r="K27" s="363"/>
      <c r="L27" s="363"/>
      <c r="M27" s="363"/>
      <c r="N27" s="363"/>
      <c r="O27" s="363"/>
      <c r="P27" s="363"/>
      <c r="Q27" s="363"/>
      <c r="R27" s="363"/>
      <c r="S27" s="363"/>
    </row>
    <row r="28" spans="2:19" s="365" customFormat="1" ht="33.950000000000003" customHeight="1" x14ac:dyDescent="0.2">
      <c r="B28" s="621" t="s">
        <v>868</v>
      </c>
      <c r="C28" s="1360">
        <v>29.164509124776355</v>
      </c>
      <c r="D28" s="1360">
        <v>20.167686108691456</v>
      </c>
      <c r="E28" s="1360">
        <v>20.137667204082952</v>
      </c>
      <c r="F28" s="1360">
        <v>15.611828304810921</v>
      </c>
      <c r="G28" s="1360">
        <v>7.1656750211713032</v>
      </c>
      <c r="H28" s="1360">
        <v>6.7790676715293401</v>
      </c>
      <c r="I28" s="622" t="s">
        <v>421</v>
      </c>
      <c r="J28" s="363"/>
      <c r="K28" s="363"/>
      <c r="L28" s="363"/>
      <c r="M28" s="363"/>
      <c r="N28" s="363"/>
      <c r="O28" s="363"/>
      <c r="P28" s="363"/>
      <c r="Q28" s="363"/>
      <c r="R28" s="363"/>
      <c r="S28" s="363"/>
    </row>
    <row r="29" spans="2:19" s="365" customFormat="1" ht="33.950000000000003" customHeight="1" x14ac:dyDescent="0.2">
      <c r="B29" s="621" t="s">
        <v>1534</v>
      </c>
      <c r="C29" s="1360">
        <v>30.668212115371812</v>
      </c>
      <c r="D29" s="1360">
        <v>25.846390152223542</v>
      </c>
      <c r="E29" s="1360">
        <v>26.147889842832058</v>
      </c>
      <c r="F29" s="1360">
        <v>26.99685248159388</v>
      </c>
      <c r="G29" s="1360">
        <v>24.493618153370246</v>
      </c>
      <c r="H29" s="1360">
        <v>32.528990711851314</v>
      </c>
      <c r="I29" s="622" t="s">
        <v>594</v>
      </c>
      <c r="J29" s="363"/>
      <c r="K29" s="363"/>
      <c r="L29" s="363"/>
      <c r="M29" s="363"/>
      <c r="N29" s="363"/>
      <c r="O29" s="363"/>
      <c r="P29" s="363"/>
      <c r="Q29" s="363"/>
      <c r="R29" s="363"/>
      <c r="S29" s="363"/>
    </row>
    <row r="30" spans="2:19" s="365" customFormat="1" ht="33.950000000000003" customHeight="1" x14ac:dyDescent="0.2">
      <c r="B30" s="621" t="s">
        <v>761</v>
      </c>
      <c r="C30" s="1360">
        <v>2.4943491277680843</v>
      </c>
      <c r="D30" s="1360">
        <v>3.8481280508778886</v>
      </c>
      <c r="E30" s="1360">
        <v>6.3337000202079734</v>
      </c>
      <c r="F30" s="1360">
        <v>-0.54882838280320323</v>
      </c>
      <c r="G30" s="1360">
        <v>-2.9316279550242719</v>
      </c>
      <c r="H30" s="1360">
        <v>-4.5460168663051563</v>
      </c>
      <c r="I30" s="622" t="s">
        <v>608</v>
      </c>
      <c r="J30" s="363"/>
      <c r="K30" s="363"/>
      <c r="L30" s="363"/>
      <c r="M30" s="363"/>
      <c r="N30" s="363"/>
      <c r="O30" s="363"/>
      <c r="P30" s="363"/>
      <c r="Q30" s="363"/>
      <c r="R30" s="363"/>
      <c r="S30" s="363"/>
    </row>
    <row r="31" spans="2:19" s="365" customFormat="1" ht="33.950000000000003" customHeight="1" x14ac:dyDescent="0.2">
      <c r="B31" s="621" t="s">
        <v>762</v>
      </c>
      <c r="C31" s="1360">
        <v>-2.1852239880395095</v>
      </c>
      <c r="D31" s="1360">
        <v>-2.0507318462989517</v>
      </c>
      <c r="E31" s="1360">
        <v>-2.4837477378739128</v>
      </c>
      <c r="F31" s="1360">
        <v>-2.7372676399322304</v>
      </c>
      <c r="G31" s="1360">
        <v>0.25846035945926604</v>
      </c>
      <c r="H31" s="1360">
        <v>0.31303503372682578</v>
      </c>
      <c r="I31" s="622" t="s">
        <v>609</v>
      </c>
      <c r="J31" s="363"/>
      <c r="K31" s="363"/>
      <c r="L31" s="363"/>
      <c r="M31" s="363"/>
      <c r="N31" s="363"/>
      <c r="O31" s="363"/>
      <c r="P31" s="363"/>
      <c r="Q31" s="363"/>
      <c r="R31" s="363"/>
      <c r="S31" s="363"/>
    </row>
    <row r="32" spans="2:19" s="365" customFormat="1" ht="33.950000000000003" customHeight="1" x14ac:dyDescent="0.2">
      <c r="B32" s="621" t="s">
        <v>763</v>
      </c>
      <c r="C32" s="1360">
        <v>2.1535374132986935</v>
      </c>
      <c r="D32" s="1360">
        <v>1.9987444951503321</v>
      </c>
      <c r="E32" s="1360">
        <v>1.5208727608571129</v>
      </c>
      <c r="F32" s="1360">
        <v>1.8115299431552903</v>
      </c>
      <c r="G32" s="1360">
        <v>3.149262705053292</v>
      </c>
      <c r="H32" s="1360">
        <v>5.1105245946058062</v>
      </c>
      <c r="I32" s="622" t="s">
        <v>906</v>
      </c>
      <c r="J32" s="363"/>
      <c r="K32" s="363"/>
      <c r="L32" s="363"/>
      <c r="M32" s="363"/>
      <c r="N32" s="363"/>
      <c r="O32" s="363"/>
      <c r="P32" s="363"/>
      <c r="Q32" s="363"/>
      <c r="R32" s="363"/>
      <c r="S32" s="363"/>
    </row>
    <row r="33" spans="2:19" s="360" customFormat="1" ht="15" customHeight="1" thickBot="1" x14ac:dyDescent="0.25">
      <c r="B33" s="641"/>
      <c r="C33" s="1714"/>
      <c r="D33" s="1714"/>
      <c r="E33" s="1714"/>
      <c r="F33" s="1714"/>
      <c r="G33" s="1714"/>
      <c r="H33" s="1714"/>
      <c r="I33" s="642"/>
      <c r="J33" s="363"/>
      <c r="K33" s="363"/>
      <c r="L33" s="363"/>
      <c r="M33" s="363"/>
      <c r="N33" s="363"/>
      <c r="O33" s="363"/>
      <c r="P33" s="363"/>
      <c r="Q33" s="363"/>
      <c r="R33" s="363"/>
      <c r="S33" s="363"/>
    </row>
    <row r="34" spans="2:19" s="365" customFormat="1" ht="15" customHeight="1" thickTop="1" x14ac:dyDescent="0.2">
      <c r="B34" s="621"/>
      <c r="C34" s="643"/>
      <c r="D34" s="643"/>
      <c r="E34" s="643"/>
      <c r="F34" s="643"/>
      <c r="G34" s="643"/>
      <c r="H34" s="643"/>
      <c r="I34" s="622"/>
      <c r="J34" s="363"/>
      <c r="K34" s="363"/>
      <c r="L34" s="363"/>
      <c r="M34" s="363"/>
      <c r="N34" s="363"/>
      <c r="O34" s="363"/>
      <c r="P34" s="363"/>
      <c r="Q34" s="363"/>
      <c r="R34" s="363"/>
      <c r="S34" s="363"/>
    </row>
    <row r="35" spans="2:19" s="365" customFormat="1" ht="33.950000000000003" customHeight="1" x14ac:dyDescent="0.2">
      <c r="B35" s="455" t="s">
        <v>730</v>
      </c>
      <c r="C35" s="644"/>
      <c r="D35" s="644"/>
      <c r="E35" s="644"/>
      <c r="F35" s="644"/>
      <c r="G35" s="644"/>
      <c r="H35" s="644"/>
      <c r="I35" s="379" t="s">
        <v>731</v>
      </c>
      <c r="J35" s="363"/>
      <c r="K35" s="363"/>
      <c r="L35" s="363"/>
      <c r="M35" s="363"/>
      <c r="N35" s="363"/>
      <c r="O35" s="363"/>
      <c r="P35" s="363"/>
      <c r="Q35" s="363"/>
      <c r="R35" s="363"/>
      <c r="S35" s="363"/>
    </row>
    <row r="36" spans="2:19" s="360" customFormat="1" ht="9" customHeight="1" x14ac:dyDescent="0.2">
      <c r="B36" s="454"/>
      <c r="C36" s="644"/>
      <c r="D36" s="644"/>
      <c r="E36" s="644"/>
      <c r="F36" s="644"/>
      <c r="G36" s="644"/>
      <c r="H36" s="644"/>
      <c r="I36" s="620"/>
      <c r="J36" s="363"/>
      <c r="K36" s="363"/>
      <c r="L36" s="363"/>
      <c r="M36" s="363"/>
      <c r="N36" s="363"/>
      <c r="O36" s="363"/>
      <c r="P36" s="363"/>
      <c r="Q36" s="363"/>
      <c r="R36" s="363"/>
      <c r="S36" s="363"/>
    </row>
    <row r="37" spans="2:19" s="365" customFormat="1" ht="33.950000000000003" customHeight="1" x14ac:dyDescent="0.2">
      <c r="B37" s="621" t="s">
        <v>868</v>
      </c>
      <c r="C37" s="643">
        <v>30.441701139875455</v>
      </c>
      <c r="D37" s="643">
        <v>-29.025151919885207</v>
      </c>
      <c r="E37" s="643">
        <v>12.764826757486937</v>
      </c>
      <c r="F37" s="643">
        <v>-14.404306605104933</v>
      </c>
      <c r="G37" s="643">
        <v>-68.092210343086592</v>
      </c>
      <c r="H37" s="643">
        <v>-43.223510282923073</v>
      </c>
      <c r="I37" s="622" t="s">
        <v>421</v>
      </c>
      <c r="J37" s="363"/>
      <c r="K37" s="363"/>
      <c r="L37" s="363"/>
      <c r="M37" s="363"/>
      <c r="N37" s="363"/>
      <c r="O37" s="363"/>
      <c r="P37" s="363"/>
      <c r="Q37" s="363"/>
      <c r="R37" s="363"/>
      <c r="S37" s="363"/>
    </row>
    <row r="38" spans="2:19" s="365" customFormat="1" ht="33.950000000000003" customHeight="1" x14ac:dyDescent="0.2">
      <c r="B38" s="621" t="s">
        <v>1534</v>
      </c>
      <c r="C38" s="643">
        <v>31.344717519293596</v>
      </c>
      <c r="D38" s="643">
        <v>-13.500318822458945</v>
      </c>
      <c r="E38" s="643">
        <v>14.250292838936328</v>
      </c>
      <c r="F38" s="643">
        <v>13.994472752605279</v>
      </c>
      <c r="G38" s="643">
        <v>-36.928495846413789</v>
      </c>
      <c r="H38" s="643">
        <v>-20.297247020098162</v>
      </c>
      <c r="I38" s="622" t="s">
        <v>594</v>
      </c>
      <c r="J38" s="363"/>
      <c r="K38" s="363"/>
      <c r="L38" s="363"/>
      <c r="M38" s="363"/>
      <c r="N38" s="363"/>
      <c r="O38" s="363"/>
      <c r="P38" s="363"/>
      <c r="Q38" s="363"/>
      <c r="R38" s="363"/>
      <c r="S38" s="363"/>
    </row>
    <row r="39" spans="2:19" s="365" customFormat="1" ht="33.950000000000003" customHeight="1" x14ac:dyDescent="0.2">
      <c r="B39" s="621" t="s">
        <v>59</v>
      </c>
      <c r="C39" s="643">
        <v>9.2402576195494532</v>
      </c>
      <c r="D39" s="643">
        <v>19.246870176921348</v>
      </c>
      <c r="E39" s="643">
        <v>64.781495551443925</v>
      </c>
      <c r="F39" s="643">
        <v>-71.680847709449381</v>
      </c>
      <c r="G39" s="643">
        <v>-93.400924201995494</v>
      </c>
      <c r="H39" s="643">
        <v>-52.249317690598332</v>
      </c>
      <c r="I39" s="622" t="s">
        <v>424</v>
      </c>
      <c r="J39" s="363"/>
      <c r="K39" s="363"/>
      <c r="L39" s="363"/>
      <c r="M39" s="363"/>
      <c r="N39" s="363"/>
      <c r="O39" s="363"/>
      <c r="P39" s="363"/>
      <c r="Q39" s="363"/>
      <c r="R39" s="363"/>
      <c r="S39" s="363"/>
    </row>
    <row r="40" spans="2:19" s="365" customFormat="1" ht="33.950000000000003" customHeight="1" x14ac:dyDescent="0.2">
      <c r="B40" s="621" t="s">
        <v>423</v>
      </c>
      <c r="C40" s="643">
        <v>28.586890296545864</v>
      </c>
      <c r="D40" s="643">
        <v>1.8766655674077759</v>
      </c>
      <c r="E40" s="643">
        <v>20.198739887990037</v>
      </c>
      <c r="F40" s="643">
        <v>11.594854492689311</v>
      </c>
      <c r="G40" s="643">
        <v>-9.6970512661715738</v>
      </c>
      <c r="H40" s="643">
        <v>-31.510312400369966</v>
      </c>
      <c r="I40" s="622" t="s">
        <v>905</v>
      </c>
      <c r="J40" s="363"/>
      <c r="K40" s="363"/>
      <c r="L40" s="363"/>
      <c r="M40" s="363"/>
      <c r="N40" s="363"/>
      <c r="O40" s="363"/>
      <c r="P40" s="363"/>
      <c r="Q40" s="363"/>
      <c r="R40" s="363"/>
      <c r="S40" s="363"/>
    </row>
    <row r="41" spans="2:19" s="42" customFormat="1" ht="15" customHeight="1" thickBot="1" x14ac:dyDescent="0.7">
      <c r="B41" s="159"/>
      <c r="C41" s="1361"/>
      <c r="D41" s="1361"/>
      <c r="E41" s="1361"/>
      <c r="F41" s="1361"/>
      <c r="G41" s="1361"/>
      <c r="H41" s="1361"/>
      <c r="I41" s="160"/>
      <c r="K41" s="157"/>
      <c r="L41" s="52"/>
      <c r="M41" s="52"/>
      <c r="N41" s="52"/>
      <c r="O41" s="52"/>
      <c r="P41" s="52"/>
      <c r="Q41" s="52"/>
      <c r="R41" s="52"/>
      <c r="S41" s="52"/>
    </row>
    <row r="42" spans="2:19" s="161" customFormat="1" ht="9" customHeight="1" thickTop="1" x14ac:dyDescent="0.65">
      <c r="L42" s="52"/>
      <c r="M42" s="52"/>
      <c r="N42" s="52"/>
      <c r="O42" s="52"/>
      <c r="P42" s="52"/>
      <c r="Q42" s="52"/>
      <c r="R42" s="52"/>
    </row>
    <row r="43" spans="2:19" s="53" customFormat="1" ht="22.5" x14ac:dyDescent="0.5">
      <c r="B43" s="334" t="s">
        <v>1537</v>
      </c>
      <c r="C43" s="334"/>
      <c r="D43" s="334"/>
      <c r="E43" s="334"/>
      <c r="F43" s="334"/>
      <c r="G43" s="334"/>
      <c r="H43" s="334"/>
      <c r="I43" s="334" t="s">
        <v>1759</v>
      </c>
    </row>
    <row r="45" spans="2:19" x14ac:dyDescent="0.5">
      <c r="C45" s="162"/>
      <c r="D45" s="162"/>
      <c r="E45" s="162"/>
      <c r="F45" s="162"/>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39370078740157499" header="0.511811023622047" footer="0.511811023622047"/>
  <pageSetup paperSize="9" scale="45" orientation="portrait" r:id="rId1"/>
  <headerFooter alignWithMargins="0">
    <oddFooter>&amp;C&amp;"Times New Roman,Regular"&amp;20- 41 -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3"/>
  <dimension ref="B1:AT177"/>
  <sheetViews>
    <sheetView rightToLeft="1" view="pageBreakPreview" zoomScale="50" zoomScaleNormal="50" zoomScaleSheetLayoutView="50" workbookViewId="0">
      <pane xSplit="2" ySplit="9" topLeftCell="C10" activePane="bottomRight" state="frozen"/>
      <selection pane="topRight"/>
      <selection pane="bottomLeft"/>
      <selection pane="bottomRight"/>
    </sheetView>
  </sheetViews>
  <sheetFormatPr defaultRowHeight="15" x14ac:dyDescent="0.35"/>
  <cols>
    <col min="1" max="1" width="9.140625" style="48"/>
    <col min="2" max="2" width="68.85546875" style="48" customWidth="1"/>
    <col min="3" max="20" width="15.7109375" style="48" customWidth="1"/>
    <col min="21" max="21" width="70.7109375" style="48" customWidth="1"/>
    <col min="22" max="24" width="12.5703125" style="48" customWidth="1"/>
    <col min="25" max="16384" width="9.140625" style="48"/>
  </cols>
  <sheetData>
    <row r="1" spans="2:46" s="5" customFormat="1" ht="19.5" customHeight="1" x14ac:dyDescent="0.65">
      <c r="B1" s="2"/>
      <c r="C1" s="2"/>
      <c r="D1" s="2"/>
      <c r="E1" s="2"/>
      <c r="F1" s="2"/>
      <c r="G1" s="2"/>
      <c r="H1" s="2"/>
      <c r="I1" s="2"/>
      <c r="J1" s="2"/>
      <c r="K1" s="2"/>
      <c r="L1" s="2"/>
      <c r="M1" s="2"/>
      <c r="N1" s="2"/>
      <c r="O1" s="2"/>
      <c r="P1" s="2"/>
      <c r="Q1" s="2"/>
      <c r="R1" s="2"/>
      <c r="S1" s="2"/>
      <c r="T1" s="2"/>
      <c r="U1" s="2"/>
      <c r="V1" s="2"/>
    </row>
    <row r="2" spans="2:46" s="5" customFormat="1" ht="19.5" customHeight="1" x14ac:dyDescent="0.65">
      <c r="B2" s="2"/>
      <c r="C2" s="2"/>
      <c r="D2" s="2"/>
      <c r="E2" s="2"/>
      <c r="F2" s="2"/>
      <c r="G2" s="2"/>
      <c r="H2" s="2"/>
      <c r="I2" s="2"/>
      <c r="J2" s="2"/>
      <c r="K2" s="2"/>
      <c r="L2" s="2"/>
      <c r="M2" s="2"/>
      <c r="N2" s="2"/>
      <c r="O2" s="2"/>
      <c r="P2" s="2"/>
      <c r="Q2" s="2"/>
      <c r="R2" s="2"/>
      <c r="S2" s="2"/>
      <c r="T2" s="2"/>
      <c r="U2" s="2"/>
      <c r="V2" s="2"/>
    </row>
    <row r="3" spans="2:46" s="5" customFormat="1" ht="19.5" customHeight="1" x14ac:dyDescent="0.65">
      <c r="B3" s="2"/>
      <c r="C3" s="2"/>
      <c r="D3" s="2"/>
      <c r="E3" s="2"/>
      <c r="F3" s="2"/>
      <c r="G3" s="2"/>
      <c r="H3" s="2"/>
      <c r="I3" s="2"/>
      <c r="J3" s="2"/>
      <c r="K3" s="2"/>
      <c r="L3" s="2"/>
      <c r="M3" s="2"/>
      <c r="N3" s="2"/>
      <c r="O3" s="2"/>
      <c r="P3" s="2"/>
      <c r="Q3" s="2"/>
      <c r="R3" s="2"/>
      <c r="S3" s="2"/>
      <c r="T3" s="2"/>
      <c r="U3" s="2"/>
      <c r="V3" s="2"/>
    </row>
    <row r="4" spans="2:46" s="469" customFormat="1" ht="36.75" x14ac:dyDescent="0.85">
      <c r="B4" s="1947" t="s">
        <v>1890</v>
      </c>
      <c r="C4" s="1947"/>
      <c r="D4" s="1947"/>
      <c r="E4" s="1947"/>
      <c r="F4" s="1947"/>
      <c r="G4" s="1947"/>
      <c r="H4" s="1947"/>
      <c r="I4" s="1947"/>
      <c r="J4" s="1947"/>
      <c r="K4" s="1947"/>
      <c r="L4" s="1946" t="s">
        <v>1891</v>
      </c>
      <c r="M4" s="1946"/>
      <c r="N4" s="1946"/>
      <c r="O4" s="1946"/>
      <c r="P4" s="1946"/>
      <c r="Q4" s="1946"/>
      <c r="R4" s="1946"/>
      <c r="S4" s="1946"/>
      <c r="T4" s="1946"/>
      <c r="U4" s="1946"/>
    </row>
    <row r="5" spans="2:46" ht="20.25" customHeight="1" x14ac:dyDescent="0.65">
      <c r="B5" s="149"/>
      <c r="C5" s="151"/>
      <c r="D5" s="150"/>
      <c r="E5" s="150"/>
      <c r="F5" s="151"/>
      <c r="G5" s="150"/>
      <c r="H5" s="150"/>
      <c r="I5" s="151"/>
      <c r="J5" s="150"/>
      <c r="K5" s="150"/>
      <c r="L5" s="151"/>
      <c r="M5" s="150"/>
      <c r="N5" s="150"/>
      <c r="O5" s="151"/>
      <c r="P5" s="150"/>
      <c r="Q5" s="150"/>
      <c r="R5" s="150"/>
      <c r="S5" s="150"/>
      <c r="T5" s="150"/>
      <c r="U5" s="150"/>
      <c r="V5" s="75"/>
    </row>
    <row r="6" spans="2:46" s="669" customFormat="1" ht="25.5" customHeight="1" thickBot="1" x14ac:dyDescent="0.55000000000000004">
      <c r="B6" s="665" t="s">
        <v>1786</v>
      </c>
      <c r="C6" s="666"/>
      <c r="D6" s="666"/>
      <c r="E6" s="666"/>
      <c r="F6" s="666"/>
      <c r="G6" s="666"/>
      <c r="H6" s="666"/>
      <c r="I6" s="666"/>
      <c r="J6" s="666"/>
      <c r="K6" s="666"/>
      <c r="L6" s="666"/>
      <c r="M6" s="666"/>
      <c r="N6" s="666"/>
      <c r="O6" s="666"/>
      <c r="P6" s="666"/>
      <c r="Q6" s="666"/>
      <c r="R6" s="666"/>
      <c r="S6" s="666"/>
      <c r="T6" s="666"/>
      <c r="U6" s="667" t="s">
        <v>1208</v>
      </c>
      <c r="V6" s="668"/>
    </row>
    <row r="7" spans="2:46" s="674" customFormat="1" ht="22.5" customHeight="1" thickTop="1" x14ac:dyDescent="0.2">
      <c r="B7" s="1954" t="s">
        <v>887</v>
      </c>
      <c r="C7" s="1948" t="s">
        <v>1725</v>
      </c>
      <c r="D7" s="1949"/>
      <c r="E7" s="1950"/>
      <c r="F7" s="1948" t="s">
        <v>1723</v>
      </c>
      <c r="G7" s="1949"/>
      <c r="H7" s="1950"/>
      <c r="I7" s="1948" t="s">
        <v>1724</v>
      </c>
      <c r="J7" s="1949"/>
      <c r="K7" s="1950"/>
      <c r="L7" s="1948" t="s">
        <v>1721</v>
      </c>
      <c r="M7" s="1949"/>
      <c r="N7" s="1950"/>
      <c r="O7" s="1948" t="s">
        <v>1722</v>
      </c>
      <c r="P7" s="1949"/>
      <c r="Q7" s="1950"/>
      <c r="R7" s="1948" t="s">
        <v>1938</v>
      </c>
      <c r="S7" s="1949"/>
      <c r="T7" s="1950"/>
      <c r="U7" s="1951" t="s">
        <v>886</v>
      </c>
    </row>
    <row r="8" spans="2:46" s="674" customFormat="1" ht="24.75" customHeight="1" x14ac:dyDescent="0.2">
      <c r="B8" s="1955"/>
      <c r="C8" s="663" t="s">
        <v>568</v>
      </c>
      <c r="D8" s="663" t="s">
        <v>514</v>
      </c>
      <c r="E8" s="663" t="s">
        <v>515</v>
      </c>
      <c r="F8" s="663" t="s">
        <v>568</v>
      </c>
      <c r="G8" s="663" t="s">
        <v>514</v>
      </c>
      <c r="H8" s="663" t="s">
        <v>515</v>
      </c>
      <c r="I8" s="663" t="s">
        <v>568</v>
      </c>
      <c r="J8" s="663" t="s">
        <v>514</v>
      </c>
      <c r="K8" s="663" t="s">
        <v>515</v>
      </c>
      <c r="L8" s="663" t="s">
        <v>568</v>
      </c>
      <c r="M8" s="663" t="s">
        <v>514</v>
      </c>
      <c r="N8" s="663" t="s">
        <v>515</v>
      </c>
      <c r="O8" s="663" t="s">
        <v>568</v>
      </c>
      <c r="P8" s="663" t="s">
        <v>514</v>
      </c>
      <c r="Q8" s="663" t="s">
        <v>515</v>
      </c>
      <c r="R8" s="663" t="s">
        <v>568</v>
      </c>
      <c r="S8" s="663" t="s">
        <v>514</v>
      </c>
      <c r="T8" s="663" t="s">
        <v>515</v>
      </c>
      <c r="U8" s="1952"/>
      <c r="V8" s="675"/>
    </row>
    <row r="9" spans="2:46" s="674" customFormat="1" ht="24.75" customHeight="1" x14ac:dyDescent="0.2">
      <c r="B9" s="1956"/>
      <c r="C9" s="1590" t="s">
        <v>516</v>
      </c>
      <c r="D9" s="1590" t="s">
        <v>517</v>
      </c>
      <c r="E9" s="1590" t="s">
        <v>518</v>
      </c>
      <c r="F9" s="1590" t="s">
        <v>516</v>
      </c>
      <c r="G9" s="1590" t="s">
        <v>517</v>
      </c>
      <c r="H9" s="1590" t="s">
        <v>518</v>
      </c>
      <c r="I9" s="1590" t="s">
        <v>516</v>
      </c>
      <c r="J9" s="1590" t="s">
        <v>517</v>
      </c>
      <c r="K9" s="1590" t="s">
        <v>518</v>
      </c>
      <c r="L9" s="1590" t="s">
        <v>516</v>
      </c>
      <c r="M9" s="1590" t="s">
        <v>517</v>
      </c>
      <c r="N9" s="1590" t="s">
        <v>518</v>
      </c>
      <c r="O9" s="1590" t="s">
        <v>516</v>
      </c>
      <c r="P9" s="1590" t="s">
        <v>517</v>
      </c>
      <c r="Q9" s="1590" t="s">
        <v>518</v>
      </c>
      <c r="R9" s="1590" t="s">
        <v>516</v>
      </c>
      <c r="S9" s="1590" t="s">
        <v>517</v>
      </c>
      <c r="T9" s="1590" t="s">
        <v>518</v>
      </c>
      <c r="U9" s="1953"/>
    </row>
    <row r="10" spans="2:46" s="649" customFormat="1" ht="15" customHeight="1" x14ac:dyDescent="0.7">
      <c r="B10" s="1605"/>
      <c r="C10" s="652"/>
      <c r="D10" s="652"/>
      <c r="E10" s="652"/>
      <c r="F10" s="652"/>
      <c r="G10" s="652"/>
      <c r="H10" s="652"/>
      <c r="I10" s="652"/>
      <c r="J10" s="652"/>
      <c r="K10" s="651"/>
      <c r="L10" s="652"/>
      <c r="M10" s="652"/>
      <c r="N10" s="652"/>
      <c r="O10" s="652"/>
      <c r="P10" s="652"/>
      <c r="Q10" s="652"/>
      <c r="R10" s="652"/>
      <c r="S10" s="652"/>
      <c r="T10" s="652"/>
      <c r="U10" s="664"/>
    </row>
    <row r="11" spans="2:46" s="1362" customFormat="1" ht="24.75" customHeight="1" x14ac:dyDescent="0.2">
      <c r="B11" s="632" t="s">
        <v>310</v>
      </c>
      <c r="C11" s="655">
        <v>21584.52907132007</v>
      </c>
      <c r="D11" s="655">
        <v>21080.614479737851</v>
      </c>
      <c r="E11" s="655">
        <v>503.91459158221801</v>
      </c>
      <c r="F11" s="655">
        <v>17314.969282582337</v>
      </c>
      <c r="G11" s="655">
        <v>18330.894530610702</v>
      </c>
      <c r="H11" s="655">
        <v>-1015.9252480283635</v>
      </c>
      <c r="I11" s="655">
        <v>21368.521891129592</v>
      </c>
      <c r="J11" s="655">
        <v>21758.197950980826</v>
      </c>
      <c r="K11" s="654">
        <v>-389.67605985123566</v>
      </c>
      <c r="L11" s="655">
        <v>15039.403736719411</v>
      </c>
      <c r="M11" s="655">
        <v>23692.412925523167</v>
      </c>
      <c r="N11" s="655">
        <v>-8653.0091888037587</v>
      </c>
      <c r="O11" s="655">
        <v>5722.7084820184564</v>
      </c>
      <c r="P11" s="655">
        <v>13605.516442539934</v>
      </c>
      <c r="Q11" s="655">
        <v>-7882.8079605214807</v>
      </c>
      <c r="R11" s="655">
        <v>3886.7735746263716</v>
      </c>
      <c r="S11" s="655">
        <v>10869.20113511063</v>
      </c>
      <c r="T11" s="655">
        <v>-6982.4275604842605</v>
      </c>
      <c r="U11" s="570" t="s">
        <v>1499</v>
      </c>
    </row>
    <row r="12" spans="2:46" s="1362" customFormat="1" ht="12" customHeight="1" x14ac:dyDescent="0.2">
      <c r="B12" s="632"/>
      <c r="C12" s="655"/>
      <c r="D12" s="655"/>
      <c r="E12" s="655"/>
      <c r="F12" s="655"/>
      <c r="G12" s="655"/>
      <c r="H12" s="655"/>
      <c r="I12" s="655"/>
      <c r="J12" s="655"/>
      <c r="K12" s="654"/>
      <c r="L12" s="655"/>
      <c r="M12" s="655"/>
      <c r="N12" s="655"/>
      <c r="O12" s="655"/>
      <c r="P12" s="655"/>
      <c r="Q12" s="655"/>
      <c r="R12" s="655"/>
      <c r="S12" s="655"/>
      <c r="T12" s="655"/>
      <c r="U12" s="570"/>
    </row>
    <row r="13" spans="2:46" s="1363" customFormat="1" ht="27.75" customHeight="1" x14ac:dyDescent="0.2">
      <c r="B13" s="632" t="s">
        <v>142</v>
      </c>
      <c r="C13" s="655">
        <v>19697.21515132007</v>
      </c>
      <c r="D13" s="655">
        <v>19176.640199737853</v>
      </c>
      <c r="E13" s="655">
        <v>520.57495158221809</v>
      </c>
      <c r="F13" s="655">
        <v>15678.906879960217</v>
      </c>
      <c r="G13" s="655">
        <v>16666.7771556107</v>
      </c>
      <c r="H13" s="655">
        <v>-987.87027565048265</v>
      </c>
      <c r="I13" s="655">
        <v>19593.636972867294</v>
      </c>
      <c r="J13" s="655">
        <v>19396.496113512181</v>
      </c>
      <c r="K13" s="654">
        <v>197.14085935511321</v>
      </c>
      <c r="L13" s="655">
        <v>13041.436918731184</v>
      </c>
      <c r="M13" s="655">
        <v>21071.532263707824</v>
      </c>
      <c r="N13" s="655">
        <v>-8030.0953449766403</v>
      </c>
      <c r="O13" s="655">
        <v>3922.5818152199799</v>
      </c>
      <c r="P13" s="655">
        <v>13399.424237955376</v>
      </c>
      <c r="Q13" s="655">
        <v>-9476.8424227353971</v>
      </c>
      <c r="R13" s="655">
        <v>2256.5863867523899</v>
      </c>
      <c r="S13" s="655">
        <v>10761.570767335103</v>
      </c>
      <c r="T13" s="655">
        <v>-8504.9843805827131</v>
      </c>
      <c r="U13" s="570" t="s">
        <v>312</v>
      </c>
      <c r="V13" s="1362"/>
      <c r="W13" s="1362"/>
      <c r="X13" s="1362"/>
      <c r="Y13" s="1362"/>
      <c r="Z13" s="1362"/>
      <c r="AA13" s="1362"/>
      <c r="AB13" s="1362"/>
      <c r="AC13" s="1362"/>
      <c r="AD13" s="1362"/>
      <c r="AE13" s="1362"/>
      <c r="AF13" s="1362"/>
      <c r="AG13" s="1362"/>
      <c r="AH13" s="1362"/>
      <c r="AI13" s="1362"/>
      <c r="AJ13" s="1362"/>
      <c r="AK13" s="1362"/>
      <c r="AL13" s="1362"/>
      <c r="AM13" s="1362"/>
      <c r="AN13" s="1362"/>
      <c r="AO13" s="1362"/>
      <c r="AP13" s="1362"/>
      <c r="AQ13" s="1362"/>
      <c r="AR13" s="1362"/>
      <c r="AS13" s="1362"/>
      <c r="AT13" s="1362"/>
    </row>
    <row r="14" spans="2:46" s="1364" customFormat="1" ht="27.75" customHeight="1" x14ac:dyDescent="0.2">
      <c r="B14" s="632" t="s">
        <v>641</v>
      </c>
      <c r="C14" s="655">
        <v>15334</v>
      </c>
      <c r="D14" s="655">
        <v>16124.919104629967</v>
      </c>
      <c r="E14" s="655">
        <v>-790.91910462996748</v>
      </c>
      <c r="F14" s="655">
        <v>10883.491160909676</v>
      </c>
      <c r="G14" s="655">
        <v>13948.00361564133</v>
      </c>
      <c r="H14" s="655">
        <v>-3064.5124547316536</v>
      </c>
      <c r="I14" s="655">
        <v>12272.749952766198</v>
      </c>
      <c r="J14" s="655">
        <v>15935.634976055648</v>
      </c>
      <c r="K14" s="654">
        <v>-3662.8850232894492</v>
      </c>
      <c r="L14" s="655">
        <v>10504.945420691885</v>
      </c>
      <c r="M14" s="655">
        <v>18165.743070734385</v>
      </c>
      <c r="N14" s="655">
        <v>-7660.7976500425011</v>
      </c>
      <c r="O14" s="655">
        <v>3351.8958884079248</v>
      </c>
      <c r="P14" s="655">
        <v>11457.40739538804</v>
      </c>
      <c r="Q14" s="655">
        <v>-8105.511506980115</v>
      </c>
      <c r="R14" s="655">
        <v>1903.0888244090497</v>
      </c>
      <c r="S14" s="655">
        <v>9131.8691142471362</v>
      </c>
      <c r="T14" s="655">
        <v>-7228.7802898380851</v>
      </c>
      <c r="U14" s="570" t="s">
        <v>1061</v>
      </c>
      <c r="V14" s="1362"/>
      <c r="W14" s="1362"/>
      <c r="X14" s="1362"/>
      <c r="Y14" s="1362"/>
      <c r="Z14" s="1362"/>
      <c r="AA14" s="1362"/>
      <c r="AB14" s="1362"/>
      <c r="AC14" s="1362"/>
      <c r="AD14" s="1362"/>
      <c r="AE14" s="1362"/>
      <c r="AF14" s="1362"/>
      <c r="AG14" s="1362"/>
      <c r="AH14" s="1362"/>
      <c r="AI14" s="1362"/>
      <c r="AJ14" s="1362"/>
      <c r="AK14" s="1362"/>
      <c r="AL14" s="1362"/>
      <c r="AM14" s="1362"/>
      <c r="AN14" s="1362"/>
      <c r="AO14" s="1362"/>
      <c r="AP14" s="1362"/>
      <c r="AQ14" s="1362"/>
      <c r="AR14" s="1362"/>
      <c r="AS14" s="1362"/>
      <c r="AT14" s="1362"/>
    </row>
    <row r="15" spans="2:46" s="1363" customFormat="1" ht="27.75" customHeight="1" x14ac:dyDescent="0.2">
      <c r="B15" s="1366" t="s">
        <v>642</v>
      </c>
      <c r="C15" s="659">
        <v>15231</v>
      </c>
      <c r="D15" s="659">
        <v>16015.268051395949</v>
      </c>
      <c r="E15" s="659">
        <v>-784.26805139594944</v>
      </c>
      <c r="F15" s="659">
        <v>10794.250160909676</v>
      </c>
      <c r="G15" s="659">
        <v>13818.337261313567</v>
      </c>
      <c r="H15" s="659">
        <v>-3024.0871004038909</v>
      </c>
      <c r="I15" s="659">
        <v>12110.532671986199</v>
      </c>
      <c r="J15" s="659">
        <v>15764.243187610453</v>
      </c>
      <c r="K15" s="658">
        <v>-3653.7105156242542</v>
      </c>
      <c r="L15" s="659">
        <v>10319.934679453221</v>
      </c>
      <c r="M15" s="659">
        <v>17937.432842510178</v>
      </c>
      <c r="N15" s="659">
        <v>-7617.4981630569564</v>
      </c>
      <c r="O15" s="659">
        <v>3273.8704740177836</v>
      </c>
      <c r="P15" s="659">
        <v>11170.909538872791</v>
      </c>
      <c r="Q15" s="659">
        <v>-7897.0390648550074</v>
      </c>
      <c r="R15" s="659">
        <v>1784.8093428549021</v>
      </c>
      <c r="S15" s="659">
        <v>8709.8175561074386</v>
      </c>
      <c r="T15" s="659">
        <v>-6925.0082132525367</v>
      </c>
      <c r="U15" s="1370" t="s">
        <v>1310</v>
      </c>
      <c r="V15" s="1362"/>
      <c r="W15" s="1362"/>
      <c r="X15" s="1362"/>
      <c r="Y15" s="1362"/>
      <c r="Z15" s="1362"/>
      <c r="AA15" s="1362"/>
      <c r="AB15" s="1362"/>
      <c r="AC15" s="1362"/>
      <c r="AD15" s="1362"/>
      <c r="AE15" s="1362"/>
      <c r="AF15" s="1362"/>
      <c r="AG15" s="1362"/>
      <c r="AH15" s="1362"/>
      <c r="AI15" s="1362"/>
      <c r="AJ15" s="1362"/>
      <c r="AK15" s="1362"/>
      <c r="AL15" s="1362"/>
      <c r="AM15" s="1362"/>
      <c r="AN15" s="1362"/>
      <c r="AO15" s="1362"/>
      <c r="AP15" s="1362"/>
      <c r="AQ15" s="1362"/>
      <c r="AR15" s="1362"/>
      <c r="AS15" s="1362"/>
      <c r="AT15" s="1362"/>
    </row>
    <row r="16" spans="2:46" s="1364" customFormat="1" ht="27.75" customHeight="1" x14ac:dyDescent="0.2">
      <c r="B16" s="1366" t="s">
        <v>1485</v>
      </c>
      <c r="C16" s="659">
        <v>0</v>
      </c>
      <c r="D16" s="659">
        <v>17.682927394017646</v>
      </c>
      <c r="E16" s="659">
        <v>-17.682927394017646</v>
      </c>
      <c r="F16" s="659">
        <v>0</v>
      </c>
      <c r="G16" s="659">
        <v>15.441951705642566</v>
      </c>
      <c r="H16" s="659">
        <v>-15.441951705642566</v>
      </c>
      <c r="I16" s="659">
        <v>0</v>
      </c>
      <c r="J16" s="659">
        <v>59.905555864493998</v>
      </c>
      <c r="K16" s="658">
        <v>-59.905555864493998</v>
      </c>
      <c r="L16" s="659">
        <v>0</v>
      </c>
      <c r="M16" s="659">
        <v>55.399038597722878</v>
      </c>
      <c r="N16" s="659">
        <v>-55.399038597722878</v>
      </c>
      <c r="O16" s="659">
        <v>0</v>
      </c>
      <c r="P16" s="659">
        <v>6.0208490000000001</v>
      </c>
      <c r="Q16" s="659">
        <v>-6.0208490000000001</v>
      </c>
      <c r="R16" s="659">
        <v>0</v>
      </c>
      <c r="S16" s="659">
        <v>7.0681830399999992</v>
      </c>
      <c r="T16" s="659">
        <v>-7.0681830399999992</v>
      </c>
      <c r="U16" s="1370" t="s">
        <v>1486</v>
      </c>
      <c r="V16" s="1362"/>
      <c r="W16" s="1362"/>
      <c r="X16" s="1362"/>
      <c r="Y16" s="1362"/>
      <c r="Z16" s="1362"/>
      <c r="AA16" s="1362"/>
      <c r="AB16" s="1362"/>
      <c r="AC16" s="1362"/>
      <c r="AD16" s="1362"/>
      <c r="AE16" s="1362"/>
      <c r="AF16" s="1362"/>
      <c r="AG16" s="1362"/>
      <c r="AH16" s="1362"/>
      <c r="AI16" s="1362"/>
      <c r="AJ16" s="1362"/>
      <c r="AK16" s="1362"/>
      <c r="AL16" s="1362"/>
      <c r="AM16" s="1362"/>
      <c r="AN16" s="1362"/>
      <c r="AO16" s="1362"/>
      <c r="AP16" s="1362"/>
      <c r="AQ16" s="1362"/>
      <c r="AR16" s="1362"/>
      <c r="AS16" s="1362"/>
      <c r="AT16" s="1362"/>
    </row>
    <row r="17" spans="2:46" s="1364" customFormat="1" ht="27.75" customHeight="1" x14ac:dyDescent="0.2">
      <c r="B17" s="1366" t="s">
        <v>486</v>
      </c>
      <c r="C17" s="659"/>
      <c r="D17" s="659"/>
      <c r="E17" s="659">
        <v>0</v>
      </c>
      <c r="F17" s="659">
        <v>0</v>
      </c>
      <c r="G17" s="659">
        <v>0</v>
      </c>
      <c r="H17" s="659">
        <v>0</v>
      </c>
      <c r="I17" s="659"/>
      <c r="J17" s="659"/>
      <c r="K17" s="658">
        <v>0</v>
      </c>
      <c r="L17" s="659">
        <v>0</v>
      </c>
      <c r="M17" s="659">
        <v>0</v>
      </c>
      <c r="N17" s="659">
        <v>0</v>
      </c>
      <c r="O17" s="659">
        <v>0</v>
      </c>
      <c r="P17" s="659">
        <v>0</v>
      </c>
      <c r="Q17" s="659">
        <v>0</v>
      </c>
      <c r="R17" s="659">
        <v>0</v>
      </c>
      <c r="S17" s="659">
        <v>0</v>
      </c>
      <c r="T17" s="659">
        <v>0</v>
      </c>
      <c r="U17" s="1370" t="s">
        <v>487</v>
      </c>
      <c r="V17" s="1362"/>
      <c r="W17" s="1362"/>
      <c r="X17" s="1362"/>
      <c r="Y17" s="1362"/>
      <c r="Z17" s="1362"/>
      <c r="AA17" s="1362"/>
      <c r="AB17" s="1362"/>
      <c r="AC17" s="1362"/>
      <c r="AD17" s="1362"/>
      <c r="AE17" s="1362"/>
      <c r="AF17" s="1362"/>
      <c r="AG17" s="1362"/>
      <c r="AH17" s="1362"/>
      <c r="AI17" s="1362"/>
      <c r="AJ17" s="1362"/>
      <c r="AK17" s="1362"/>
      <c r="AL17" s="1362"/>
      <c r="AM17" s="1362"/>
      <c r="AN17" s="1362"/>
      <c r="AO17" s="1362"/>
      <c r="AP17" s="1362"/>
      <c r="AQ17" s="1362"/>
      <c r="AR17" s="1362"/>
      <c r="AS17" s="1362"/>
      <c r="AT17" s="1362"/>
    </row>
    <row r="18" spans="2:46" s="1363" customFormat="1" ht="27.75" customHeight="1" x14ac:dyDescent="0.2">
      <c r="B18" s="1366" t="s">
        <v>488</v>
      </c>
      <c r="C18" s="659">
        <v>103</v>
      </c>
      <c r="D18" s="659">
        <v>71.558125840000002</v>
      </c>
      <c r="E18" s="659">
        <v>31.441874159999998</v>
      </c>
      <c r="F18" s="659">
        <v>83.881</v>
      </c>
      <c r="G18" s="659">
        <v>66.841999999999999</v>
      </c>
      <c r="H18" s="659">
        <v>17.039000000000001</v>
      </c>
      <c r="I18" s="659">
        <v>161.71728077999998</v>
      </c>
      <c r="J18" s="659">
        <v>84.419932557600006</v>
      </c>
      <c r="K18" s="658">
        <v>77.297348222399975</v>
      </c>
      <c r="L18" s="659">
        <v>181.24854299999998</v>
      </c>
      <c r="M18" s="659">
        <v>147.69782213999997</v>
      </c>
      <c r="N18" s="659">
        <v>33.550720860000013</v>
      </c>
      <c r="O18" s="659">
        <v>75.380827470141156</v>
      </c>
      <c r="P18" s="659">
        <v>166.96151481652791</v>
      </c>
      <c r="Q18" s="659">
        <v>-91.580687346386753</v>
      </c>
      <c r="R18" s="659">
        <v>109.02890170000001</v>
      </c>
      <c r="S18" s="659">
        <v>0</v>
      </c>
      <c r="T18" s="659">
        <v>109.02890170000001</v>
      </c>
      <c r="U18" s="1370" t="s">
        <v>1311</v>
      </c>
      <c r="V18" s="1362"/>
      <c r="W18" s="1362"/>
      <c r="X18" s="1362"/>
      <c r="Y18" s="1362"/>
      <c r="Z18" s="1362"/>
      <c r="AA18" s="1362"/>
      <c r="AB18" s="1362"/>
      <c r="AC18" s="1362"/>
      <c r="AD18" s="1362"/>
      <c r="AE18" s="1362"/>
      <c r="AF18" s="1362"/>
      <c r="AG18" s="1362"/>
      <c r="AH18" s="1362"/>
      <c r="AI18" s="1362"/>
      <c r="AJ18" s="1362"/>
      <c r="AK18" s="1362"/>
      <c r="AL18" s="1362"/>
      <c r="AM18" s="1362"/>
      <c r="AN18" s="1362"/>
      <c r="AO18" s="1362"/>
      <c r="AP18" s="1362"/>
      <c r="AQ18" s="1362"/>
      <c r="AR18" s="1362"/>
      <c r="AS18" s="1362"/>
      <c r="AT18" s="1362"/>
    </row>
    <row r="19" spans="2:46" s="1363" customFormat="1" ht="27.75" customHeight="1" x14ac:dyDescent="0.2">
      <c r="B19" s="1366" t="s">
        <v>489</v>
      </c>
      <c r="C19" s="659">
        <v>0</v>
      </c>
      <c r="D19" s="659">
        <v>20.410000000000004</v>
      </c>
      <c r="E19" s="659">
        <v>-20.410000000000004</v>
      </c>
      <c r="F19" s="659">
        <v>5.36</v>
      </c>
      <c r="G19" s="659">
        <v>47.382402622118839</v>
      </c>
      <c r="H19" s="659">
        <v>-42.02240262211884</v>
      </c>
      <c r="I19" s="659">
        <v>0.5</v>
      </c>
      <c r="J19" s="659">
        <v>27.066300023100787</v>
      </c>
      <c r="K19" s="658">
        <v>-26.566300023100787</v>
      </c>
      <c r="L19" s="659">
        <v>3.7621982386645221</v>
      </c>
      <c r="M19" s="659">
        <v>25.213367486486487</v>
      </c>
      <c r="N19" s="659">
        <v>-21.451169247821966</v>
      </c>
      <c r="O19" s="659">
        <v>2.6445869200000001</v>
      </c>
      <c r="P19" s="659">
        <v>113.5154926987198</v>
      </c>
      <c r="Q19" s="659">
        <v>-110.8709057787198</v>
      </c>
      <c r="R19" s="659">
        <v>9.2505798541476754</v>
      </c>
      <c r="S19" s="659">
        <v>414.98337509969599</v>
      </c>
      <c r="T19" s="659">
        <v>-405.73279524554829</v>
      </c>
      <c r="U19" s="1370" t="s">
        <v>1312</v>
      </c>
      <c r="V19" s="1362"/>
      <c r="W19" s="1362"/>
      <c r="X19" s="1362"/>
      <c r="Y19" s="1362"/>
      <c r="Z19" s="1362"/>
      <c r="AA19" s="1362"/>
      <c r="AB19" s="1362"/>
      <c r="AC19" s="1362"/>
      <c r="AD19" s="1362"/>
      <c r="AE19" s="1362"/>
      <c r="AF19" s="1362"/>
      <c r="AG19" s="1362"/>
      <c r="AH19" s="1362"/>
      <c r="AI19" s="1362"/>
      <c r="AJ19" s="1362"/>
      <c r="AK19" s="1362"/>
      <c r="AL19" s="1362"/>
      <c r="AM19" s="1362"/>
      <c r="AN19" s="1362"/>
      <c r="AO19" s="1362"/>
      <c r="AP19" s="1362"/>
      <c r="AQ19" s="1362"/>
      <c r="AR19" s="1362"/>
      <c r="AS19" s="1362"/>
      <c r="AT19" s="1362"/>
    </row>
    <row r="20" spans="2:46" s="1363" customFormat="1" ht="27.75" customHeight="1" x14ac:dyDescent="0.2">
      <c r="B20" s="632" t="s">
        <v>641</v>
      </c>
      <c r="C20" s="655">
        <v>15334.293</v>
      </c>
      <c r="D20" s="655">
        <v>16124.919104629966</v>
      </c>
      <c r="E20" s="655">
        <v>-790.62610462996599</v>
      </c>
      <c r="F20" s="655">
        <v>10883.491160909676</v>
      </c>
      <c r="G20" s="655">
        <v>13948.003615641328</v>
      </c>
      <c r="H20" s="655">
        <v>-3064.5124547316518</v>
      </c>
      <c r="I20" s="655">
        <v>12272.7499527662</v>
      </c>
      <c r="J20" s="655">
        <v>15935.634976055644</v>
      </c>
      <c r="K20" s="654">
        <v>-3662.8850232894438</v>
      </c>
      <c r="L20" s="655">
        <v>10504.945420691885</v>
      </c>
      <c r="M20" s="655">
        <v>18165.743070734388</v>
      </c>
      <c r="N20" s="655">
        <v>-7660.7976500425029</v>
      </c>
      <c r="O20" s="655">
        <v>3351.8958884079248</v>
      </c>
      <c r="P20" s="655">
        <v>11457.40739538804</v>
      </c>
      <c r="Q20" s="655">
        <v>-8105.511506980115</v>
      </c>
      <c r="R20" s="655">
        <v>1903.0888244090497</v>
      </c>
      <c r="S20" s="655">
        <v>9131.8691142471343</v>
      </c>
      <c r="T20" s="655">
        <v>-7228.7802898380851</v>
      </c>
      <c r="U20" s="570" t="s">
        <v>1061</v>
      </c>
      <c r="V20" s="1362"/>
      <c r="W20" s="1362"/>
      <c r="X20" s="1362"/>
      <c r="Y20" s="1362"/>
      <c r="Z20" s="1362"/>
      <c r="AA20" s="1362"/>
      <c r="AB20" s="1362"/>
      <c r="AC20" s="1362"/>
      <c r="AD20" s="1362"/>
      <c r="AE20" s="1362"/>
      <c r="AF20" s="1362"/>
      <c r="AG20" s="1362"/>
      <c r="AH20" s="1362"/>
      <c r="AI20" s="1362"/>
      <c r="AJ20" s="1362"/>
      <c r="AK20" s="1362"/>
      <c r="AL20" s="1362"/>
      <c r="AM20" s="1362"/>
      <c r="AN20" s="1362"/>
      <c r="AO20" s="1362"/>
      <c r="AP20" s="1362"/>
      <c r="AQ20" s="1362"/>
      <c r="AR20" s="1362"/>
      <c r="AS20" s="1362"/>
      <c r="AT20" s="1362"/>
    </row>
    <row r="21" spans="2:46" s="1363" customFormat="1" ht="27.75" customHeight="1" x14ac:dyDescent="0.2">
      <c r="B21" s="1366" t="s">
        <v>143</v>
      </c>
      <c r="C21" s="659">
        <v>6202.4539999999997</v>
      </c>
      <c r="D21" s="659">
        <v>5670.6371445303739</v>
      </c>
      <c r="E21" s="659">
        <v>531.81685546962581</v>
      </c>
      <c r="F21" s="659">
        <v>3875.5100409783308</v>
      </c>
      <c r="G21" s="659">
        <v>2140.6896101562593</v>
      </c>
      <c r="H21" s="659">
        <v>1734.8204308220716</v>
      </c>
      <c r="I21" s="659">
        <v>6224.736150739026</v>
      </c>
      <c r="J21" s="659">
        <v>4107.2646180695838</v>
      </c>
      <c r="K21" s="658">
        <v>2117.4715326694422</v>
      </c>
      <c r="L21" s="659">
        <v>5462.9637574902226</v>
      </c>
      <c r="M21" s="659">
        <v>4915.3066953023308</v>
      </c>
      <c r="N21" s="659">
        <v>547.65706218789182</v>
      </c>
      <c r="O21" s="659">
        <v>924.03556978921824</v>
      </c>
      <c r="P21" s="659">
        <v>5568.8010935925677</v>
      </c>
      <c r="Q21" s="659">
        <v>-4644.7655238033494</v>
      </c>
      <c r="R21" s="659">
        <v>506.53479804972892</v>
      </c>
      <c r="S21" s="659">
        <v>5664.4927390173743</v>
      </c>
      <c r="T21" s="659">
        <v>-5157.9579409676453</v>
      </c>
      <c r="U21" s="1370" t="s">
        <v>181</v>
      </c>
      <c r="V21" s="1362"/>
      <c r="W21" s="1362"/>
      <c r="X21" s="1362"/>
      <c r="Y21" s="1362"/>
      <c r="Z21" s="1362"/>
      <c r="AA21" s="1362"/>
      <c r="AB21" s="1362"/>
      <c r="AC21" s="1362"/>
      <c r="AD21" s="1362"/>
      <c r="AE21" s="1362"/>
      <c r="AF21" s="1362"/>
      <c r="AG21" s="1362"/>
      <c r="AH21" s="1362"/>
      <c r="AI21" s="1362"/>
      <c r="AJ21" s="1362"/>
      <c r="AK21" s="1362"/>
      <c r="AL21" s="1362"/>
      <c r="AM21" s="1362"/>
      <c r="AN21" s="1362"/>
      <c r="AO21" s="1362"/>
      <c r="AP21" s="1362"/>
      <c r="AQ21" s="1362"/>
      <c r="AR21" s="1362"/>
      <c r="AS21" s="1362"/>
      <c r="AT21" s="1362"/>
    </row>
    <row r="22" spans="2:46" s="1363" customFormat="1" ht="27.75" customHeight="1" x14ac:dyDescent="0.2">
      <c r="B22" s="1367" t="s">
        <v>490</v>
      </c>
      <c r="C22" s="659">
        <v>5610.2939999999999</v>
      </c>
      <c r="D22" s="659">
        <v>5032.4952326666671</v>
      </c>
      <c r="E22" s="659">
        <v>577.79876733333276</v>
      </c>
      <c r="F22" s="659">
        <v>3545.5267110062218</v>
      </c>
      <c r="G22" s="659">
        <v>1675.1077889996377</v>
      </c>
      <c r="H22" s="659">
        <v>1870.4189220065841</v>
      </c>
      <c r="I22" s="659">
        <v>5477.1619581626055</v>
      </c>
      <c r="J22" s="659">
        <v>3008.0848468232662</v>
      </c>
      <c r="K22" s="658">
        <v>2469.0771113393394</v>
      </c>
      <c r="L22" s="659">
        <v>4867</v>
      </c>
      <c r="M22" s="659">
        <v>3218.340288209657</v>
      </c>
      <c r="N22" s="659">
        <v>1648.659711790343</v>
      </c>
      <c r="O22" s="659">
        <v>582.68962308050254</v>
      </c>
      <c r="P22" s="659">
        <v>4252.4067109158186</v>
      </c>
      <c r="Q22" s="659">
        <v>-3669.7170878353163</v>
      </c>
      <c r="R22" s="659">
        <v>126.52917417748608</v>
      </c>
      <c r="S22" s="659">
        <v>4142.390476198434</v>
      </c>
      <c r="T22" s="659">
        <v>-4015.8613020209477</v>
      </c>
      <c r="U22" s="1371" t="s">
        <v>1314</v>
      </c>
      <c r="V22" s="1362"/>
      <c r="W22" s="1362"/>
      <c r="X22" s="1362"/>
      <c r="Y22" s="1362"/>
      <c r="Z22" s="1362"/>
      <c r="AA22" s="1362"/>
      <c r="AB22" s="1362"/>
      <c r="AC22" s="1362"/>
      <c r="AD22" s="1362"/>
      <c r="AE22" s="1362"/>
      <c r="AF22" s="1362"/>
      <c r="AG22" s="1362"/>
      <c r="AH22" s="1362"/>
      <c r="AI22" s="1362"/>
      <c r="AJ22" s="1362"/>
      <c r="AK22" s="1362"/>
      <c r="AL22" s="1362"/>
      <c r="AM22" s="1362"/>
      <c r="AN22" s="1362"/>
      <c r="AO22" s="1362"/>
      <c r="AP22" s="1362"/>
      <c r="AQ22" s="1362"/>
      <c r="AR22" s="1362"/>
      <c r="AS22" s="1362"/>
      <c r="AT22" s="1362"/>
    </row>
    <row r="23" spans="2:46" s="1363" customFormat="1" ht="27.75" customHeight="1" x14ac:dyDescent="0.2">
      <c r="B23" s="1367" t="s">
        <v>491</v>
      </c>
      <c r="C23" s="659">
        <v>592.16000000000008</v>
      </c>
      <c r="D23" s="659">
        <v>638.1419118637067</v>
      </c>
      <c r="E23" s="659">
        <v>-45.981911863706614</v>
      </c>
      <c r="F23" s="659">
        <v>329.983329972109</v>
      </c>
      <c r="G23" s="659">
        <v>465.5818211566214</v>
      </c>
      <c r="H23" s="659">
        <v>-135.5984911845124</v>
      </c>
      <c r="I23" s="659">
        <v>747.57419257642016</v>
      </c>
      <c r="J23" s="659">
        <v>1099.1797712463176</v>
      </c>
      <c r="K23" s="658">
        <v>-351.60557866989745</v>
      </c>
      <c r="L23" s="659">
        <v>595.96375749022286</v>
      </c>
      <c r="M23" s="659">
        <v>1696.9664070926735</v>
      </c>
      <c r="N23" s="659">
        <v>-1101.0026496024507</v>
      </c>
      <c r="O23" s="659">
        <v>341.3459467087157</v>
      </c>
      <c r="P23" s="659">
        <v>1316.3943826767488</v>
      </c>
      <c r="Q23" s="659">
        <v>-975.04843596803312</v>
      </c>
      <c r="R23" s="659">
        <v>380.00562387224284</v>
      </c>
      <c r="S23" s="659">
        <v>1522.1022628189405</v>
      </c>
      <c r="T23" s="659">
        <v>-1142.0966389466976</v>
      </c>
      <c r="U23" s="1371" t="s">
        <v>1313</v>
      </c>
      <c r="V23" s="1362"/>
      <c r="W23" s="1362"/>
      <c r="X23" s="1362"/>
      <c r="Y23" s="1362"/>
      <c r="Z23" s="1362"/>
      <c r="AA23" s="1362"/>
      <c r="AB23" s="1362"/>
      <c r="AC23" s="1362"/>
      <c r="AD23" s="1362"/>
      <c r="AE23" s="1362"/>
      <c r="AF23" s="1362"/>
      <c r="AG23" s="1362"/>
      <c r="AH23" s="1362"/>
      <c r="AI23" s="1362"/>
      <c r="AJ23" s="1362"/>
      <c r="AK23" s="1362"/>
      <c r="AL23" s="1362"/>
      <c r="AM23" s="1362"/>
      <c r="AN23" s="1362"/>
      <c r="AO23" s="1362"/>
      <c r="AP23" s="1362"/>
      <c r="AQ23" s="1362"/>
      <c r="AR23" s="1362"/>
      <c r="AS23" s="1362"/>
      <c r="AT23" s="1362"/>
    </row>
    <row r="24" spans="2:46" s="1363" customFormat="1" ht="27.75" customHeight="1" x14ac:dyDescent="0.2">
      <c r="B24" s="1366" t="s">
        <v>873</v>
      </c>
      <c r="C24" s="659">
        <v>9131.8389999999999</v>
      </c>
      <c r="D24" s="659">
        <v>10454.281960099592</v>
      </c>
      <c r="E24" s="659">
        <v>-1322.4429600995918</v>
      </c>
      <c r="F24" s="659">
        <v>7007.9811199313453</v>
      </c>
      <c r="G24" s="659">
        <v>11807.314005485068</v>
      </c>
      <c r="H24" s="659">
        <v>-4799.3328855537229</v>
      </c>
      <c r="I24" s="659">
        <v>6048.0138020271734</v>
      </c>
      <c r="J24" s="659">
        <v>11828.370357986061</v>
      </c>
      <c r="K24" s="658">
        <v>-5780.3565559588878</v>
      </c>
      <c r="L24" s="659">
        <v>5041.9816632016627</v>
      </c>
      <c r="M24" s="659">
        <v>13250.436375432057</v>
      </c>
      <c r="N24" s="659">
        <v>-8208.4547122303939</v>
      </c>
      <c r="O24" s="659">
        <v>2427.8603186187065</v>
      </c>
      <c r="P24" s="659">
        <v>5888.6063017954712</v>
      </c>
      <c r="Q24" s="659">
        <v>-3460.7459831767646</v>
      </c>
      <c r="R24" s="659">
        <v>1396.5540263593209</v>
      </c>
      <c r="S24" s="659">
        <v>3467.3763752297596</v>
      </c>
      <c r="T24" s="659">
        <v>-2070.8223488704389</v>
      </c>
      <c r="U24" s="1370" t="s">
        <v>295</v>
      </c>
      <c r="V24" s="1362"/>
      <c r="W24" s="1362"/>
      <c r="X24" s="1362"/>
      <c r="Y24" s="1362"/>
      <c r="Z24" s="1362"/>
      <c r="AA24" s="1362"/>
      <c r="AB24" s="1362"/>
      <c r="AC24" s="1362"/>
      <c r="AD24" s="1362"/>
      <c r="AE24" s="1362"/>
      <c r="AF24" s="1362"/>
      <c r="AG24" s="1362"/>
      <c r="AH24" s="1362"/>
      <c r="AI24" s="1362"/>
      <c r="AJ24" s="1362"/>
      <c r="AK24" s="1362"/>
      <c r="AL24" s="1362"/>
      <c r="AM24" s="1362"/>
      <c r="AN24" s="1362"/>
      <c r="AO24" s="1362"/>
      <c r="AP24" s="1362"/>
      <c r="AQ24" s="1362"/>
      <c r="AR24" s="1362"/>
      <c r="AS24" s="1362"/>
      <c r="AT24" s="1362"/>
    </row>
    <row r="25" spans="2:46" s="1363" customFormat="1" ht="27.75" customHeight="1" x14ac:dyDescent="0.2">
      <c r="B25" s="632" t="s">
        <v>695</v>
      </c>
      <c r="C25" s="655">
        <v>4363.2151513200697</v>
      </c>
      <c r="D25" s="655">
        <v>3051.7210951078841</v>
      </c>
      <c r="E25" s="655">
        <v>1311.4940562121856</v>
      </c>
      <c r="F25" s="655">
        <v>4795.4157190505412</v>
      </c>
      <c r="G25" s="655">
        <v>2718.7735399693706</v>
      </c>
      <c r="H25" s="655">
        <v>2076.6421790811705</v>
      </c>
      <c r="I25" s="655">
        <v>7320.8870201010941</v>
      </c>
      <c r="J25" s="655">
        <v>3460.8611374565348</v>
      </c>
      <c r="K25" s="654">
        <v>3860.0258826445593</v>
      </c>
      <c r="L25" s="655">
        <v>2536.4914980392991</v>
      </c>
      <c r="M25" s="655">
        <v>2905.7891929734396</v>
      </c>
      <c r="N25" s="655">
        <v>-369.29769493414051</v>
      </c>
      <c r="O25" s="655">
        <v>570.68592681205507</v>
      </c>
      <c r="P25" s="655">
        <v>1942.0168425673367</v>
      </c>
      <c r="Q25" s="655">
        <v>-1371.3309157552817</v>
      </c>
      <c r="R25" s="655">
        <v>353.49756234334012</v>
      </c>
      <c r="S25" s="655">
        <v>1629.7016530879664</v>
      </c>
      <c r="T25" s="655">
        <v>-1276.2040907446262</v>
      </c>
      <c r="U25" s="570" t="s">
        <v>1062</v>
      </c>
      <c r="V25" s="1362"/>
      <c r="W25" s="1362"/>
      <c r="X25" s="1362"/>
      <c r="Y25" s="1362"/>
      <c r="Z25" s="1362"/>
      <c r="AA25" s="1362"/>
      <c r="AB25" s="1362"/>
      <c r="AC25" s="1362"/>
      <c r="AD25" s="1362"/>
      <c r="AE25" s="1362"/>
      <c r="AF25" s="1362"/>
      <c r="AG25" s="1362"/>
      <c r="AH25" s="1362"/>
      <c r="AI25" s="1362"/>
      <c r="AJ25" s="1362"/>
      <c r="AK25" s="1362"/>
      <c r="AL25" s="1362"/>
      <c r="AM25" s="1362"/>
      <c r="AN25" s="1362"/>
      <c r="AO25" s="1362"/>
      <c r="AP25" s="1362"/>
      <c r="AQ25" s="1362"/>
      <c r="AR25" s="1362"/>
      <c r="AS25" s="1362"/>
      <c r="AT25" s="1362"/>
    </row>
    <row r="26" spans="2:46" s="1363" customFormat="1" ht="27.75" customHeight="1" x14ac:dyDescent="0.2">
      <c r="B26" s="1366" t="s">
        <v>1173</v>
      </c>
      <c r="C26" s="659">
        <v>567</v>
      </c>
      <c r="D26" s="659">
        <v>1817.4709744728973</v>
      </c>
      <c r="E26" s="659">
        <v>-1250.4709744728973</v>
      </c>
      <c r="F26" s="659">
        <v>434.40699999999998</v>
      </c>
      <c r="G26" s="659">
        <v>1432.7159538327705</v>
      </c>
      <c r="H26" s="659">
        <v>-998.30895383277061</v>
      </c>
      <c r="I26" s="659">
        <v>528.86362740816833</v>
      </c>
      <c r="J26" s="659">
        <v>1594.0962939404244</v>
      </c>
      <c r="K26" s="658">
        <v>-1065.2326665322562</v>
      </c>
      <c r="L26" s="659">
        <v>423.08406114392585</v>
      </c>
      <c r="M26" s="659">
        <v>1788.3868571432463</v>
      </c>
      <c r="N26" s="659">
        <v>-1365.3027959993206</v>
      </c>
      <c r="O26" s="659">
        <v>282.71704282924151</v>
      </c>
      <c r="P26" s="659">
        <v>1423.9021539521154</v>
      </c>
      <c r="Q26" s="659">
        <v>-1141.1851111228739</v>
      </c>
      <c r="R26" s="659">
        <v>161.13316966058289</v>
      </c>
      <c r="S26" s="659">
        <v>1067.9450688869063</v>
      </c>
      <c r="T26" s="659">
        <v>-906.81189922632336</v>
      </c>
      <c r="U26" s="1370" t="s">
        <v>1315</v>
      </c>
      <c r="V26" s="1362"/>
      <c r="W26" s="1362"/>
      <c r="X26" s="1362"/>
      <c r="Y26" s="1362"/>
      <c r="Z26" s="1362"/>
      <c r="AA26" s="1362"/>
      <c r="AB26" s="1362"/>
      <c r="AC26" s="1362"/>
      <c r="AD26" s="1362"/>
      <c r="AE26" s="1362"/>
      <c r="AF26" s="1362"/>
      <c r="AG26" s="1362"/>
      <c r="AH26" s="1362"/>
      <c r="AI26" s="1362"/>
      <c r="AJ26" s="1362"/>
      <c r="AK26" s="1362"/>
      <c r="AL26" s="1362"/>
      <c r="AM26" s="1362"/>
      <c r="AN26" s="1362"/>
      <c r="AO26" s="1362"/>
      <c r="AP26" s="1362"/>
      <c r="AQ26" s="1362"/>
      <c r="AR26" s="1362"/>
      <c r="AS26" s="1362"/>
      <c r="AT26" s="1362"/>
    </row>
    <row r="27" spans="2:46" s="1363" customFormat="1" ht="27.75" customHeight="1" x14ac:dyDescent="0.2">
      <c r="B27" s="1368" t="s">
        <v>1334</v>
      </c>
      <c r="C27" s="659">
        <v>109</v>
      </c>
      <c r="D27" s="659">
        <v>1209.9145744728974</v>
      </c>
      <c r="E27" s="659">
        <v>-1100.9145744728974</v>
      </c>
      <c r="F27" s="659">
        <v>73.486999999999995</v>
      </c>
      <c r="G27" s="659">
        <v>1029.1964352006407</v>
      </c>
      <c r="H27" s="659">
        <v>-955.70943520064077</v>
      </c>
      <c r="I27" s="659">
        <v>131.287836344835</v>
      </c>
      <c r="J27" s="659">
        <v>1172.4555934679754</v>
      </c>
      <c r="K27" s="658">
        <v>-1041.1677571231403</v>
      </c>
      <c r="L27" s="659">
        <v>113.56744875158003</v>
      </c>
      <c r="M27" s="659">
        <v>1333.3633844835169</v>
      </c>
      <c r="N27" s="659">
        <v>-1219.7959357319369</v>
      </c>
      <c r="O27" s="659">
        <v>55.979032030091517</v>
      </c>
      <c r="P27" s="659">
        <v>1038.0543600613657</v>
      </c>
      <c r="Q27" s="659">
        <v>-982.07532803127424</v>
      </c>
      <c r="R27" s="659">
        <v>39.448976702060158</v>
      </c>
      <c r="S27" s="659">
        <v>809.49060481995264</v>
      </c>
      <c r="T27" s="659">
        <v>-770.04162811789251</v>
      </c>
      <c r="U27" s="1372" t="s">
        <v>1316</v>
      </c>
      <c r="V27" s="1362"/>
      <c r="W27" s="1362"/>
      <c r="X27" s="1362"/>
      <c r="Y27" s="1362"/>
      <c r="Z27" s="1362"/>
      <c r="AA27" s="1362"/>
      <c r="AB27" s="1362"/>
      <c r="AC27" s="1362"/>
      <c r="AD27" s="1362"/>
      <c r="AE27" s="1362"/>
      <c r="AF27" s="1362"/>
      <c r="AG27" s="1362"/>
      <c r="AH27" s="1362"/>
      <c r="AI27" s="1362"/>
      <c r="AJ27" s="1362"/>
      <c r="AK27" s="1362"/>
      <c r="AL27" s="1362"/>
      <c r="AM27" s="1362"/>
      <c r="AN27" s="1362"/>
      <c r="AO27" s="1362"/>
      <c r="AP27" s="1362"/>
      <c r="AQ27" s="1362"/>
      <c r="AR27" s="1362"/>
      <c r="AS27" s="1362"/>
      <c r="AT27" s="1362"/>
    </row>
    <row r="28" spans="2:46" s="1363" customFormat="1" ht="27.75" customHeight="1" x14ac:dyDescent="0.2">
      <c r="B28" s="1369" t="s">
        <v>1335</v>
      </c>
      <c r="C28" s="659">
        <v>0</v>
      </c>
      <c r="D28" s="659">
        <v>0.93322499999999997</v>
      </c>
      <c r="E28" s="659">
        <v>-0.93322499999999997</v>
      </c>
      <c r="F28" s="659">
        <v>0</v>
      </c>
      <c r="G28" s="659">
        <v>0.83130000000000004</v>
      </c>
      <c r="H28" s="659">
        <v>-0.83130000000000004</v>
      </c>
      <c r="I28" s="659">
        <v>0</v>
      </c>
      <c r="J28" s="659">
        <v>1.55715</v>
      </c>
      <c r="K28" s="658">
        <v>-1.55715</v>
      </c>
      <c r="L28" s="659">
        <v>0</v>
      </c>
      <c r="M28" s="659">
        <v>1.05</v>
      </c>
      <c r="N28" s="659">
        <v>-1.05</v>
      </c>
      <c r="O28" s="659">
        <v>0</v>
      </c>
      <c r="P28" s="659">
        <v>0.86234999999999995</v>
      </c>
      <c r="Q28" s="659">
        <v>-0.86234999999999995</v>
      </c>
      <c r="R28" s="659">
        <v>0</v>
      </c>
      <c r="S28" s="659">
        <v>0.80505000000000004</v>
      </c>
      <c r="T28" s="659">
        <v>-0.80505000000000004</v>
      </c>
      <c r="U28" s="1371" t="s">
        <v>1317</v>
      </c>
      <c r="V28" s="1362"/>
      <c r="W28" s="1362"/>
      <c r="X28" s="1362"/>
      <c r="Y28" s="1362"/>
      <c r="Z28" s="1362"/>
      <c r="AA28" s="1362"/>
      <c r="AB28" s="1362"/>
      <c r="AC28" s="1362"/>
      <c r="AD28" s="1362"/>
      <c r="AE28" s="1362"/>
      <c r="AF28" s="1362"/>
      <c r="AG28" s="1362"/>
      <c r="AH28" s="1362"/>
      <c r="AI28" s="1362"/>
      <c r="AJ28" s="1362"/>
      <c r="AK28" s="1362"/>
      <c r="AL28" s="1362"/>
      <c r="AM28" s="1362"/>
      <c r="AN28" s="1362"/>
      <c r="AO28" s="1362"/>
      <c r="AP28" s="1362"/>
      <c r="AQ28" s="1362"/>
      <c r="AR28" s="1362"/>
      <c r="AS28" s="1362"/>
      <c r="AT28" s="1362"/>
    </row>
    <row r="29" spans="2:46" s="1363" customFormat="1" ht="27.75" customHeight="1" x14ac:dyDescent="0.2">
      <c r="B29" s="1369" t="s">
        <v>1336</v>
      </c>
      <c r="C29" s="659">
        <v>52</v>
      </c>
      <c r="D29" s="659">
        <v>1207.4813494728974</v>
      </c>
      <c r="E29" s="659">
        <v>-1155.4813494728974</v>
      </c>
      <c r="F29" s="659">
        <v>40.099999999999994</v>
      </c>
      <c r="G29" s="659">
        <v>1026.3651352006407</v>
      </c>
      <c r="H29" s="659">
        <v>-986.26513520064066</v>
      </c>
      <c r="I29" s="659">
        <v>26.866073</v>
      </c>
      <c r="J29" s="659">
        <v>1170.8984434679753</v>
      </c>
      <c r="K29" s="658">
        <v>-1144.0323704679754</v>
      </c>
      <c r="L29" s="659">
        <v>22.95</v>
      </c>
      <c r="M29" s="659">
        <v>1332.313384483517</v>
      </c>
      <c r="N29" s="659">
        <v>-1309.3633844835169</v>
      </c>
      <c r="O29" s="659">
        <v>13.799999999999999</v>
      </c>
      <c r="P29" s="659">
        <v>1037.1920100613656</v>
      </c>
      <c r="Q29" s="659">
        <v>-1023.3920100613657</v>
      </c>
      <c r="R29" s="659">
        <v>8.68</v>
      </c>
      <c r="S29" s="659">
        <v>808.68555481995259</v>
      </c>
      <c r="T29" s="659">
        <v>-800.00555481995264</v>
      </c>
      <c r="U29" s="1371" t="s">
        <v>1318</v>
      </c>
      <c r="V29" s="1362"/>
      <c r="W29" s="1362"/>
      <c r="X29" s="1362"/>
      <c r="Y29" s="1362"/>
      <c r="Z29" s="1362"/>
      <c r="AA29" s="1362"/>
      <c r="AB29" s="1362"/>
      <c r="AC29" s="1362"/>
      <c r="AD29" s="1362"/>
      <c r="AE29" s="1362"/>
      <c r="AF29" s="1362"/>
      <c r="AG29" s="1362"/>
      <c r="AH29" s="1362"/>
      <c r="AI29" s="1362"/>
      <c r="AJ29" s="1362"/>
      <c r="AK29" s="1362"/>
      <c r="AL29" s="1362"/>
      <c r="AM29" s="1362"/>
      <c r="AN29" s="1362"/>
      <c r="AO29" s="1362"/>
      <c r="AP29" s="1362"/>
      <c r="AQ29" s="1362"/>
      <c r="AR29" s="1362"/>
      <c r="AS29" s="1362"/>
      <c r="AT29" s="1362"/>
    </row>
    <row r="30" spans="2:46" s="1363" customFormat="1" ht="27.75" customHeight="1" x14ac:dyDescent="0.2">
      <c r="B30" s="1369" t="s">
        <v>35</v>
      </c>
      <c r="C30" s="659">
        <v>57</v>
      </c>
      <c r="D30" s="659">
        <v>1.5</v>
      </c>
      <c r="E30" s="659">
        <v>55.5</v>
      </c>
      <c r="F30" s="659">
        <v>33.387</v>
      </c>
      <c r="G30" s="659">
        <v>2</v>
      </c>
      <c r="H30" s="659">
        <v>31.387</v>
      </c>
      <c r="I30" s="659">
        <v>104.42176334483501</v>
      </c>
      <c r="J30" s="659">
        <v>0</v>
      </c>
      <c r="K30" s="658">
        <v>104.42176334483501</v>
      </c>
      <c r="L30" s="659">
        <v>90.617448751580028</v>
      </c>
      <c r="M30" s="659">
        <v>0</v>
      </c>
      <c r="N30" s="659">
        <v>90.617448751580028</v>
      </c>
      <c r="O30" s="659">
        <v>42.17903203009152</v>
      </c>
      <c r="P30" s="659"/>
      <c r="Q30" s="659">
        <v>42.17903203009152</v>
      </c>
      <c r="R30" s="659">
        <v>30.768976702060158</v>
      </c>
      <c r="S30" s="659"/>
      <c r="T30" s="659">
        <v>30.768976702060158</v>
      </c>
      <c r="U30" s="1371" t="s">
        <v>828</v>
      </c>
      <c r="V30" s="1362"/>
      <c r="W30" s="1362"/>
      <c r="X30" s="1362"/>
      <c r="Y30" s="1362"/>
      <c r="Z30" s="1362"/>
      <c r="AA30" s="1362"/>
      <c r="AB30" s="1362"/>
      <c r="AC30" s="1362"/>
      <c r="AD30" s="1362"/>
      <c r="AE30" s="1362"/>
      <c r="AF30" s="1362"/>
      <c r="AG30" s="1362"/>
      <c r="AH30" s="1362"/>
      <c r="AI30" s="1362"/>
      <c r="AJ30" s="1362"/>
      <c r="AK30" s="1362"/>
      <c r="AL30" s="1362"/>
      <c r="AM30" s="1362"/>
      <c r="AN30" s="1362"/>
      <c r="AO30" s="1362"/>
      <c r="AP30" s="1362"/>
      <c r="AQ30" s="1362"/>
      <c r="AR30" s="1362"/>
      <c r="AS30" s="1362"/>
      <c r="AT30" s="1362"/>
    </row>
    <row r="31" spans="2:46" s="1364" customFormat="1" ht="27.75" customHeight="1" x14ac:dyDescent="0.2">
      <c r="B31" s="1368" t="s">
        <v>1337</v>
      </c>
      <c r="C31" s="659">
        <v>62</v>
      </c>
      <c r="D31" s="659">
        <v>184</v>
      </c>
      <c r="E31" s="659">
        <v>-122</v>
      </c>
      <c r="F31" s="659">
        <v>51.599999999999994</v>
      </c>
      <c r="G31" s="659">
        <v>110.44940999205062</v>
      </c>
      <c r="H31" s="659">
        <v>-58.849409992050624</v>
      </c>
      <c r="I31" s="659">
        <v>135.81924999999998</v>
      </c>
      <c r="J31" s="659">
        <v>99.119212545406668</v>
      </c>
      <c r="K31" s="658">
        <v>36.700037454593314</v>
      </c>
      <c r="L31" s="659">
        <v>96.817136474012472</v>
      </c>
      <c r="M31" s="659">
        <v>73.699944225603829</v>
      </c>
      <c r="N31" s="659">
        <v>23.117192248408642</v>
      </c>
      <c r="O31" s="659">
        <v>62.200406502149995</v>
      </c>
      <c r="P31" s="659">
        <v>80.77705287807315</v>
      </c>
      <c r="Q31" s="659">
        <v>-18.576646375923154</v>
      </c>
      <c r="R31" s="659">
        <v>45.616516868141609</v>
      </c>
      <c r="S31" s="659">
        <v>23.894559549217647</v>
      </c>
      <c r="T31" s="659">
        <v>21.721957318923963</v>
      </c>
      <c r="U31" s="1372" t="s">
        <v>1341</v>
      </c>
      <c r="V31" s="1362"/>
      <c r="W31" s="1362"/>
      <c r="X31" s="1362"/>
      <c r="Y31" s="1362"/>
      <c r="Z31" s="1362"/>
      <c r="AA31" s="1362"/>
      <c r="AB31" s="1362"/>
      <c r="AC31" s="1362"/>
      <c r="AD31" s="1362"/>
      <c r="AE31" s="1362"/>
      <c r="AF31" s="1362"/>
      <c r="AG31" s="1362"/>
      <c r="AH31" s="1362"/>
      <c r="AI31" s="1362"/>
      <c r="AJ31" s="1362"/>
      <c r="AK31" s="1362"/>
      <c r="AL31" s="1362"/>
      <c r="AM31" s="1362"/>
      <c r="AN31" s="1362"/>
      <c r="AO31" s="1362"/>
      <c r="AP31" s="1362"/>
      <c r="AQ31" s="1362"/>
      <c r="AR31" s="1362"/>
      <c r="AS31" s="1362"/>
      <c r="AT31" s="1362"/>
    </row>
    <row r="32" spans="2:46" s="1363" customFormat="1" ht="27.75" customHeight="1" x14ac:dyDescent="0.2">
      <c r="B32" s="1369" t="s">
        <v>1335</v>
      </c>
      <c r="C32" s="659">
        <v>20</v>
      </c>
      <c r="D32" s="659">
        <v>90</v>
      </c>
      <c r="E32" s="659">
        <v>-70</v>
      </c>
      <c r="F32" s="659">
        <v>14.399999999999999</v>
      </c>
      <c r="G32" s="659">
        <v>74.692800000000005</v>
      </c>
      <c r="H32" s="659">
        <v>-60.292800000000007</v>
      </c>
      <c r="I32" s="659">
        <v>106.27725</v>
      </c>
      <c r="J32" s="659">
        <v>65.777824999999993</v>
      </c>
      <c r="K32" s="658">
        <v>40.499425000000002</v>
      </c>
      <c r="L32" s="659">
        <v>52.886788500000002</v>
      </c>
      <c r="M32" s="659">
        <v>37.125960000000006</v>
      </c>
      <c r="N32" s="659">
        <v>15.760828499999995</v>
      </c>
      <c r="O32" s="659">
        <v>26.119399999999999</v>
      </c>
      <c r="P32" s="659">
        <v>61.7254</v>
      </c>
      <c r="Q32" s="659">
        <v>-35.606000000000002</v>
      </c>
      <c r="R32" s="659">
        <v>27.403410773883749</v>
      </c>
      <c r="S32" s="659">
        <v>9.9830799999999993</v>
      </c>
      <c r="T32" s="659">
        <v>17.420330773883748</v>
      </c>
      <c r="U32" s="1371" t="s">
        <v>1317</v>
      </c>
      <c r="V32" s="1362"/>
      <c r="W32" s="1362"/>
      <c r="X32" s="1362"/>
      <c r="Y32" s="1362"/>
      <c r="Z32" s="1362"/>
      <c r="AA32" s="1362"/>
      <c r="AB32" s="1362"/>
      <c r="AC32" s="1362"/>
      <c r="AD32" s="1362"/>
      <c r="AE32" s="1362"/>
      <c r="AF32" s="1362"/>
      <c r="AG32" s="1362"/>
      <c r="AH32" s="1362"/>
      <c r="AI32" s="1362"/>
      <c r="AJ32" s="1362"/>
      <c r="AK32" s="1362"/>
      <c r="AL32" s="1362"/>
      <c r="AM32" s="1362"/>
      <c r="AN32" s="1362"/>
      <c r="AO32" s="1362"/>
      <c r="AP32" s="1362"/>
      <c r="AQ32" s="1362"/>
      <c r="AR32" s="1362"/>
      <c r="AS32" s="1362"/>
      <c r="AT32" s="1362"/>
    </row>
    <row r="33" spans="2:46" s="1364" customFormat="1" ht="27.75" customHeight="1" x14ac:dyDescent="0.2">
      <c r="B33" s="1369" t="s">
        <v>1336</v>
      </c>
      <c r="C33" s="659">
        <v>15</v>
      </c>
      <c r="D33" s="659">
        <v>80.5</v>
      </c>
      <c r="E33" s="659">
        <v>-65.5</v>
      </c>
      <c r="F33" s="659">
        <v>7.1999999999999993</v>
      </c>
      <c r="G33" s="659">
        <v>5.8686099920506143</v>
      </c>
      <c r="H33" s="659">
        <v>1.331390007949385</v>
      </c>
      <c r="I33" s="659">
        <v>1.518</v>
      </c>
      <c r="J33" s="659">
        <v>6.6950309099006713</v>
      </c>
      <c r="K33" s="658">
        <v>-5.1770309099006715</v>
      </c>
      <c r="L33" s="659">
        <v>5.0037754999999997</v>
      </c>
      <c r="M33" s="659">
        <v>7.6179786048502738</v>
      </c>
      <c r="N33" s="659">
        <v>-2.6142031048502741</v>
      </c>
      <c r="O33" s="659">
        <v>9.6606000000000005</v>
      </c>
      <c r="P33" s="659">
        <v>5.9016978780731453</v>
      </c>
      <c r="Q33" s="659">
        <v>3.7589021219268552</v>
      </c>
      <c r="R33" s="659">
        <v>0.18191055154135868</v>
      </c>
      <c r="S33" s="659">
        <v>4.6014795492176477</v>
      </c>
      <c r="T33" s="659">
        <v>-4.4195689976762891</v>
      </c>
      <c r="U33" s="1371" t="s">
        <v>1318</v>
      </c>
      <c r="V33" s="1362"/>
      <c r="W33" s="1362"/>
      <c r="X33" s="1362"/>
      <c r="Y33" s="1362"/>
      <c r="Z33" s="1362"/>
      <c r="AA33" s="1362"/>
      <c r="AB33" s="1362"/>
      <c r="AC33" s="1362"/>
      <c r="AD33" s="1362"/>
      <c r="AE33" s="1362"/>
      <c r="AF33" s="1362"/>
      <c r="AG33" s="1362"/>
      <c r="AH33" s="1362"/>
      <c r="AI33" s="1362"/>
      <c r="AJ33" s="1362"/>
      <c r="AK33" s="1362"/>
      <c r="AL33" s="1362"/>
      <c r="AM33" s="1362"/>
      <c r="AN33" s="1362"/>
      <c r="AO33" s="1362"/>
      <c r="AP33" s="1362"/>
      <c r="AQ33" s="1362"/>
      <c r="AR33" s="1362"/>
      <c r="AS33" s="1362"/>
      <c r="AT33" s="1362"/>
    </row>
    <row r="34" spans="2:46" s="1363" customFormat="1" ht="27.75" customHeight="1" x14ac:dyDescent="0.2">
      <c r="B34" s="1369" t="s">
        <v>35</v>
      </c>
      <c r="C34" s="659">
        <v>27</v>
      </c>
      <c r="D34" s="659">
        <v>13.5</v>
      </c>
      <c r="E34" s="659">
        <v>13.5</v>
      </c>
      <c r="F34" s="659">
        <v>30</v>
      </c>
      <c r="G34" s="659">
        <v>29.887999999999998</v>
      </c>
      <c r="H34" s="659">
        <v>0.11200000000000188</v>
      </c>
      <c r="I34" s="659">
        <v>28.023999999999997</v>
      </c>
      <c r="J34" s="659">
        <v>26.646356635506002</v>
      </c>
      <c r="K34" s="658">
        <v>1.3776433644939949</v>
      </c>
      <c r="L34" s="659">
        <v>38.926572474012474</v>
      </c>
      <c r="M34" s="659">
        <v>28.956005620753551</v>
      </c>
      <c r="N34" s="659">
        <v>9.9705668532589229</v>
      </c>
      <c r="O34" s="659">
        <v>26.420406502149994</v>
      </c>
      <c r="P34" s="659">
        <v>13.149955</v>
      </c>
      <c r="Q34" s="659">
        <v>13.270451502149994</v>
      </c>
      <c r="R34" s="659">
        <v>18.0311955427165</v>
      </c>
      <c r="S34" s="659">
        <v>9.31</v>
      </c>
      <c r="T34" s="659">
        <v>8.7211955427164991</v>
      </c>
      <c r="U34" s="1371" t="s">
        <v>1319</v>
      </c>
      <c r="V34" s="1362"/>
      <c r="W34" s="1362"/>
      <c r="X34" s="1362"/>
      <c r="Y34" s="1362"/>
      <c r="Z34" s="1362"/>
      <c r="AA34" s="1362"/>
      <c r="AB34" s="1362"/>
      <c r="AC34" s="1362"/>
      <c r="AD34" s="1362"/>
      <c r="AE34" s="1362"/>
      <c r="AF34" s="1362"/>
      <c r="AG34" s="1362"/>
      <c r="AH34" s="1362"/>
      <c r="AI34" s="1362"/>
      <c r="AJ34" s="1362"/>
      <c r="AK34" s="1362"/>
      <c r="AL34" s="1362"/>
      <c r="AM34" s="1362"/>
      <c r="AN34" s="1362"/>
      <c r="AO34" s="1362"/>
      <c r="AP34" s="1362"/>
      <c r="AQ34" s="1362"/>
      <c r="AR34" s="1362"/>
      <c r="AS34" s="1362"/>
      <c r="AT34" s="1362"/>
    </row>
    <row r="35" spans="2:46" s="1363" customFormat="1" ht="27.75" customHeight="1" x14ac:dyDescent="0.2">
      <c r="B35" s="1368" t="s">
        <v>1338</v>
      </c>
      <c r="C35" s="659">
        <v>396</v>
      </c>
      <c r="D35" s="659">
        <v>423.5564</v>
      </c>
      <c r="E35" s="659">
        <v>-27.556399999999996</v>
      </c>
      <c r="F35" s="659">
        <v>309.32</v>
      </c>
      <c r="G35" s="659">
        <v>293.07010864007918</v>
      </c>
      <c r="H35" s="659">
        <v>16.249891359920809</v>
      </c>
      <c r="I35" s="659">
        <v>261.75654106333332</v>
      </c>
      <c r="J35" s="659">
        <v>322.52148792704213</v>
      </c>
      <c r="K35" s="658">
        <v>-60.764946863708815</v>
      </c>
      <c r="L35" s="659">
        <v>212.69947591833335</v>
      </c>
      <c r="M35" s="659">
        <v>381.32352843412559</v>
      </c>
      <c r="N35" s="659">
        <v>-168.62405251579224</v>
      </c>
      <c r="O35" s="659">
        <v>164.537604297</v>
      </c>
      <c r="P35" s="659">
        <v>305.07074101267654</v>
      </c>
      <c r="Q35" s="659">
        <v>-140.53313671567653</v>
      </c>
      <c r="R35" s="659">
        <v>76.067676090381141</v>
      </c>
      <c r="S35" s="659">
        <v>234.55990451773593</v>
      </c>
      <c r="T35" s="659">
        <v>-158.4922284273548</v>
      </c>
      <c r="U35" s="1372" t="s">
        <v>1340</v>
      </c>
      <c r="V35" s="1362"/>
      <c r="W35" s="1362"/>
      <c r="X35" s="1362"/>
      <c r="Y35" s="1362"/>
      <c r="Z35" s="1362"/>
      <c r="AA35" s="1362"/>
      <c r="AB35" s="1362"/>
      <c r="AC35" s="1362"/>
      <c r="AD35" s="1362"/>
      <c r="AE35" s="1362"/>
      <c r="AF35" s="1362"/>
      <c r="AG35" s="1362"/>
      <c r="AH35" s="1362"/>
      <c r="AI35" s="1362"/>
      <c r="AJ35" s="1362"/>
      <c r="AK35" s="1362"/>
      <c r="AL35" s="1362"/>
      <c r="AM35" s="1362"/>
      <c r="AN35" s="1362"/>
      <c r="AO35" s="1362"/>
      <c r="AP35" s="1362"/>
      <c r="AQ35" s="1362"/>
      <c r="AR35" s="1362"/>
      <c r="AS35" s="1362"/>
      <c r="AT35" s="1362"/>
    </row>
    <row r="36" spans="2:46" s="1363" customFormat="1" ht="27.75" customHeight="1" x14ac:dyDescent="0.2">
      <c r="B36" s="1369" t="s">
        <v>1335</v>
      </c>
      <c r="C36" s="659">
        <v>6</v>
      </c>
      <c r="D36" s="659">
        <v>21.056400000000004</v>
      </c>
      <c r="E36" s="659">
        <v>-15.056400000000004</v>
      </c>
      <c r="F36" s="659">
        <v>9.32</v>
      </c>
      <c r="G36" s="659">
        <v>22.86</v>
      </c>
      <c r="H36" s="659">
        <v>-13.54</v>
      </c>
      <c r="I36" s="659">
        <v>12.012702480000002</v>
      </c>
      <c r="J36" s="659">
        <v>20.991083020000001</v>
      </c>
      <c r="K36" s="658">
        <v>-8.9783805399999999</v>
      </c>
      <c r="L36" s="659">
        <v>9.6868750000000006</v>
      </c>
      <c r="M36" s="659">
        <v>38.225459999999998</v>
      </c>
      <c r="N36" s="659">
        <v>-28.538584999999998</v>
      </c>
      <c r="O36" s="659">
        <v>8.8556390999999994</v>
      </c>
      <c r="P36" s="659">
        <v>37.610815900000006</v>
      </c>
      <c r="Q36" s="659">
        <v>-28.755176800000008</v>
      </c>
      <c r="R36" s="659">
        <v>5.6329700000000003</v>
      </c>
      <c r="S36" s="659">
        <v>26.024767499999999</v>
      </c>
      <c r="T36" s="659">
        <v>-20.391797499999999</v>
      </c>
      <c r="U36" s="1371" t="s">
        <v>1317</v>
      </c>
      <c r="V36" s="1362"/>
      <c r="W36" s="1362"/>
      <c r="X36" s="1362"/>
      <c r="Y36" s="1362"/>
      <c r="Z36" s="1362"/>
      <c r="AA36" s="1362"/>
      <c r="AB36" s="1362"/>
      <c r="AC36" s="1362"/>
      <c r="AD36" s="1362"/>
      <c r="AE36" s="1362"/>
      <c r="AF36" s="1362"/>
      <c r="AG36" s="1362"/>
      <c r="AH36" s="1362"/>
      <c r="AI36" s="1362"/>
      <c r="AJ36" s="1362"/>
      <c r="AK36" s="1362"/>
      <c r="AL36" s="1362"/>
      <c r="AM36" s="1362"/>
      <c r="AN36" s="1362"/>
      <c r="AO36" s="1362"/>
      <c r="AP36" s="1362"/>
      <c r="AQ36" s="1362"/>
      <c r="AR36" s="1362"/>
      <c r="AS36" s="1362"/>
      <c r="AT36" s="1362"/>
    </row>
    <row r="37" spans="2:46" s="1363" customFormat="1" ht="27.75" customHeight="1" x14ac:dyDescent="0.2">
      <c r="B37" s="1369" t="s">
        <v>1336</v>
      </c>
      <c r="C37" s="659">
        <v>390</v>
      </c>
      <c r="D37" s="659">
        <v>402.5</v>
      </c>
      <c r="E37" s="659">
        <v>-12.5</v>
      </c>
      <c r="F37" s="659">
        <v>300</v>
      </c>
      <c r="G37" s="659">
        <v>270.21010864007917</v>
      </c>
      <c r="H37" s="659">
        <v>29.78989135992083</v>
      </c>
      <c r="I37" s="659">
        <v>249.74383858333334</v>
      </c>
      <c r="J37" s="659">
        <v>301.53040490704211</v>
      </c>
      <c r="K37" s="658">
        <v>-51.786566323708769</v>
      </c>
      <c r="L37" s="659">
        <v>203.01260091833333</v>
      </c>
      <c r="M37" s="659">
        <v>343.09806843412559</v>
      </c>
      <c r="N37" s="659">
        <v>-140.08546751579226</v>
      </c>
      <c r="O37" s="659">
        <v>155.68196519700001</v>
      </c>
      <c r="P37" s="659">
        <v>267.45992511267656</v>
      </c>
      <c r="Q37" s="659">
        <v>-111.77795991567655</v>
      </c>
      <c r="R37" s="659">
        <v>70.434706090381141</v>
      </c>
      <c r="S37" s="659">
        <v>208.53513701773593</v>
      </c>
      <c r="T37" s="659">
        <v>-138.10043092735481</v>
      </c>
      <c r="U37" s="1371" t="s">
        <v>1318</v>
      </c>
      <c r="V37" s="1362"/>
      <c r="W37" s="1362"/>
      <c r="X37" s="1362"/>
      <c r="Y37" s="1362"/>
      <c r="Z37" s="1362"/>
      <c r="AA37" s="1362"/>
      <c r="AB37" s="1362"/>
      <c r="AC37" s="1362"/>
      <c r="AD37" s="1362"/>
      <c r="AE37" s="1362"/>
      <c r="AF37" s="1362"/>
      <c r="AG37" s="1362"/>
      <c r="AH37" s="1362"/>
      <c r="AI37" s="1362"/>
      <c r="AJ37" s="1362"/>
      <c r="AK37" s="1362"/>
      <c r="AL37" s="1362"/>
      <c r="AM37" s="1362"/>
      <c r="AN37" s="1362"/>
      <c r="AO37" s="1362"/>
      <c r="AP37" s="1362"/>
      <c r="AQ37" s="1362"/>
      <c r="AR37" s="1362"/>
      <c r="AS37" s="1362"/>
      <c r="AT37" s="1362"/>
    </row>
    <row r="38" spans="2:46" s="1363" customFormat="1" ht="27.75" customHeight="1" x14ac:dyDescent="0.2">
      <c r="B38" s="1369" t="s">
        <v>35</v>
      </c>
      <c r="C38" s="659">
        <v>0</v>
      </c>
      <c r="D38" s="659">
        <v>0</v>
      </c>
      <c r="E38" s="659">
        <v>0</v>
      </c>
      <c r="F38" s="659">
        <v>0</v>
      </c>
      <c r="G38" s="659">
        <v>0</v>
      </c>
      <c r="H38" s="659">
        <v>0</v>
      </c>
      <c r="I38" s="659">
        <v>0</v>
      </c>
      <c r="J38" s="659">
        <v>0</v>
      </c>
      <c r="K38" s="658">
        <v>0</v>
      </c>
      <c r="L38" s="659"/>
      <c r="M38" s="659"/>
      <c r="N38" s="659">
        <v>0</v>
      </c>
      <c r="O38" s="659">
        <v>0</v>
      </c>
      <c r="P38" s="659">
        <v>0</v>
      </c>
      <c r="Q38" s="659">
        <v>0</v>
      </c>
      <c r="R38" s="659">
        <v>0</v>
      </c>
      <c r="S38" s="659">
        <v>0</v>
      </c>
      <c r="T38" s="659">
        <v>0</v>
      </c>
      <c r="U38" s="1370" t="s">
        <v>828</v>
      </c>
      <c r="V38" s="1362"/>
      <c r="W38" s="1362"/>
      <c r="X38" s="1362"/>
      <c r="Y38" s="1362"/>
      <c r="Z38" s="1362"/>
      <c r="AA38" s="1362"/>
      <c r="AB38" s="1362"/>
      <c r="AC38" s="1362"/>
      <c r="AD38" s="1362"/>
      <c r="AE38" s="1362"/>
      <c r="AF38" s="1362"/>
      <c r="AG38" s="1362"/>
      <c r="AH38" s="1362"/>
      <c r="AI38" s="1362"/>
      <c r="AJ38" s="1362"/>
      <c r="AK38" s="1362"/>
      <c r="AL38" s="1362"/>
      <c r="AM38" s="1362"/>
      <c r="AN38" s="1362"/>
      <c r="AO38" s="1362"/>
      <c r="AP38" s="1362"/>
      <c r="AQ38" s="1362"/>
      <c r="AR38" s="1362"/>
      <c r="AS38" s="1362"/>
      <c r="AT38" s="1362"/>
    </row>
    <row r="39" spans="2:46" s="1363" customFormat="1" ht="27.75" customHeight="1" x14ac:dyDescent="0.2">
      <c r="B39" s="1366" t="s">
        <v>1174</v>
      </c>
      <c r="C39" s="659">
        <v>3150.2295209076988</v>
      </c>
      <c r="D39" s="659">
        <v>799.98525699999993</v>
      </c>
      <c r="E39" s="659">
        <v>2350.244263907699</v>
      </c>
      <c r="F39" s="659">
        <v>3756.5501070718551</v>
      </c>
      <c r="G39" s="659">
        <v>882.40672999999992</v>
      </c>
      <c r="H39" s="659">
        <v>2874.143377071855</v>
      </c>
      <c r="I39" s="659">
        <v>6190.099447572371</v>
      </c>
      <c r="J39" s="659">
        <v>1509.773186396362</v>
      </c>
      <c r="K39" s="658">
        <v>4680.3262611760092</v>
      </c>
      <c r="L39" s="659">
        <v>1752.9836894945527</v>
      </c>
      <c r="M39" s="659">
        <v>773.92945501261886</v>
      </c>
      <c r="N39" s="659">
        <v>979.0542344819338</v>
      </c>
      <c r="O39" s="659">
        <v>115.68072239640145</v>
      </c>
      <c r="P39" s="659">
        <v>318.11910828963795</v>
      </c>
      <c r="Q39" s="659">
        <v>-202.4383858932365</v>
      </c>
      <c r="R39" s="659">
        <v>55.238334244726531</v>
      </c>
      <c r="S39" s="659">
        <v>397.80679701967239</v>
      </c>
      <c r="T39" s="659">
        <v>-342.56846277494583</v>
      </c>
      <c r="U39" s="1370" t="s">
        <v>1320</v>
      </c>
      <c r="V39" s="1362"/>
      <c r="W39" s="1362"/>
      <c r="X39" s="1362"/>
      <c r="Y39" s="1362"/>
      <c r="Z39" s="1362"/>
      <c r="AA39" s="1362"/>
      <c r="AB39" s="1362"/>
      <c r="AC39" s="1362"/>
      <c r="AD39" s="1362"/>
      <c r="AE39" s="1362"/>
      <c r="AF39" s="1362"/>
      <c r="AG39" s="1362"/>
      <c r="AH39" s="1362"/>
      <c r="AI39" s="1362"/>
      <c r="AJ39" s="1362"/>
      <c r="AK39" s="1362"/>
      <c r="AL39" s="1362"/>
      <c r="AM39" s="1362"/>
      <c r="AN39" s="1362"/>
      <c r="AO39" s="1362"/>
      <c r="AP39" s="1362"/>
      <c r="AQ39" s="1362"/>
      <c r="AR39" s="1362"/>
      <c r="AS39" s="1362"/>
      <c r="AT39" s="1362"/>
    </row>
    <row r="40" spans="2:46" s="1363" customFormat="1" ht="27.75" customHeight="1" x14ac:dyDescent="0.2">
      <c r="B40" s="1366" t="s">
        <v>31</v>
      </c>
      <c r="C40" s="659">
        <v>135.98563041237114</v>
      </c>
      <c r="D40" s="659">
        <v>41.028523378006874</v>
      </c>
      <c r="E40" s="659">
        <v>94.95710703436427</v>
      </c>
      <c r="F40" s="659">
        <v>168.21688665679849</v>
      </c>
      <c r="G40" s="659">
        <v>17.025879678578981</v>
      </c>
      <c r="H40" s="659">
        <v>151.19100697821952</v>
      </c>
      <c r="I40" s="659">
        <v>139.4588989355359</v>
      </c>
      <c r="J40" s="659">
        <v>20.369875176783879</v>
      </c>
      <c r="K40" s="658">
        <v>119.08902375875202</v>
      </c>
      <c r="L40" s="659">
        <v>89.574980894749672</v>
      </c>
      <c r="M40" s="659">
        <v>14.098547164674635</v>
      </c>
      <c r="N40" s="659">
        <v>75.47643373007503</v>
      </c>
      <c r="O40" s="659">
        <v>29.923417542910101</v>
      </c>
      <c r="P40" s="659">
        <v>13.068978532809128</v>
      </c>
      <c r="Q40" s="659">
        <v>16.854439010100975</v>
      </c>
      <c r="R40" s="659">
        <v>27.242323036517778</v>
      </c>
      <c r="S40" s="659">
        <v>16.575267553994539</v>
      </c>
      <c r="T40" s="659">
        <v>10.667055482523239</v>
      </c>
      <c r="U40" s="1370" t="s">
        <v>1321</v>
      </c>
      <c r="V40" s="1362"/>
      <c r="W40" s="1362"/>
      <c r="X40" s="1362"/>
      <c r="Y40" s="1362"/>
      <c r="Z40" s="1362"/>
      <c r="AA40" s="1362"/>
      <c r="AB40" s="1362"/>
      <c r="AC40" s="1362"/>
      <c r="AD40" s="1362"/>
      <c r="AE40" s="1362"/>
      <c r="AF40" s="1362"/>
      <c r="AG40" s="1362"/>
      <c r="AH40" s="1362"/>
      <c r="AI40" s="1362"/>
      <c r="AJ40" s="1362"/>
      <c r="AK40" s="1362"/>
      <c r="AL40" s="1362"/>
      <c r="AM40" s="1362"/>
      <c r="AN40" s="1362"/>
      <c r="AO40" s="1362"/>
      <c r="AP40" s="1362"/>
      <c r="AQ40" s="1362"/>
      <c r="AR40" s="1362"/>
      <c r="AS40" s="1362"/>
      <c r="AT40" s="1362"/>
    </row>
    <row r="41" spans="2:46" s="1364" customFormat="1" ht="27.75" customHeight="1" x14ac:dyDescent="0.2">
      <c r="B41" s="1366" t="s">
        <v>32</v>
      </c>
      <c r="C41" s="659">
        <v>0</v>
      </c>
      <c r="D41" s="659">
        <v>15</v>
      </c>
      <c r="E41" s="659">
        <v>-15</v>
      </c>
      <c r="F41" s="659">
        <v>0</v>
      </c>
      <c r="G41" s="659">
        <v>10</v>
      </c>
      <c r="H41" s="659">
        <v>-10</v>
      </c>
      <c r="I41" s="659">
        <v>8.1244353530299769</v>
      </c>
      <c r="J41" s="659">
        <v>12.545903482847342</v>
      </c>
      <c r="K41" s="658">
        <v>-4.4214681298173648</v>
      </c>
      <c r="L41" s="659">
        <v>0</v>
      </c>
      <c r="M41" s="659">
        <v>0</v>
      </c>
      <c r="N41" s="659">
        <v>0</v>
      </c>
      <c r="O41" s="659">
        <v>0</v>
      </c>
      <c r="P41" s="659">
        <v>0</v>
      </c>
      <c r="Q41" s="659">
        <v>0</v>
      </c>
      <c r="R41" s="659">
        <v>0</v>
      </c>
      <c r="S41" s="659">
        <v>0</v>
      </c>
      <c r="T41" s="659">
        <v>0</v>
      </c>
      <c r="U41" s="1370" t="s">
        <v>1322</v>
      </c>
      <c r="V41" s="1362"/>
      <c r="W41" s="1362"/>
      <c r="X41" s="1362"/>
      <c r="Y41" s="1362"/>
      <c r="Z41" s="1362"/>
      <c r="AA41" s="1362"/>
      <c r="AB41" s="1362"/>
      <c r="AC41" s="1362"/>
      <c r="AD41" s="1362"/>
      <c r="AE41" s="1362"/>
      <c r="AF41" s="1362"/>
      <c r="AG41" s="1362"/>
      <c r="AH41" s="1362"/>
      <c r="AI41" s="1362"/>
      <c r="AJ41" s="1362"/>
      <c r="AK41" s="1362"/>
      <c r="AL41" s="1362"/>
      <c r="AM41" s="1362"/>
      <c r="AN41" s="1362"/>
      <c r="AO41" s="1362"/>
      <c r="AP41" s="1362"/>
      <c r="AQ41" s="1362"/>
      <c r="AR41" s="1362"/>
      <c r="AS41" s="1362"/>
      <c r="AT41" s="1362"/>
    </row>
    <row r="42" spans="2:46" s="1363" customFormat="1" ht="27.75" customHeight="1" x14ac:dyDescent="0.2">
      <c r="B42" s="1366" t="s">
        <v>548</v>
      </c>
      <c r="C42" s="659">
        <v>0</v>
      </c>
      <c r="D42" s="659">
        <v>98.236340256979759</v>
      </c>
      <c r="E42" s="659">
        <v>-98.236340256979759</v>
      </c>
      <c r="F42" s="659">
        <v>43.8</v>
      </c>
      <c r="G42" s="659">
        <v>103.62497645802179</v>
      </c>
      <c r="H42" s="659">
        <v>-59.824976458021794</v>
      </c>
      <c r="I42" s="659">
        <v>0</v>
      </c>
      <c r="J42" s="659">
        <v>109.08008576329331</v>
      </c>
      <c r="K42" s="658">
        <v>-109.08008576329331</v>
      </c>
      <c r="L42" s="659">
        <v>0</v>
      </c>
      <c r="M42" s="659">
        <v>115.20618593177032</v>
      </c>
      <c r="N42" s="659">
        <v>-115.20618593177032</v>
      </c>
      <c r="O42" s="659">
        <v>0</v>
      </c>
      <c r="P42" s="659">
        <v>96.548035525401858</v>
      </c>
      <c r="Q42" s="659">
        <v>-96.548035525401858</v>
      </c>
      <c r="R42" s="659">
        <v>0</v>
      </c>
      <c r="S42" s="659">
        <v>61.296779699672093</v>
      </c>
      <c r="T42" s="659">
        <v>-61.296779699672093</v>
      </c>
      <c r="U42" s="1370" t="s">
        <v>1323</v>
      </c>
      <c r="V42" s="1362"/>
      <c r="W42" s="1362"/>
      <c r="X42" s="1362"/>
      <c r="Y42" s="1362"/>
      <c r="Z42" s="1362"/>
      <c r="AA42" s="1362"/>
      <c r="AB42" s="1362"/>
      <c r="AC42" s="1362"/>
      <c r="AD42" s="1362"/>
      <c r="AE42" s="1362"/>
      <c r="AF42" s="1362"/>
      <c r="AG42" s="1362"/>
      <c r="AH42" s="1362"/>
      <c r="AI42" s="1362"/>
      <c r="AJ42" s="1362"/>
      <c r="AK42" s="1362"/>
      <c r="AL42" s="1362"/>
      <c r="AM42" s="1362"/>
      <c r="AN42" s="1362"/>
      <c r="AO42" s="1362"/>
      <c r="AP42" s="1362"/>
      <c r="AQ42" s="1362"/>
      <c r="AR42" s="1362"/>
      <c r="AS42" s="1362"/>
      <c r="AT42" s="1362"/>
    </row>
    <row r="43" spans="2:46" s="1364" customFormat="1" ht="27.75" customHeight="1" x14ac:dyDescent="0.2">
      <c r="B43" s="1366" t="s">
        <v>549</v>
      </c>
      <c r="C43" s="659">
        <v>100</v>
      </c>
      <c r="D43" s="659">
        <v>45</v>
      </c>
      <c r="E43" s="659">
        <v>55</v>
      </c>
      <c r="F43" s="659">
        <v>89</v>
      </c>
      <c r="G43" s="659">
        <v>30</v>
      </c>
      <c r="H43" s="659">
        <v>59</v>
      </c>
      <c r="I43" s="659">
        <v>67.2</v>
      </c>
      <c r="J43" s="659">
        <v>13.53823145</v>
      </c>
      <c r="K43" s="658">
        <v>53.661768550000005</v>
      </c>
      <c r="L43" s="659">
        <v>82.469597733887738</v>
      </c>
      <c r="M43" s="659">
        <v>53.199999999999996</v>
      </c>
      <c r="N43" s="659">
        <v>29.269597733887743</v>
      </c>
      <c r="O43" s="659">
        <v>41.266503624865834</v>
      </c>
      <c r="P43" s="659">
        <v>39.511160999999994</v>
      </c>
      <c r="Q43" s="659">
        <v>1.7553426248658397</v>
      </c>
      <c r="R43" s="659">
        <v>26.25556066715999</v>
      </c>
      <c r="S43" s="659">
        <v>17.62864458469684</v>
      </c>
      <c r="T43" s="659">
        <v>8.6269160824631506</v>
      </c>
      <c r="U43" s="1370" t="s">
        <v>1324</v>
      </c>
      <c r="V43" s="1362"/>
      <c r="W43" s="1362"/>
      <c r="X43" s="1362"/>
      <c r="Y43" s="1362"/>
      <c r="Z43" s="1362"/>
      <c r="AA43" s="1362"/>
      <c r="AB43" s="1362"/>
      <c r="AC43" s="1362"/>
      <c r="AD43" s="1362"/>
      <c r="AE43" s="1362"/>
      <c r="AF43" s="1362"/>
      <c r="AG43" s="1362"/>
      <c r="AH43" s="1362"/>
      <c r="AI43" s="1362"/>
      <c r="AJ43" s="1362"/>
      <c r="AK43" s="1362"/>
      <c r="AL43" s="1362"/>
      <c r="AM43" s="1362"/>
      <c r="AN43" s="1362"/>
      <c r="AO43" s="1362"/>
      <c r="AP43" s="1362"/>
      <c r="AQ43" s="1362"/>
      <c r="AR43" s="1362"/>
      <c r="AS43" s="1362"/>
      <c r="AT43" s="1362"/>
    </row>
    <row r="44" spans="2:46" s="1363" customFormat="1" ht="27.75" customHeight="1" x14ac:dyDescent="0.2">
      <c r="B44" s="1366" t="s">
        <v>71</v>
      </c>
      <c r="C44" s="659">
        <v>40</v>
      </c>
      <c r="D44" s="659">
        <v>70</v>
      </c>
      <c r="E44" s="659">
        <v>-30</v>
      </c>
      <c r="F44" s="659">
        <v>5</v>
      </c>
      <c r="G44" s="659">
        <v>45</v>
      </c>
      <c r="H44" s="659">
        <v>-40</v>
      </c>
      <c r="I44" s="659">
        <v>1.6419999999999999</v>
      </c>
      <c r="J44" s="659">
        <v>15.041183000000002</v>
      </c>
      <c r="K44" s="658">
        <v>-13.399183000000003</v>
      </c>
      <c r="L44" s="659">
        <v>2.7</v>
      </c>
      <c r="M44" s="659">
        <v>5.07</v>
      </c>
      <c r="N44" s="659">
        <v>-2.37</v>
      </c>
      <c r="O44" s="659">
        <v>0.1</v>
      </c>
      <c r="P44" s="659">
        <v>1.7110769759197</v>
      </c>
      <c r="Q44" s="659">
        <v>-1.6110769759196999</v>
      </c>
      <c r="R44" s="659">
        <v>0.23044193477003261</v>
      </c>
      <c r="S44" s="659">
        <v>10.285767090042464</v>
      </c>
      <c r="T44" s="659">
        <v>-10.055325155272431</v>
      </c>
      <c r="U44" s="1370" t="s">
        <v>1325</v>
      </c>
      <c r="V44" s="1362"/>
      <c r="W44" s="1362"/>
      <c r="X44" s="1362"/>
      <c r="Y44" s="1362"/>
      <c r="Z44" s="1362"/>
      <c r="AA44" s="1362"/>
      <c r="AB44" s="1362"/>
      <c r="AC44" s="1362"/>
      <c r="AD44" s="1362"/>
      <c r="AE44" s="1362"/>
      <c r="AF44" s="1362"/>
      <c r="AG44" s="1362"/>
      <c r="AH44" s="1362"/>
      <c r="AI44" s="1362"/>
      <c r="AJ44" s="1362"/>
      <c r="AK44" s="1362"/>
      <c r="AL44" s="1362"/>
      <c r="AM44" s="1362"/>
      <c r="AN44" s="1362"/>
      <c r="AO44" s="1362"/>
      <c r="AP44" s="1362"/>
      <c r="AQ44" s="1362"/>
      <c r="AR44" s="1362"/>
      <c r="AS44" s="1362"/>
      <c r="AT44" s="1362"/>
    </row>
    <row r="45" spans="2:46" s="1364" customFormat="1" ht="27.75" customHeight="1" x14ac:dyDescent="0.2">
      <c r="B45" s="1366" t="s">
        <v>1787</v>
      </c>
      <c r="C45" s="659">
        <v>0</v>
      </c>
      <c r="D45" s="659">
        <v>30</v>
      </c>
      <c r="E45" s="659">
        <v>-30</v>
      </c>
      <c r="F45" s="659">
        <v>0</v>
      </c>
      <c r="G45" s="659">
        <v>30</v>
      </c>
      <c r="H45" s="659">
        <v>-30</v>
      </c>
      <c r="I45" s="659">
        <v>1.4</v>
      </c>
      <c r="J45" s="659">
        <v>36.553806340306238</v>
      </c>
      <c r="K45" s="658">
        <v>-35.15380634030624</v>
      </c>
      <c r="L45" s="659">
        <v>1.0900000000000001</v>
      </c>
      <c r="M45" s="659">
        <v>16.983122362869199</v>
      </c>
      <c r="N45" s="659">
        <v>-15.8931223628692</v>
      </c>
      <c r="O45" s="659">
        <v>0.1</v>
      </c>
      <c r="P45" s="659">
        <v>1.4646931853222325</v>
      </c>
      <c r="Q45" s="659">
        <v>-1.3646931853222324</v>
      </c>
      <c r="R45" s="659">
        <v>0</v>
      </c>
      <c r="S45" s="659">
        <v>0.48473463854413101</v>
      </c>
      <c r="T45" s="659">
        <v>-0.48473463854413101</v>
      </c>
      <c r="U45" s="1370" t="s">
        <v>1326</v>
      </c>
      <c r="V45" s="1362"/>
      <c r="W45" s="1362"/>
      <c r="X45" s="1362"/>
      <c r="Y45" s="1362"/>
      <c r="Z45" s="1362"/>
      <c r="AA45" s="1362"/>
      <c r="AB45" s="1362"/>
      <c r="AC45" s="1362"/>
      <c r="AD45" s="1362"/>
      <c r="AE45" s="1362"/>
      <c r="AF45" s="1362"/>
      <c r="AG45" s="1362"/>
      <c r="AH45" s="1362"/>
      <c r="AI45" s="1362"/>
      <c r="AJ45" s="1362"/>
      <c r="AK45" s="1362"/>
      <c r="AL45" s="1362"/>
      <c r="AM45" s="1362"/>
      <c r="AN45" s="1362"/>
      <c r="AO45" s="1362"/>
      <c r="AP45" s="1362"/>
      <c r="AQ45" s="1362"/>
      <c r="AR45" s="1362"/>
      <c r="AS45" s="1362"/>
      <c r="AT45" s="1362"/>
    </row>
    <row r="46" spans="2:46" s="1363" customFormat="1" ht="27.75" customHeight="1" x14ac:dyDescent="0.2">
      <c r="B46" s="1366" t="s">
        <v>72</v>
      </c>
      <c r="C46" s="659">
        <v>100</v>
      </c>
      <c r="D46" s="659">
        <v>15</v>
      </c>
      <c r="E46" s="659">
        <v>85</v>
      </c>
      <c r="F46" s="659">
        <v>86</v>
      </c>
      <c r="G46" s="659">
        <v>15</v>
      </c>
      <c r="H46" s="659">
        <v>71</v>
      </c>
      <c r="I46" s="659">
        <v>126.48600000000002</v>
      </c>
      <c r="J46" s="659">
        <v>71.103455321612358</v>
      </c>
      <c r="K46" s="658">
        <v>55.38254467838766</v>
      </c>
      <c r="L46" s="659">
        <v>34.406985820000003</v>
      </c>
      <c r="M46" s="659">
        <v>24.110170409808518</v>
      </c>
      <c r="N46" s="659">
        <v>10.296815410191485</v>
      </c>
      <c r="O46" s="659">
        <v>13.523504899999999</v>
      </c>
      <c r="P46" s="659">
        <v>14.150058585568919</v>
      </c>
      <c r="Q46" s="659">
        <v>-0.62655368556892022</v>
      </c>
      <c r="R46" s="659">
        <v>37.808093720275686</v>
      </c>
      <c r="S46" s="659">
        <v>33.136270003846491</v>
      </c>
      <c r="T46" s="659">
        <v>4.6718237164291949</v>
      </c>
      <c r="U46" s="1370" t="s">
        <v>1327</v>
      </c>
      <c r="V46" s="1362"/>
      <c r="W46" s="1362"/>
      <c r="X46" s="1362"/>
      <c r="Y46" s="1362"/>
      <c r="Z46" s="1362"/>
      <c r="AA46" s="1362"/>
      <c r="AB46" s="1362"/>
      <c r="AC46" s="1362"/>
      <c r="AD46" s="1362"/>
      <c r="AE46" s="1362"/>
      <c r="AF46" s="1362"/>
      <c r="AG46" s="1362"/>
      <c r="AH46" s="1362"/>
      <c r="AI46" s="1362"/>
      <c r="AJ46" s="1362"/>
      <c r="AK46" s="1362"/>
      <c r="AL46" s="1362"/>
      <c r="AM46" s="1362"/>
      <c r="AN46" s="1362"/>
      <c r="AO46" s="1362"/>
      <c r="AP46" s="1362"/>
      <c r="AQ46" s="1362"/>
      <c r="AR46" s="1362"/>
      <c r="AS46" s="1362"/>
      <c r="AT46" s="1362"/>
    </row>
    <row r="47" spans="2:46" s="1363" customFormat="1" ht="27.75" customHeight="1" x14ac:dyDescent="0.2">
      <c r="B47" s="1366" t="s">
        <v>724</v>
      </c>
      <c r="C47" s="659">
        <v>40</v>
      </c>
      <c r="D47" s="659">
        <v>20</v>
      </c>
      <c r="E47" s="659">
        <v>20</v>
      </c>
      <c r="F47" s="659">
        <v>43.041725321888407</v>
      </c>
      <c r="G47" s="659">
        <v>17</v>
      </c>
      <c r="H47" s="659">
        <v>26.041725321888407</v>
      </c>
      <c r="I47" s="659">
        <v>52.010610831989638</v>
      </c>
      <c r="J47" s="659">
        <v>18.559691121783878</v>
      </c>
      <c r="K47" s="658">
        <v>33.45091971020576</v>
      </c>
      <c r="L47" s="659">
        <v>32.520561330561335</v>
      </c>
      <c r="M47" s="659">
        <v>20.5</v>
      </c>
      <c r="N47" s="659">
        <v>12.020561330561335</v>
      </c>
      <c r="O47" s="659">
        <v>23.114538558809819</v>
      </c>
      <c r="P47" s="659">
        <v>4.7584568922161576</v>
      </c>
      <c r="Q47" s="659">
        <v>18.35608166659366</v>
      </c>
      <c r="R47" s="659">
        <v>24.145269079307202</v>
      </c>
      <c r="S47" s="659">
        <v>4.7749365153109329</v>
      </c>
      <c r="T47" s="659">
        <v>19.370332563996268</v>
      </c>
      <c r="U47" s="1370" t="s">
        <v>1328</v>
      </c>
      <c r="V47" s="1362"/>
      <c r="W47" s="1362"/>
      <c r="X47" s="1362"/>
      <c r="Y47" s="1362"/>
      <c r="Z47" s="1362"/>
      <c r="AA47" s="1362"/>
      <c r="AB47" s="1362"/>
      <c r="AC47" s="1362"/>
      <c r="AD47" s="1362"/>
      <c r="AE47" s="1362"/>
      <c r="AF47" s="1362"/>
      <c r="AG47" s="1362"/>
      <c r="AH47" s="1362"/>
      <c r="AI47" s="1362"/>
      <c r="AJ47" s="1362"/>
      <c r="AK47" s="1362"/>
      <c r="AL47" s="1362"/>
      <c r="AM47" s="1362"/>
      <c r="AN47" s="1362"/>
      <c r="AO47" s="1362"/>
      <c r="AP47" s="1362"/>
      <c r="AQ47" s="1362"/>
      <c r="AR47" s="1362"/>
      <c r="AS47" s="1362"/>
      <c r="AT47" s="1362"/>
    </row>
    <row r="48" spans="2:46" s="1363" customFormat="1" ht="27.75" customHeight="1" x14ac:dyDescent="0.2">
      <c r="B48" s="1366" t="s">
        <v>1788</v>
      </c>
      <c r="C48" s="659">
        <v>170</v>
      </c>
      <c r="D48" s="659">
        <v>75</v>
      </c>
      <c r="E48" s="659">
        <v>95</v>
      </c>
      <c r="F48" s="659">
        <v>129</v>
      </c>
      <c r="G48" s="659">
        <v>111</v>
      </c>
      <c r="H48" s="659">
        <v>18</v>
      </c>
      <c r="I48" s="659">
        <v>175.602</v>
      </c>
      <c r="J48" s="659">
        <v>55.199425463121784</v>
      </c>
      <c r="K48" s="658">
        <v>120.40257453687822</v>
      </c>
      <c r="L48" s="659">
        <v>102.66162162162162</v>
      </c>
      <c r="M48" s="659">
        <v>87.30485494845172</v>
      </c>
      <c r="N48" s="659">
        <v>15.356766673169901</v>
      </c>
      <c r="O48" s="659">
        <v>54.260196959826281</v>
      </c>
      <c r="P48" s="659">
        <v>23.783119628345279</v>
      </c>
      <c r="Q48" s="659">
        <v>30.477077331481002</v>
      </c>
      <c r="R48" s="659">
        <v>21.444370000000003</v>
      </c>
      <c r="S48" s="659">
        <v>19.767387095280519</v>
      </c>
      <c r="T48" s="659">
        <v>1.676982904719484</v>
      </c>
      <c r="U48" s="1370" t="s">
        <v>1329</v>
      </c>
      <c r="V48" s="1362"/>
      <c r="W48" s="1362"/>
      <c r="X48" s="1362"/>
      <c r="Y48" s="1362"/>
      <c r="Z48" s="1362"/>
      <c r="AA48" s="1362"/>
      <c r="AB48" s="1362"/>
      <c r="AC48" s="1362"/>
      <c r="AD48" s="1362"/>
      <c r="AE48" s="1362"/>
      <c r="AF48" s="1362"/>
      <c r="AG48" s="1362"/>
      <c r="AH48" s="1362"/>
      <c r="AI48" s="1362"/>
      <c r="AJ48" s="1362"/>
      <c r="AK48" s="1362"/>
      <c r="AL48" s="1362"/>
      <c r="AM48" s="1362"/>
      <c r="AN48" s="1362"/>
      <c r="AO48" s="1362"/>
      <c r="AP48" s="1362"/>
      <c r="AQ48" s="1362"/>
      <c r="AR48" s="1362"/>
      <c r="AS48" s="1362"/>
      <c r="AT48" s="1362"/>
    </row>
    <row r="49" spans="2:46" s="1363" customFormat="1" ht="27.75" customHeight="1" x14ac:dyDescent="0.2">
      <c r="B49" s="1368" t="s">
        <v>35</v>
      </c>
      <c r="C49" s="659">
        <v>60</v>
      </c>
      <c r="D49" s="659">
        <v>25</v>
      </c>
      <c r="E49" s="659">
        <v>35</v>
      </c>
      <c r="F49" s="659">
        <v>40.4</v>
      </c>
      <c r="G49" s="659">
        <v>25</v>
      </c>
      <c r="H49" s="659">
        <v>15.399999999999999</v>
      </c>
      <c r="I49" s="659">
        <v>30</v>
      </c>
      <c r="J49" s="659">
        <v>5</v>
      </c>
      <c r="K49" s="658">
        <v>25</v>
      </c>
      <c r="L49" s="659">
        <v>15</v>
      </c>
      <c r="M49" s="659">
        <v>7</v>
      </c>
      <c r="N49" s="659">
        <v>8</v>
      </c>
      <c r="O49" s="659">
        <v>10</v>
      </c>
      <c r="P49" s="659">
        <v>5</v>
      </c>
      <c r="Q49" s="659">
        <v>5</v>
      </c>
      <c r="R49" s="659">
        <v>0</v>
      </c>
      <c r="S49" s="659">
        <v>0</v>
      </c>
      <c r="T49" s="659">
        <v>0</v>
      </c>
      <c r="U49" s="1370" t="s">
        <v>1319</v>
      </c>
      <c r="V49" s="1362"/>
      <c r="W49" s="1362"/>
      <c r="X49" s="1362"/>
      <c r="Y49" s="1362"/>
      <c r="Z49" s="1362"/>
      <c r="AA49" s="1362"/>
      <c r="AB49" s="1362"/>
      <c r="AC49" s="1362"/>
      <c r="AD49" s="1362"/>
      <c r="AE49" s="1362"/>
      <c r="AF49" s="1362"/>
      <c r="AG49" s="1362"/>
      <c r="AH49" s="1362"/>
      <c r="AI49" s="1362"/>
      <c r="AJ49" s="1362"/>
      <c r="AK49" s="1362"/>
      <c r="AL49" s="1362"/>
      <c r="AM49" s="1362"/>
      <c r="AN49" s="1362"/>
      <c r="AO49" s="1362"/>
      <c r="AP49" s="1362"/>
      <c r="AQ49" s="1362"/>
      <c r="AR49" s="1362"/>
      <c r="AS49" s="1362"/>
      <c r="AT49" s="1362"/>
    </row>
    <row r="50" spans="2:46" s="1363" customFormat="1" ht="9.75" customHeight="1" x14ac:dyDescent="0.2">
      <c r="B50" s="1365"/>
      <c r="C50" s="659"/>
      <c r="D50" s="659"/>
      <c r="E50" s="659"/>
      <c r="F50" s="659"/>
      <c r="G50" s="659"/>
      <c r="H50" s="659"/>
      <c r="I50" s="659"/>
      <c r="J50" s="659"/>
      <c r="K50" s="658"/>
      <c r="L50" s="659"/>
      <c r="M50" s="659"/>
      <c r="N50" s="659"/>
      <c r="O50" s="659"/>
      <c r="P50" s="659"/>
      <c r="Q50" s="659"/>
      <c r="R50" s="659"/>
      <c r="S50" s="659"/>
      <c r="T50" s="659"/>
      <c r="U50" s="615"/>
      <c r="V50" s="1362"/>
      <c r="W50" s="1362"/>
      <c r="X50" s="1362"/>
      <c r="Y50" s="1362"/>
      <c r="Z50" s="1362"/>
      <c r="AA50" s="1362"/>
      <c r="AB50" s="1362"/>
      <c r="AC50" s="1362"/>
      <c r="AD50" s="1362"/>
      <c r="AE50" s="1362"/>
      <c r="AF50" s="1362"/>
      <c r="AG50" s="1362"/>
      <c r="AH50" s="1362"/>
      <c r="AI50" s="1362"/>
      <c r="AJ50" s="1362"/>
      <c r="AK50" s="1362"/>
      <c r="AL50" s="1362"/>
      <c r="AM50" s="1362"/>
      <c r="AN50" s="1362"/>
      <c r="AO50" s="1362"/>
      <c r="AP50" s="1362"/>
      <c r="AQ50" s="1362"/>
      <c r="AR50" s="1362"/>
      <c r="AS50" s="1362"/>
      <c r="AT50" s="1362"/>
    </row>
    <row r="51" spans="2:46" s="1363" customFormat="1" ht="27.75" customHeight="1" x14ac:dyDescent="0.2">
      <c r="B51" s="632" t="s">
        <v>589</v>
      </c>
      <c r="C51" s="655">
        <v>540.01391999999998</v>
      </c>
      <c r="D51" s="655">
        <v>1688.9742799999999</v>
      </c>
      <c r="E51" s="655">
        <v>-1148.96036</v>
      </c>
      <c r="F51" s="655">
        <v>344.38</v>
      </c>
      <c r="G51" s="655">
        <v>1451.0573749999999</v>
      </c>
      <c r="H51" s="655">
        <v>-1106.6773749999998</v>
      </c>
      <c r="I51" s="655">
        <v>312.81986823919647</v>
      </c>
      <c r="J51" s="655">
        <v>1826.5212629317682</v>
      </c>
      <c r="K51" s="654">
        <v>-1513.7013946925715</v>
      </c>
      <c r="L51" s="655">
        <v>373.84926944267852</v>
      </c>
      <c r="M51" s="655">
        <v>2215.7121568569037</v>
      </c>
      <c r="N51" s="655">
        <v>-1841.862887414225</v>
      </c>
      <c r="O51" s="655">
        <v>136.02254928763875</v>
      </c>
      <c r="P51" s="655">
        <v>15.12225536859675</v>
      </c>
      <c r="Q51" s="655">
        <v>120.90029391904201</v>
      </c>
      <c r="R51" s="655">
        <v>94.332609851828693</v>
      </c>
      <c r="S51" s="655">
        <v>6.4542314081398047</v>
      </c>
      <c r="T51" s="655">
        <v>87.878378443688888</v>
      </c>
      <c r="U51" s="570" t="s">
        <v>1063</v>
      </c>
      <c r="V51" s="1362"/>
      <c r="W51" s="1362"/>
      <c r="X51" s="1362"/>
      <c r="Y51" s="1362"/>
      <c r="Z51" s="1362"/>
      <c r="AA51" s="1362"/>
      <c r="AB51" s="1362"/>
      <c r="AC51" s="1362"/>
      <c r="AD51" s="1362"/>
      <c r="AE51" s="1362"/>
      <c r="AF51" s="1362"/>
      <c r="AG51" s="1362"/>
      <c r="AH51" s="1362"/>
      <c r="AI51" s="1362"/>
      <c r="AJ51" s="1362"/>
      <c r="AK51" s="1362"/>
      <c r="AL51" s="1362"/>
      <c r="AM51" s="1362"/>
      <c r="AN51" s="1362"/>
      <c r="AO51" s="1362"/>
      <c r="AP51" s="1362"/>
      <c r="AQ51" s="1362"/>
      <c r="AR51" s="1362"/>
      <c r="AS51" s="1362"/>
      <c r="AT51" s="1362"/>
    </row>
    <row r="52" spans="2:46" s="1363" customFormat="1" ht="27.75" customHeight="1" x14ac:dyDescent="0.2">
      <c r="B52" s="633" t="s">
        <v>396</v>
      </c>
      <c r="C52" s="659">
        <v>75.013919999999999</v>
      </c>
      <c r="D52" s="659">
        <v>29.97428</v>
      </c>
      <c r="E52" s="659">
        <v>45.039639999999999</v>
      </c>
      <c r="F52" s="659">
        <v>149.88</v>
      </c>
      <c r="G52" s="659">
        <v>31.257375</v>
      </c>
      <c r="H52" s="659">
        <v>118.622625</v>
      </c>
      <c r="I52" s="659">
        <v>199.84</v>
      </c>
      <c r="J52" s="659">
        <v>36.185085525061943</v>
      </c>
      <c r="K52" s="658">
        <v>163.65491447493807</v>
      </c>
      <c r="L52" s="659">
        <v>235.62435714999998</v>
      </c>
      <c r="M52" s="659">
        <v>50.895867133347046</v>
      </c>
      <c r="N52" s="659">
        <v>184.72849001665293</v>
      </c>
      <c r="O52" s="659">
        <v>110.76418253810002</v>
      </c>
      <c r="P52" s="659">
        <v>12.243289666666666</v>
      </c>
      <c r="Q52" s="659">
        <v>98.520892871433347</v>
      </c>
      <c r="R52" s="659">
        <v>72.149687251250015</v>
      </c>
      <c r="S52" s="659">
        <v>4.035592623293903</v>
      </c>
      <c r="T52" s="659">
        <v>68.114094627956106</v>
      </c>
      <c r="U52" s="615" t="s">
        <v>1330</v>
      </c>
      <c r="V52" s="1362"/>
      <c r="W52" s="1362"/>
      <c r="X52" s="1362"/>
      <c r="Y52" s="1362"/>
      <c r="Z52" s="1362"/>
      <c r="AA52" s="1362"/>
      <c r="AB52" s="1362"/>
      <c r="AC52" s="1362"/>
      <c r="AD52" s="1362"/>
      <c r="AE52" s="1362"/>
      <c r="AF52" s="1362"/>
      <c r="AG52" s="1362"/>
      <c r="AH52" s="1362"/>
      <c r="AI52" s="1362"/>
      <c r="AJ52" s="1362"/>
      <c r="AK52" s="1362"/>
      <c r="AL52" s="1362"/>
      <c r="AM52" s="1362"/>
      <c r="AN52" s="1362"/>
      <c r="AO52" s="1362"/>
      <c r="AP52" s="1362"/>
      <c r="AQ52" s="1362"/>
      <c r="AR52" s="1362"/>
      <c r="AS52" s="1362"/>
      <c r="AT52" s="1362"/>
    </row>
    <row r="53" spans="2:46" s="1363" customFormat="1" ht="27.75" customHeight="1" x14ac:dyDescent="0.2">
      <c r="B53" s="633" t="s">
        <v>1339</v>
      </c>
      <c r="C53" s="659">
        <v>465</v>
      </c>
      <c r="D53" s="659">
        <v>1659</v>
      </c>
      <c r="E53" s="659">
        <v>-1194</v>
      </c>
      <c r="F53" s="659">
        <v>194.5</v>
      </c>
      <c r="G53" s="659">
        <v>1419.8</v>
      </c>
      <c r="H53" s="659">
        <v>-1225.3</v>
      </c>
      <c r="I53" s="659">
        <v>112.97986823919643</v>
      </c>
      <c r="J53" s="659">
        <v>1790.3361774067062</v>
      </c>
      <c r="K53" s="658">
        <v>-1677.3563091675096</v>
      </c>
      <c r="L53" s="659">
        <v>138.22491229267857</v>
      </c>
      <c r="M53" s="659">
        <v>2164.8162897235566</v>
      </c>
      <c r="N53" s="659">
        <v>-2026.5913774308781</v>
      </c>
      <c r="O53" s="659">
        <v>25.258366749538745</v>
      </c>
      <c r="P53" s="659">
        <v>2.8789657019300852</v>
      </c>
      <c r="Q53" s="659">
        <v>22.37940104760866</v>
      </c>
      <c r="R53" s="659">
        <v>22.182922600578678</v>
      </c>
      <c r="S53" s="659">
        <v>2.4186387848459017</v>
      </c>
      <c r="T53" s="659">
        <v>19.764283815732774</v>
      </c>
      <c r="U53" s="615" t="s">
        <v>1331</v>
      </c>
      <c r="V53" s="1362"/>
      <c r="W53" s="1362"/>
      <c r="X53" s="1362"/>
      <c r="Y53" s="1362"/>
      <c r="Z53" s="1362"/>
      <c r="AA53" s="1362"/>
      <c r="AB53" s="1362"/>
      <c r="AC53" s="1362"/>
      <c r="AD53" s="1362"/>
      <c r="AE53" s="1362"/>
      <c r="AF53" s="1362"/>
      <c r="AG53" s="1362"/>
      <c r="AH53" s="1362"/>
      <c r="AI53" s="1362"/>
      <c r="AJ53" s="1362"/>
      <c r="AK53" s="1362"/>
      <c r="AL53" s="1362"/>
      <c r="AM53" s="1362"/>
      <c r="AN53" s="1362"/>
      <c r="AO53" s="1362"/>
      <c r="AP53" s="1362"/>
      <c r="AQ53" s="1362"/>
      <c r="AR53" s="1362"/>
      <c r="AS53" s="1362"/>
      <c r="AT53" s="1362"/>
    </row>
    <row r="54" spans="2:46" s="1363" customFormat="1" ht="27.75" customHeight="1" x14ac:dyDescent="0.2">
      <c r="B54" s="1366" t="s">
        <v>749</v>
      </c>
      <c r="C54" s="659">
        <v>0</v>
      </c>
      <c r="D54" s="659">
        <v>1527</v>
      </c>
      <c r="E54" s="659">
        <v>-1527</v>
      </c>
      <c r="F54" s="659">
        <v>0</v>
      </c>
      <c r="G54" s="659">
        <v>1301</v>
      </c>
      <c r="H54" s="659">
        <v>-1301</v>
      </c>
      <c r="I54" s="659">
        <v>0</v>
      </c>
      <c r="J54" s="659">
        <v>1684.4668787680396</v>
      </c>
      <c r="K54" s="658">
        <v>-1684.4668787680396</v>
      </c>
      <c r="L54" s="659">
        <v>0</v>
      </c>
      <c r="M54" s="659">
        <v>2081.4384995882233</v>
      </c>
      <c r="N54" s="659">
        <v>-2081.4384995882233</v>
      </c>
      <c r="O54" s="659">
        <v>0</v>
      </c>
      <c r="P54" s="659">
        <v>2.8654093399999998</v>
      </c>
      <c r="Q54" s="659">
        <v>-2.8654093399999998</v>
      </c>
      <c r="R54" s="659">
        <v>0</v>
      </c>
      <c r="S54" s="659">
        <v>1.3426478616924475</v>
      </c>
      <c r="T54" s="659">
        <v>-1.3426478616924475</v>
      </c>
      <c r="U54" s="1370" t="s">
        <v>1332</v>
      </c>
      <c r="V54" s="1362"/>
      <c r="W54" s="1362"/>
      <c r="X54" s="1362"/>
      <c r="Y54" s="1362"/>
      <c r="Z54" s="1362"/>
      <c r="AA54" s="1362"/>
      <c r="AB54" s="1362"/>
      <c r="AC54" s="1362"/>
      <c r="AD54" s="1362"/>
      <c r="AE54" s="1362"/>
      <c r="AF54" s="1362"/>
      <c r="AG54" s="1362"/>
      <c r="AH54" s="1362"/>
      <c r="AI54" s="1362"/>
      <c r="AJ54" s="1362"/>
      <c r="AK54" s="1362"/>
      <c r="AL54" s="1362"/>
      <c r="AM54" s="1362"/>
      <c r="AN54" s="1362"/>
      <c r="AO54" s="1362"/>
      <c r="AP54" s="1362"/>
      <c r="AQ54" s="1362"/>
      <c r="AR54" s="1362"/>
      <c r="AS54" s="1362"/>
      <c r="AT54" s="1362"/>
    </row>
    <row r="55" spans="2:46" s="1363" customFormat="1" ht="27.75" customHeight="1" x14ac:dyDescent="0.2">
      <c r="B55" s="1366" t="s">
        <v>750</v>
      </c>
      <c r="C55" s="659">
        <v>465</v>
      </c>
      <c r="D55" s="659">
        <v>132</v>
      </c>
      <c r="E55" s="659">
        <v>333</v>
      </c>
      <c r="F55" s="659">
        <v>194.5</v>
      </c>
      <c r="G55" s="659">
        <v>118.8</v>
      </c>
      <c r="H55" s="659">
        <v>75.7</v>
      </c>
      <c r="I55" s="659">
        <v>112.97986823919643</v>
      </c>
      <c r="J55" s="659">
        <v>105.86929863866668</v>
      </c>
      <c r="K55" s="658">
        <v>7.1105696005297574</v>
      </c>
      <c r="L55" s="659">
        <v>138.22491229267857</v>
      </c>
      <c r="M55" s="659">
        <v>83.377790135333328</v>
      </c>
      <c r="N55" s="659">
        <v>54.84712215734524</v>
      </c>
      <c r="O55" s="659">
        <v>25.258366749538745</v>
      </c>
      <c r="P55" s="659">
        <v>1.3556361930085243E-2</v>
      </c>
      <c r="Q55" s="659">
        <v>25.244810387608659</v>
      </c>
      <c r="R55" s="659">
        <v>22.182922600578678</v>
      </c>
      <c r="S55" s="659">
        <v>1.0759909231534541</v>
      </c>
      <c r="T55" s="659">
        <v>21.106931677425223</v>
      </c>
      <c r="U55" s="1370" t="s">
        <v>1333</v>
      </c>
      <c r="V55" s="1362"/>
      <c r="W55" s="1362"/>
      <c r="X55" s="1362"/>
      <c r="Y55" s="1362"/>
      <c r="Z55" s="1362"/>
      <c r="AA55" s="1362"/>
      <c r="AB55" s="1362"/>
      <c r="AC55" s="1362"/>
      <c r="AD55" s="1362"/>
      <c r="AE55" s="1362"/>
      <c r="AF55" s="1362"/>
      <c r="AG55" s="1362"/>
      <c r="AH55" s="1362"/>
      <c r="AI55" s="1362"/>
      <c r="AJ55" s="1362"/>
      <c r="AK55" s="1362"/>
      <c r="AL55" s="1362"/>
      <c r="AM55" s="1362"/>
      <c r="AN55" s="1362"/>
      <c r="AO55" s="1362"/>
      <c r="AP55" s="1362"/>
      <c r="AQ55" s="1362"/>
      <c r="AR55" s="1362"/>
      <c r="AS55" s="1362"/>
      <c r="AT55" s="1362"/>
    </row>
    <row r="56" spans="2:46" s="649" customFormat="1" ht="9" customHeight="1" x14ac:dyDescent="0.7">
      <c r="B56" s="650"/>
      <c r="C56" s="652"/>
      <c r="D56" s="652"/>
      <c r="E56" s="652"/>
      <c r="F56" s="652"/>
      <c r="G56" s="652"/>
      <c r="H56" s="652"/>
      <c r="I56" s="652"/>
      <c r="J56" s="652"/>
      <c r="K56" s="651"/>
      <c r="L56" s="652"/>
      <c r="M56" s="652"/>
      <c r="N56" s="652"/>
      <c r="O56" s="652"/>
      <c r="P56" s="652"/>
      <c r="Q56" s="652"/>
      <c r="R56" s="652"/>
      <c r="S56" s="652"/>
      <c r="T56" s="652"/>
      <c r="U56" s="653"/>
      <c r="V56" s="656"/>
      <c r="W56" s="656"/>
      <c r="X56" s="656"/>
      <c r="Y56" s="656"/>
      <c r="Z56" s="656"/>
      <c r="AA56" s="656"/>
      <c r="AB56" s="656"/>
      <c r="AC56" s="656"/>
      <c r="AD56" s="656"/>
      <c r="AE56" s="656"/>
      <c r="AF56" s="656"/>
      <c r="AG56" s="656"/>
      <c r="AH56" s="656"/>
      <c r="AI56" s="656"/>
      <c r="AJ56" s="656"/>
      <c r="AK56" s="656"/>
      <c r="AL56" s="656"/>
      <c r="AM56" s="656"/>
      <c r="AN56" s="656"/>
      <c r="AO56" s="656"/>
      <c r="AP56" s="656"/>
      <c r="AQ56" s="656"/>
      <c r="AR56" s="656"/>
      <c r="AS56" s="656"/>
      <c r="AT56" s="656"/>
    </row>
    <row r="57" spans="2:46" s="1363" customFormat="1" ht="27.75" customHeight="1" x14ac:dyDescent="0.2">
      <c r="B57" s="1373" t="s">
        <v>763</v>
      </c>
      <c r="C57" s="655">
        <v>1347.3</v>
      </c>
      <c r="D57" s="655">
        <v>215</v>
      </c>
      <c r="E57" s="655">
        <v>1132.3</v>
      </c>
      <c r="F57" s="655">
        <v>1291.6824026221188</v>
      </c>
      <c r="G57" s="655">
        <v>213.06</v>
      </c>
      <c r="H57" s="655">
        <v>1078.6224026221189</v>
      </c>
      <c r="I57" s="655">
        <v>1462.0650500231009</v>
      </c>
      <c r="J57" s="655">
        <v>535.18057453687823</v>
      </c>
      <c r="K57" s="654">
        <v>926.88447548622264</v>
      </c>
      <c r="L57" s="655">
        <v>1624.1175485455474</v>
      </c>
      <c r="M57" s="655">
        <v>405.16850495844022</v>
      </c>
      <c r="N57" s="655">
        <v>1218.9490435871071</v>
      </c>
      <c r="O57" s="655">
        <v>1664.1041175108376</v>
      </c>
      <c r="P57" s="655">
        <v>190.96994921596243</v>
      </c>
      <c r="Q57" s="655">
        <v>1473.1341682948751</v>
      </c>
      <c r="R57" s="655">
        <v>1535.854578022153</v>
      </c>
      <c r="S57" s="655">
        <v>101.17613636738929</v>
      </c>
      <c r="T57" s="655">
        <v>1434.6784416547637</v>
      </c>
      <c r="U57" s="1376" t="s">
        <v>1064</v>
      </c>
      <c r="V57" s="1362"/>
      <c r="W57" s="1362"/>
      <c r="X57" s="1362"/>
      <c r="Y57" s="1362"/>
      <c r="Z57" s="1362"/>
      <c r="AA57" s="1362"/>
      <c r="AB57" s="1362"/>
      <c r="AC57" s="1362"/>
      <c r="AD57" s="1362"/>
      <c r="AE57" s="1362"/>
      <c r="AF57" s="1362"/>
      <c r="AG57" s="1362"/>
      <c r="AH57" s="1362"/>
      <c r="AI57" s="1362"/>
      <c r="AJ57" s="1362"/>
      <c r="AK57" s="1362"/>
      <c r="AL57" s="1362"/>
      <c r="AM57" s="1362"/>
      <c r="AN57" s="1362"/>
      <c r="AO57" s="1362"/>
      <c r="AP57" s="1362"/>
      <c r="AQ57" s="1362"/>
      <c r="AR57" s="1362"/>
      <c r="AS57" s="1362"/>
      <c r="AT57" s="1362"/>
    </row>
    <row r="58" spans="2:46" s="1363" customFormat="1" ht="27.75" customHeight="1" x14ac:dyDescent="0.2">
      <c r="B58" s="1374" t="s">
        <v>1207</v>
      </c>
      <c r="C58" s="659">
        <v>85.000000000000014</v>
      </c>
      <c r="D58" s="659">
        <v>5</v>
      </c>
      <c r="E58" s="659">
        <v>80.000000000000014</v>
      </c>
      <c r="F58" s="659">
        <v>47.382402622118839</v>
      </c>
      <c r="G58" s="659">
        <v>5.36</v>
      </c>
      <c r="H58" s="659">
        <v>42.02240262211884</v>
      </c>
      <c r="I58" s="659">
        <v>27.066300023100787</v>
      </c>
      <c r="J58" s="659">
        <v>6.4505745368782152</v>
      </c>
      <c r="K58" s="658">
        <v>20.615725486222573</v>
      </c>
      <c r="L58" s="659">
        <v>25.213367486486487</v>
      </c>
      <c r="M58" s="659">
        <v>12.165665299683669</v>
      </c>
      <c r="N58" s="659">
        <v>13.047702186802818</v>
      </c>
      <c r="O58" s="659">
        <v>9.7191603174297789</v>
      </c>
      <c r="P58" s="659">
        <v>8.3788858392957977</v>
      </c>
      <c r="Q58" s="659">
        <v>1.3402744781339813</v>
      </c>
      <c r="R58" s="659">
        <v>41</v>
      </c>
      <c r="S58" s="659">
        <v>9.9245826960521608</v>
      </c>
      <c r="T58" s="659">
        <v>31.075417303947837</v>
      </c>
      <c r="U58" s="1377" t="s">
        <v>1346</v>
      </c>
      <c r="V58" s="1362"/>
      <c r="W58" s="1362"/>
      <c r="X58" s="1362"/>
      <c r="Y58" s="1362"/>
      <c r="Z58" s="1362"/>
      <c r="AA58" s="1362"/>
      <c r="AB58" s="1362"/>
      <c r="AC58" s="1362"/>
      <c r="AD58" s="1362"/>
      <c r="AE58" s="1362"/>
      <c r="AF58" s="1362"/>
      <c r="AG58" s="1362"/>
      <c r="AH58" s="1362"/>
      <c r="AI58" s="1362"/>
      <c r="AJ58" s="1362"/>
      <c r="AK58" s="1362"/>
      <c r="AL58" s="1362"/>
      <c r="AM58" s="1362"/>
      <c r="AN58" s="1362"/>
      <c r="AO58" s="1362"/>
      <c r="AP58" s="1362"/>
      <c r="AQ58" s="1362"/>
      <c r="AR58" s="1362"/>
      <c r="AS58" s="1362"/>
      <c r="AT58" s="1362"/>
    </row>
    <row r="59" spans="2:46" s="1363" customFormat="1" ht="27.75" customHeight="1" x14ac:dyDescent="0.2">
      <c r="B59" s="1374" t="s">
        <v>179</v>
      </c>
      <c r="C59" s="659">
        <v>1262.3</v>
      </c>
      <c r="D59" s="659">
        <v>210</v>
      </c>
      <c r="E59" s="659">
        <v>1052.3</v>
      </c>
      <c r="F59" s="659">
        <v>1244.3</v>
      </c>
      <c r="G59" s="659">
        <v>207.7</v>
      </c>
      <c r="H59" s="659">
        <v>1036.5999999999999</v>
      </c>
      <c r="I59" s="659">
        <v>1434.99875</v>
      </c>
      <c r="J59" s="659">
        <v>528.73</v>
      </c>
      <c r="K59" s="658">
        <v>906.26874999999995</v>
      </c>
      <c r="L59" s="659">
        <v>1598.9041810590609</v>
      </c>
      <c r="M59" s="659">
        <v>393.00283965875656</v>
      </c>
      <c r="N59" s="659">
        <v>1205.9013414003043</v>
      </c>
      <c r="O59" s="659">
        <v>1654.3849571934079</v>
      </c>
      <c r="P59" s="659">
        <v>182.59106337666663</v>
      </c>
      <c r="Q59" s="659">
        <v>1471.7938938167413</v>
      </c>
      <c r="R59" s="659">
        <v>1494.854578022153</v>
      </c>
      <c r="S59" s="659">
        <v>91.251553671337135</v>
      </c>
      <c r="T59" s="659">
        <v>1403.6030243508158</v>
      </c>
      <c r="U59" s="1377" t="s">
        <v>1345</v>
      </c>
      <c r="V59" s="1362"/>
      <c r="W59" s="1362"/>
      <c r="X59" s="1362"/>
      <c r="Y59" s="1362"/>
      <c r="Z59" s="1362"/>
      <c r="AA59" s="1362"/>
      <c r="AB59" s="1362"/>
      <c r="AC59" s="1362"/>
      <c r="AD59" s="1362"/>
      <c r="AE59" s="1362"/>
      <c r="AF59" s="1362"/>
      <c r="AG59" s="1362"/>
      <c r="AH59" s="1362"/>
      <c r="AI59" s="1362"/>
      <c r="AJ59" s="1362"/>
      <c r="AK59" s="1362"/>
      <c r="AL59" s="1362"/>
      <c r="AM59" s="1362"/>
      <c r="AN59" s="1362"/>
      <c r="AO59" s="1362"/>
      <c r="AP59" s="1362"/>
      <c r="AQ59" s="1362"/>
      <c r="AR59" s="1362"/>
      <c r="AS59" s="1362"/>
      <c r="AT59" s="1362"/>
    </row>
    <row r="60" spans="2:46" s="1363" customFormat="1" ht="27.75" customHeight="1" x14ac:dyDescent="0.2">
      <c r="B60" s="1375" t="s">
        <v>1342</v>
      </c>
      <c r="C60" s="659">
        <v>1250</v>
      </c>
      <c r="D60" s="659">
        <v>180</v>
      </c>
      <c r="E60" s="659">
        <v>1070</v>
      </c>
      <c r="F60" s="659">
        <v>1200</v>
      </c>
      <c r="G60" s="659">
        <v>180</v>
      </c>
      <c r="H60" s="659">
        <v>1020</v>
      </c>
      <c r="I60" s="659">
        <v>1422.69875</v>
      </c>
      <c r="J60" s="659">
        <v>494</v>
      </c>
      <c r="K60" s="658">
        <v>928.69875000000002</v>
      </c>
      <c r="L60" s="659">
        <v>1575.0454</v>
      </c>
      <c r="M60" s="659">
        <v>385.75495672225657</v>
      </c>
      <c r="N60" s="659">
        <v>1189.2904432777434</v>
      </c>
      <c r="O60" s="659">
        <v>1524.3240000000001</v>
      </c>
      <c r="P60" s="659">
        <v>157.98046666666664</v>
      </c>
      <c r="Q60" s="659">
        <v>1366.3435333333334</v>
      </c>
      <c r="R60" s="659">
        <v>1047.717100947563</v>
      </c>
      <c r="S60" s="659">
        <v>87.226924679337131</v>
      </c>
      <c r="T60" s="659">
        <v>960.49017626822592</v>
      </c>
      <c r="U60" s="1378" t="s">
        <v>1347</v>
      </c>
      <c r="V60" s="1362"/>
      <c r="W60" s="1362"/>
      <c r="X60" s="1362"/>
      <c r="Y60" s="1362"/>
      <c r="Z60" s="1362"/>
      <c r="AA60" s="1362"/>
      <c r="AB60" s="1362"/>
      <c r="AC60" s="1362"/>
      <c r="AD60" s="1362"/>
      <c r="AE60" s="1362"/>
      <c r="AF60" s="1362"/>
      <c r="AG60" s="1362"/>
      <c r="AH60" s="1362"/>
      <c r="AI60" s="1362"/>
      <c r="AJ60" s="1362"/>
      <c r="AK60" s="1362"/>
      <c r="AL60" s="1362"/>
      <c r="AM60" s="1362"/>
      <c r="AN60" s="1362"/>
      <c r="AO60" s="1362"/>
      <c r="AP60" s="1362"/>
      <c r="AQ60" s="1362"/>
      <c r="AR60" s="1362"/>
      <c r="AS60" s="1362"/>
      <c r="AT60" s="1362"/>
    </row>
    <row r="61" spans="2:46" s="1363" customFormat="1" ht="27.75" customHeight="1" x14ac:dyDescent="0.2">
      <c r="B61" s="1375" t="s">
        <v>1343</v>
      </c>
      <c r="C61" s="659">
        <v>12.3</v>
      </c>
      <c r="D61" s="659">
        <v>30</v>
      </c>
      <c r="E61" s="659">
        <v>-17.7</v>
      </c>
      <c r="F61" s="659">
        <v>44.3</v>
      </c>
      <c r="G61" s="659">
        <v>27.7</v>
      </c>
      <c r="H61" s="659">
        <v>16.599999999999998</v>
      </c>
      <c r="I61" s="659">
        <v>12.3</v>
      </c>
      <c r="J61" s="659">
        <v>34.729999999999997</v>
      </c>
      <c r="K61" s="658">
        <v>-22.429999999999996</v>
      </c>
      <c r="L61" s="659">
        <v>23.858781059060913</v>
      </c>
      <c r="M61" s="659">
        <v>7.2478829364999999</v>
      </c>
      <c r="N61" s="659">
        <v>16.610898122560911</v>
      </c>
      <c r="O61" s="659">
        <v>130.06095719340792</v>
      </c>
      <c r="P61" s="659">
        <v>24.610596709999996</v>
      </c>
      <c r="Q61" s="659">
        <v>105.45036048340792</v>
      </c>
      <c r="R61" s="659">
        <v>447.13747707458998</v>
      </c>
      <c r="S61" s="659">
        <v>4.0246289919999994</v>
      </c>
      <c r="T61" s="659">
        <v>443.11284808259001</v>
      </c>
      <c r="U61" s="1378" t="s">
        <v>1344</v>
      </c>
      <c r="V61" s="1362"/>
      <c r="W61" s="1362"/>
      <c r="X61" s="1362"/>
      <c r="Y61" s="1362"/>
      <c r="Z61" s="1362"/>
      <c r="AA61" s="1362"/>
      <c r="AB61" s="1362"/>
      <c r="AC61" s="1362"/>
      <c r="AD61" s="1362"/>
      <c r="AE61" s="1362"/>
      <c r="AF61" s="1362"/>
      <c r="AG61" s="1362"/>
      <c r="AH61" s="1362"/>
      <c r="AI61" s="1362"/>
      <c r="AJ61" s="1362"/>
      <c r="AK61" s="1362"/>
      <c r="AL61" s="1362"/>
      <c r="AM61" s="1362"/>
      <c r="AN61" s="1362"/>
      <c r="AO61" s="1362"/>
      <c r="AP61" s="1362"/>
      <c r="AQ61" s="1362"/>
      <c r="AR61" s="1362"/>
      <c r="AS61" s="1362"/>
      <c r="AT61" s="1362"/>
    </row>
    <row r="62" spans="2:46" s="649" customFormat="1" ht="15" customHeight="1" thickBot="1" x14ac:dyDescent="0.75">
      <c r="B62" s="661"/>
      <c r="C62" s="660"/>
      <c r="D62" s="660"/>
      <c r="E62" s="660"/>
      <c r="F62" s="660"/>
      <c r="G62" s="660"/>
      <c r="H62" s="660"/>
      <c r="I62" s="660"/>
      <c r="J62" s="660"/>
      <c r="K62" s="1591"/>
      <c r="L62" s="660"/>
      <c r="M62" s="660"/>
      <c r="N62" s="660"/>
      <c r="O62" s="660"/>
      <c r="P62" s="660"/>
      <c r="Q62" s="660"/>
      <c r="R62" s="660"/>
      <c r="S62" s="660"/>
      <c r="T62" s="660"/>
      <c r="U62" s="662"/>
      <c r="V62" s="656"/>
      <c r="W62" s="656"/>
      <c r="X62" s="656"/>
      <c r="Y62" s="656"/>
      <c r="Z62" s="656"/>
      <c r="AA62" s="656"/>
    </row>
    <row r="63" spans="2:46" ht="13.5" customHeight="1" thickTop="1" x14ac:dyDescent="0.5">
      <c r="B63" s="155"/>
      <c r="C63" s="156"/>
      <c r="D63" s="156"/>
      <c r="E63" s="156"/>
      <c r="F63" s="156"/>
      <c r="G63" s="156"/>
      <c r="H63" s="156"/>
      <c r="I63" s="156"/>
      <c r="J63" s="156"/>
      <c r="K63" s="156"/>
      <c r="L63" s="156"/>
      <c r="M63" s="156"/>
      <c r="N63" s="156"/>
      <c r="O63" s="156"/>
      <c r="P63" s="156"/>
      <c r="Q63" s="156"/>
      <c r="R63" s="156"/>
      <c r="S63" s="156"/>
      <c r="T63" s="156"/>
      <c r="U63" s="117"/>
      <c r="V63" s="152"/>
      <c r="W63" s="152"/>
      <c r="X63" s="152"/>
    </row>
    <row r="64" spans="2:46" s="669" customFormat="1" ht="22.5" x14ac:dyDescent="0.5">
      <c r="B64" s="673" t="s">
        <v>1757</v>
      </c>
      <c r="C64" s="670"/>
      <c r="D64" s="670"/>
      <c r="E64" s="670"/>
      <c r="F64" s="670"/>
      <c r="G64" s="670"/>
      <c r="H64" s="670"/>
      <c r="I64" s="670"/>
      <c r="J64" s="670"/>
      <c r="K64" s="670"/>
      <c r="L64" s="670"/>
      <c r="M64" s="670"/>
      <c r="N64" s="670"/>
      <c r="O64" s="670"/>
      <c r="P64" s="670"/>
      <c r="Q64" s="670"/>
      <c r="R64" s="670"/>
      <c r="S64" s="670"/>
      <c r="T64" s="670"/>
      <c r="U64" s="617" t="s">
        <v>1759</v>
      </c>
      <c r="V64" s="671"/>
      <c r="W64" s="671"/>
      <c r="X64" s="671"/>
    </row>
    <row r="65" spans="2:24" s="672" customFormat="1" ht="18.75" customHeight="1" x14ac:dyDescent="0.5">
      <c r="B65" s="1945" t="s">
        <v>1939</v>
      </c>
      <c r="C65" s="1945"/>
      <c r="D65" s="1945"/>
      <c r="E65" s="1945"/>
      <c r="F65" s="1945"/>
      <c r="G65" s="1945"/>
      <c r="H65" s="1945"/>
      <c r="I65" s="1945"/>
      <c r="J65" s="1945"/>
      <c r="K65" s="1945"/>
      <c r="L65" s="1957" t="s">
        <v>1940</v>
      </c>
      <c r="M65" s="1957"/>
      <c r="N65" s="1957"/>
      <c r="O65" s="1957"/>
      <c r="P65" s="1957"/>
      <c r="Q65" s="1957"/>
      <c r="R65" s="1957"/>
      <c r="S65" s="1957"/>
      <c r="T65" s="1957"/>
      <c r="U65" s="1957"/>
      <c r="V65" s="671"/>
      <c r="W65" s="671"/>
      <c r="X65" s="671"/>
    </row>
    <row r="66" spans="2:24" ht="23.25" x14ac:dyDescent="0.5">
      <c r="V66" s="152"/>
      <c r="W66" s="152"/>
      <c r="X66" s="152"/>
    </row>
    <row r="67" spans="2:24" ht="23.25" x14ac:dyDescent="0.5">
      <c r="B67" s="145"/>
      <c r="V67" s="152"/>
      <c r="W67" s="152"/>
      <c r="X67" s="152"/>
    </row>
    <row r="68" spans="2:24" ht="30.75" x14ac:dyDescent="0.7">
      <c r="C68" s="1427"/>
      <c r="D68" s="1427"/>
      <c r="E68" s="1427"/>
      <c r="F68" s="1427"/>
      <c r="G68" s="1427"/>
      <c r="H68" s="1427"/>
      <c r="I68" s="1427"/>
      <c r="J68" s="1427"/>
      <c r="K68" s="1427"/>
      <c r="L68" s="1427"/>
      <c r="M68" s="1427"/>
      <c r="N68" s="1427"/>
      <c r="O68" s="1427"/>
      <c r="P68" s="1427"/>
      <c r="Q68" s="1427"/>
      <c r="R68" s="1427"/>
      <c r="S68" s="1427"/>
      <c r="T68" s="1427"/>
      <c r="V68" s="152"/>
      <c r="W68" s="152"/>
      <c r="X68" s="152"/>
    </row>
    <row r="69" spans="2:24" ht="30.75" x14ac:dyDescent="0.7">
      <c r="B69" s="51"/>
      <c r="C69" s="1427"/>
      <c r="D69" s="1427"/>
      <c r="E69" s="1427"/>
      <c r="F69" s="1427"/>
      <c r="G69" s="1427"/>
      <c r="H69" s="1427"/>
      <c r="I69" s="1427"/>
      <c r="J69" s="1427"/>
      <c r="K69" s="1427"/>
      <c r="L69" s="1427"/>
      <c r="M69" s="1427"/>
      <c r="N69" s="1427"/>
      <c r="O69" s="1427"/>
      <c r="P69" s="1427"/>
      <c r="Q69" s="1427"/>
      <c r="R69" s="1427"/>
      <c r="S69" s="1427"/>
      <c r="T69" s="1427"/>
      <c r="V69" s="152"/>
      <c r="W69" s="152"/>
      <c r="X69" s="152"/>
    </row>
    <row r="70" spans="2:24" ht="30.75" x14ac:dyDescent="0.7">
      <c r="B70" s="51"/>
      <c r="C70" s="1427"/>
      <c r="D70" s="1427"/>
      <c r="E70" s="1427"/>
      <c r="F70" s="1427"/>
      <c r="G70" s="1427"/>
      <c r="H70" s="1427"/>
      <c r="I70" s="1427"/>
      <c r="J70" s="1427"/>
      <c r="K70" s="1427"/>
      <c r="L70" s="1427"/>
      <c r="M70" s="1427"/>
      <c r="N70" s="1427"/>
      <c r="O70" s="1427"/>
      <c r="P70" s="1427"/>
      <c r="Q70" s="1427"/>
      <c r="R70" s="1427"/>
      <c r="S70" s="1427"/>
      <c r="T70" s="1427"/>
      <c r="V70" s="152"/>
      <c r="W70" s="152"/>
      <c r="X70" s="152"/>
    </row>
    <row r="71" spans="2:24" ht="30.75" x14ac:dyDescent="0.7">
      <c r="B71" s="51"/>
      <c r="C71" s="1427"/>
      <c r="D71" s="1427"/>
      <c r="E71" s="1427"/>
      <c r="F71" s="1427"/>
      <c r="G71" s="1427"/>
      <c r="H71" s="1427"/>
      <c r="I71" s="1427"/>
      <c r="J71" s="1427"/>
      <c r="K71" s="1427"/>
      <c r="L71" s="1427"/>
      <c r="M71" s="1427"/>
      <c r="N71" s="1427"/>
      <c r="O71" s="1427"/>
      <c r="P71" s="1427"/>
      <c r="Q71" s="1427"/>
      <c r="R71" s="1427"/>
      <c r="S71" s="1427"/>
      <c r="T71" s="1427"/>
      <c r="V71" s="152"/>
      <c r="W71" s="152"/>
      <c r="X71" s="152"/>
    </row>
    <row r="72" spans="2:24" ht="30.75" x14ac:dyDescent="0.7">
      <c r="B72" s="51"/>
      <c r="C72" s="1427"/>
      <c r="D72" s="1427"/>
      <c r="E72" s="1427"/>
      <c r="F72" s="1427"/>
      <c r="G72" s="1427"/>
      <c r="H72" s="1427"/>
      <c r="I72" s="1427"/>
      <c r="J72" s="1427"/>
      <c r="K72" s="1427"/>
      <c r="L72" s="1427"/>
      <c r="M72" s="1427"/>
      <c r="N72" s="1427"/>
      <c r="O72" s="1427"/>
      <c r="P72" s="1427"/>
      <c r="Q72" s="1427"/>
      <c r="R72" s="1427"/>
      <c r="S72" s="1427"/>
      <c r="T72" s="1427"/>
      <c r="V72" s="152"/>
      <c r="W72" s="152"/>
      <c r="X72" s="152"/>
    </row>
    <row r="73" spans="2:24" ht="30.75" x14ac:dyDescent="0.7">
      <c r="B73" s="51"/>
      <c r="C73" s="1427"/>
      <c r="D73" s="1427"/>
      <c r="E73" s="1427"/>
      <c r="F73" s="1427"/>
      <c r="G73" s="1427"/>
      <c r="H73" s="1427"/>
      <c r="I73" s="1427"/>
      <c r="J73" s="1427"/>
      <c r="K73" s="1427"/>
      <c r="L73" s="1427"/>
      <c r="M73" s="1427"/>
      <c r="N73" s="1427"/>
      <c r="O73" s="1427"/>
      <c r="P73" s="1427"/>
      <c r="Q73" s="1427"/>
      <c r="R73" s="1427"/>
      <c r="S73" s="1427"/>
      <c r="T73" s="1427"/>
      <c r="V73" s="152"/>
      <c r="W73" s="152"/>
      <c r="X73" s="152"/>
    </row>
    <row r="74" spans="2:24" ht="30.75" x14ac:dyDescent="0.7">
      <c r="B74" s="51"/>
      <c r="C74" s="1427"/>
      <c r="D74" s="1427"/>
      <c r="E74" s="1427"/>
      <c r="F74" s="1427"/>
      <c r="G74" s="1427"/>
      <c r="H74" s="1427"/>
      <c r="I74" s="1427"/>
      <c r="J74" s="1427"/>
      <c r="K74" s="1427"/>
      <c r="L74" s="1427"/>
      <c r="M74" s="1427"/>
      <c r="N74" s="1427"/>
      <c r="O74" s="1427"/>
      <c r="P74" s="1427"/>
      <c r="Q74" s="1427"/>
      <c r="R74" s="1427"/>
      <c r="S74" s="1427"/>
      <c r="T74" s="1427"/>
      <c r="V74" s="152"/>
      <c r="W74" s="152"/>
      <c r="X74" s="152"/>
    </row>
    <row r="75" spans="2:24" ht="30.75" x14ac:dyDescent="0.7">
      <c r="C75" s="1427"/>
      <c r="D75" s="1427"/>
      <c r="E75" s="1427"/>
      <c r="F75" s="1427"/>
      <c r="G75" s="1427"/>
      <c r="H75" s="1427"/>
      <c r="I75" s="1427"/>
      <c r="J75" s="1427"/>
      <c r="K75" s="1427"/>
      <c r="L75" s="1427"/>
      <c r="M75" s="1427"/>
      <c r="N75" s="1427"/>
      <c r="O75" s="1427"/>
      <c r="P75" s="1427"/>
      <c r="Q75" s="1427"/>
      <c r="R75" s="1427"/>
      <c r="S75" s="1427"/>
      <c r="T75" s="1427"/>
      <c r="V75" s="152"/>
      <c r="W75" s="152"/>
      <c r="X75" s="152"/>
    </row>
    <row r="76" spans="2:24" ht="30.75" x14ac:dyDescent="0.7">
      <c r="C76" s="1427"/>
      <c r="D76" s="1427"/>
      <c r="E76" s="1427"/>
      <c r="F76" s="1427"/>
      <c r="G76" s="1427"/>
      <c r="H76" s="1427"/>
      <c r="I76" s="1427"/>
      <c r="J76" s="1427"/>
      <c r="K76" s="1427"/>
      <c r="L76" s="1427"/>
      <c r="M76" s="1427"/>
      <c r="N76" s="1427"/>
      <c r="O76" s="1427"/>
      <c r="P76" s="1427"/>
      <c r="Q76" s="1427"/>
      <c r="R76" s="1427"/>
      <c r="S76" s="1427"/>
      <c r="T76" s="1427"/>
      <c r="V76" s="152"/>
      <c r="W76" s="152"/>
      <c r="X76" s="152"/>
    </row>
    <row r="77" spans="2:24" ht="30.75" x14ac:dyDescent="0.7">
      <c r="C77" s="1427"/>
      <c r="D77" s="1427"/>
      <c r="E77" s="1427"/>
      <c r="F77" s="1427"/>
      <c r="G77" s="1427"/>
      <c r="H77" s="1427"/>
      <c r="I77" s="1427"/>
      <c r="J77" s="1427"/>
      <c r="K77" s="1427"/>
      <c r="L77" s="1427"/>
      <c r="M77" s="1427"/>
      <c r="N77" s="1427"/>
      <c r="O77" s="1427"/>
      <c r="P77" s="1427"/>
      <c r="Q77" s="1427"/>
      <c r="R77" s="1427"/>
      <c r="S77" s="1427"/>
      <c r="T77" s="1427"/>
      <c r="V77" s="152"/>
      <c r="W77" s="152"/>
      <c r="X77" s="152"/>
    </row>
    <row r="78" spans="2:24" ht="30.75" x14ac:dyDescent="0.7">
      <c r="C78" s="1427"/>
      <c r="D78" s="1427"/>
      <c r="E78" s="1427"/>
      <c r="F78" s="1427"/>
      <c r="G78" s="1427"/>
      <c r="H78" s="1427"/>
      <c r="I78" s="1427"/>
      <c r="J78" s="1427"/>
      <c r="K78" s="1427"/>
      <c r="L78" s="1427"/>
      <c r="M78" s="1427"/>
      <c r="N78" s="1427"/>
      <c r="O78" s="1427"/>
      <c r="P78" s="1427"/>
      <c r="Q78" s="1427"/>
      <c r="R78" s="1427"/>
      <c r="S78" s="1427"/>
      <c r="T78" s="1427"/>
      <c r="V78" s="152"/>
      <c r="W78" s="152"/>
      <c r="X78" s="152"/>
    </row>
    <row r="79" spans="2:24" ht="30.75" x14ac:dyDescent="0.7">
      <c r="C79" s="1427"/>
      <c r="D79" s="1427"/>
      <c r="E79" s="1427"/>
      <c r="F79" s="1427"/>
      <c r="G79" s="1427"/>
      <c r="H79" s="1427"/>
      <c r="I79" s="1427"/>
      <c r="J79" s="1427"/>
      <c r="K79" s="1427"/>
      <c r="L79" s="1427"/>
      <c r="M79" s="1427"/>
      <c r="N79" s="1427"/>
      <c r="O79" s="1427"/>
      <c r="P79" s="1427"/>
      <c r="Q79" s="1427"/>
      <c r="R79" s="1427"/>
      <c r="S79" s="1427"/>
      <c r="T79" s="1427"/>
      <c r="V79" s="152"/>
      <c r="W79" s="152"/>
      <c r="X79" s="152"/>
    </row>
    <row r="80" spans="2:24" ht="30.75" x14ac:dyDescent="0.7">
      <c r="C80" s="1427"/>
      <c r="D80" s="1427"/>
      <c r="E80" s="1427"/>
      <c r="F80" s="1427"/>
      <c r="G80" s="1427"/>
      <c r="H80" s="1427"/>
      <c r="I80" s="1427"/>
      <c r="J80" s="1427"/>
      <c r="K80" s="1427"/>
      <c r="L80" s="1427"/>
      <c r="M80" s="1427"/>
      <c r="N80" s="1427"/>
      <c r="O80" s="1427"/>
      <c r="P80" s="1427"/>
      <c r="Q80" s="1427"/>
      <c r="R80" s="1427"/>
      <c r="S80" s="1427"/>
      <c r="T80" s="1427"/>
      <c r="V80" s="152"/>
      <c r="W80" s="152"/>
      <c r="X80" s="152"/>
    </row>
    <row r="81" spans="3:24" ht="30.75" x14ac:dyDescent="0.7">
      <c r="C81" s="1427"/>
      <c r="D81" s="1427"/>
      <c r="E81" s="1427"/>
      <c r="F81" s="1427"/>
      <c r="G81" s="1427"/>
      <c r="H81" s="1427"/>
      <c r="I81" s="1427"/>
      <c r="J81" s="1427"/>
      <c r="K81" s="1427"/>
      <c r="L81" s="1427"/>
      <c r="M81" s="1427"/>
      <c r="N81" s="1427"/>
      <c r="O81" s="1427"/>
      <c r="P81" s="1427"/>
      <c r="Q81" s="1427"/>
      <c r="R81" s="1427"/>
      <c r="S81" s="1427"/>
      <c r="T81" s="1427"/>
      <c r="V81" s="152"/>
      <c r="W81" s="152"/>
      <c r="X81" s="152"/>
    </row>
    <row r="82" spans="3:24" ht="30.75" x14ac:dyDescent="0.7">
      <c r="C82" s="1427"/>
      <c r="D82" s="1427"/>
      <c r="E82" s="1427"/>
      <c r="F82" s="1427"/>
      <c r="G82" s="1427"/>
      <c r="H82" s="1427"/>
      <c r="I82" s="1427"/>
      <c r="J82" s="1427"/>
      <c r="K82" s="1427"/>
      <c r="L82" s="1427"/>
      <c r="M82" s="1427"/>
      <c r="N82" s="1427"/>
      <c r="O82" s="1427"/>
      <c r="P82" s="1427"/>
      <c r="Q82" s="1427"/>
      <c r="R82" s="1427"/>
      <c r="S82" s="1427"/>
      <c r="T82" s="1427"/>
      <c r="V82" s="152"/>
      <c r="W82" s="152"/>
      <c r="X82" s="152"/>
    </row>
    <row r="83" spans="3:24" ht="30.75" x14ac:dyDescent="0.7">
      <c r="C83" s="1427"/>
      <c r="D83" s="1427"/>
      <c r="E83" s="1427"/>
      <c r="F83" s="1427"/>
      <c r="G83" s="1427"/>
      <c r="H83" s="1427"/>
      <c r="I83" s="1427"/>
      <c r="J83" s="1427"/>
      <c r="K83" s="1427"/>
      <c r="L83" s="1427"/>
      <c r="M83" s="1427"/>
      <c r="N83" s="1427"/>
      <c r="O83" s="1427"/>
      <c r="P83" s="1427"/>
      <c r="Q83" s="1427"/>
      <c r="R83" s="1427"/>
      <c r="S83" s="1427"/>
      <c r="T83" s="1427"/>
      <c r="V83" s="152"/>
      <c r="W83" s="152"/>
      <c r="X83" s="152"/>
    </row>
    <row r="84" spans="3:24" ht="30.75" x14ac:dyDescent="0.7">
      <c r="C84" s="1427"/>
      <c r="D84" s="1427"/>
      <c r="E84" s="1427"/>
      <c r="F84" s="1427"/>
      <c r="G84" s="1427"/>
      <c r="H84" s="1427"/>
      <c r="I84" s="1427"/>
      <c r="J84" s="1427"/>
      <c r="K84" s="1427"/>
      <c r="L84" s="1427"/>
      <c r="M84" s="1427"/>
      <c r="N84" s="1427"/>
      <c r="O84" s="1427"/>
      <c r="P84" s="1427"/>
      <c r="Q84" s="1427"/>
      <c r="R84" s="1427"/>
      <c r="S84" s="1427"/>
      <c r="T84" s="1427"/>
      <c r="V84" s="152"/>
      <c r="W84" s="152"/>
      <c r="X84" s="152"/>
    </row>
    <row r="85" spans="3:24" ht="30.75" x14ac:dyDescent="0.7">
      <c r="C85" s="1427"/>
      <c r="D85" s="1427"/>
      <c r="E85" s="1427"/>
      <c r="F85" s="1427"/>
      <c r="G85" s="1427"/>
      <c r="H85" s="1427"/>
      <c r="I85" s="1427"/>
      <c r="J85" s="1427"/>
      <c r="K85" s="1427"/>
      <c r="L85" s="1427"/>
      <c r="M85" s="1427"/>
      <c r="N85" s="1427"/>
      <c r="O85" s="1427"/>
      <c r="P85" s="1427"/>
      <c r="Q85" s="1427"/>
      <c r="R85" s="1427"/>
      <c r="S85" s="1427"/>
      <c r="T85" s="1427"/>
      <c r="V85" s="152"/>
      <c r="W85" s="152"/>
      <c r="X85" s="152"/>
    </row>
    <row r="86" spans="3:24" ht="30.75" x14ac:dyDescent="0.7">
      <c r="C86" s="1427"/>
      <c r="D86" s="1427"/>
      <c r="E86" s="1427"/>
      <c r="F86" s="1427"/>
      <c r="G86" s="1427"/>
      <c r="H86" s="1427"/>
      <c r="I86" s="1427"/>
      <c r="J86" s="1427"/>
      <c r="K86" s="1427"/>
      <c r="L86" s="1427"/>
      <c r="M86" s="1427"/>
      <c r="N86" s="1427"/>
      <c r="O86" s="1427"/>
      <c r="P86" s="1427"/>
      <c r="Q86" s="1427"/>
      <c r="R86" s="1427"/>
      <c r="S86" s="1427"/>
      <c r="T86" s="1427"/>
      <c r="V86" s="152"/>
      <c r="W86" s="152"/>
      <c r="X86" s="152"/>
    </row>
    <row r="87" spans="3:24" ht="30.75" x14ac:dyDescent="0.7">
      <c r="C87" s="1427"/>
      <c r="D87" s="1427"/>
      <c r="E87" s="1427"/>
      <c r="F87" s="1427"/>
      <c r="G87" s="1427"/>
      <c r="H87" s="1427"/>
      <c r="I87" s="1427"/>
      <c r="J87" s="1427"/>
      <c r="K87" s="1427"/>
      <c r="L87" s="1427"/>
      <c r="M87" s="1427"/>
      <c r="N87" s="1427"/>
      <c r="O87" s="1427"/>
      <c r="P87" s="1427"/>
      <c r="Q87" s="1427"/>
      <c r="R87" s="1427"/>
      <c r="S87" s="1427"/>
      <c r="T87" s="1427"/>
      <c r="V87" s="152"/>
      <c r="W87" s="152"/>
      <c r="X87" s="152"/>
    </row>
    <row r="88" spans="3:24" ht="30.75" x14ac:dyDescent="0.7">
      <c r="C88" s="1427"/>
      <c r="D88" s="1427"/>
      <c r="E88" s="1427"/>
      <c r="F88" s="1427"/>
      <c r="G88" s="1427"/>
      <c r="H88" s="1427"/>
      <c r="I88" s="1427"/>
      <c r="J88" s="1427"/>
      <c r="K88" s="1427"/>
      <c r="L88" s="1427"/>
      <c r="M88" s="1427"/>
      <c r="N88" s="1427"/>
      <c r="O88" s="1427"/>
      <c r="P88" s="1427"/>
      <c r="Q88" s="1427"/>
      <c r="R88" s="1427"/>
      <c r="S88" s="1427"/>
      <c r="T88" s="1427"/>
      <c r="V88" s="152"/>
      <c r="W88" s="152"/>
      <c r="X88" s="152"/>
    </row>
    <row r="89" spans="3:24" ht="30.75" x14ac:dyDescent="0.7">
      <c r="C89" s="1427"/>
      <c r="D89" s="1427"/>
      <c r="E89" s="1427"/>
      <c r="F89" s="1427"/>
      <c r="G89" s="1427"/>
      <c r="H89" s="1427"/>
      <c r="I89" s="1427"/>
      <c r="J89" s="1427"/>
      <c r="K89" s="1427"/>
      <c r="L89" s="1427"/>
      <c r="M89" s="1427"/>
      <c r="N89" s="1427"/>
      <c r="O89" s="1427"/>
      <c r="P89" s="1427"/>
      <c r="Q89" s="1427"/>
      <c r="R89" s="1427"/>
      <c r="S89" s="1427"/>
      <c r="T89" s="1427"/>
      <c r="V89" s="152"/>
      <c r="W89" s="152"/>
      <c r="X89" s="152"/>
    </row>
    <row r="90" spans="3:24" ht="30.75" x14ac:dyDescent="0.7">
      <c r="C90" s="1427"/>
      <c r="D90" s="1427"/>
      <c r="E90" s="1427"/>
      <c r="F90" s="1427"/>
      <c r="G90" s="1427"/>
      <c r="H90" s="1427"/>
      <c r="I90" s="1427"/>
      <c r="J90" s="1427"/>
      <c r="K90" s="1427"/>
      <c r="L90" s="1427"/>
      <c r="M90" s="1427"/>
      <c r="N90" s="1427"/>
      <c r="O90" s="1427"/>
      <c r="P90" s="1427"/>
      <c r="Q90" s="1427"/>
      <c r="R90" s="1427"/>
      <c r="S90" s="1427"/>
      <c r="T90" s="1427"/>
      <c r="V90" s="152"/>
      <c r="W90" s="152"/>
      <c r="X90" s="152"/>
    </row>
    <row r="91" spans="3:24" ht="30.75" x14ac:dyDescent="0.7">
      <c r="C91" s="1427"/>
      <c r="D91" s="1427"/>
      <c r="E91" s="1427"/>
      <c r="F91" s="1427"/>
      <c r="G91" s="1427"/>
      <c r="H91" s="1427"/>
      <c r="I91" s="1427"/>
      <c r="J91" s="1427"/>
      <c r="K91" s="1427"/>
      <c r="L91" s="1427"/>
      <c r="M91" s="1427"/>
      <c r="N91" s="1427"/>
      <c r="O91" s="1427"/>
      <c r="P91" s="1427"/>
      <c r="Q91" s="1427"/>
      <c r="R91" s="1427"/>
      <c r="S91" s="1427"/>
      <c r="T91" s="1427"/>
      <c r="V91" s="152"/>
      <c r="W91" s="152"/>
      <c r="X91" s="152"/>
    </row>
    <row r="92" spans="3:24" ht="30.75" x14ac:dyDescent="0.7">
      <c r="C92" s="1427"/>
      <c r="D92" s="1427"/>
      <c r="E92" s="1427"/>
      <c r="F92" s="1427"/>
      <c r="G92" s="1427"/>
      <c r="H92" s="1427"/>
      <c r="I92" s="1427"/>
      <c r="J92" s="1427"/>
      <c r="K92" s="1427"/>
      <c r="L92" s="1427"/>
      <c r="M92" s="1427"/>
      <c r="N92" s="1427"/>
      <c r="O92" s="1427"/>
      <c r="P92" s="1427"/>
      <c r="Q92" s="1427"/>
      <c r="R92" s="1427"/>
      <c r="S92" s="1427"/>
      <c r="T92" s="1427"/>
      <c r="V92" s="152"/>
      <c r="W92" s="152"/>
      <c r="X92" s="152"/>
    </row>
    <row r="93" spans="3:24" ht="30.75" x14ac:dyDescent="0.7">
      <c r="C93" s="1427"/>
      <c r="D93" s="1427"/>
      <c r="E93" s="1427"/>
      <c r="F93" s="1427"/>
      <c r="G93" s="1427"/>
      <c r="H93" s="1427"/>
      <c r="I93" s="1427"/>
      <c r="J93" s="1427"/>
      <c r="K93" s="1427"/>
      <c r="L93" s="1427"/>
      <c r="M93" s="1427"/>
      <c r="N93" s="1427"/>
      <c r="O93" s="1427"/>
      <c r="P93" s="1427"/>
      <c r="Q93" s="1427"/>
      <c r="R93" s="1427"/>
      <c r="S93" s="1427"/>
      <c r="T93" s="1427"/>
      <c r="V93" s="152"/>
      <c r="W93" s="152"/>
      <c r="X93" s="152"/>
    </row>
    <row r="94" spans="3:24" ht="30.75" x14ac:dyDescent="0.7">
      <c r="C94" s="1427"/>
      <c r="D94" s="1427"/>
      <c r="E94" s="1427"/>
      <c r="F94" s="1427"/>
      <c r="G94" s="1427"/>
      <c r="H94" s="1427"/>
      <c r="I94" s="1427"/>
      <c r="J94" s="1427"/>
      <c r="K94" s="1427"/>
      <c r="L94" s="1427"/>
      <c r="M94" s="1427"/>
      <c r="N94" s="1427"/>
      <c r="O94" s="1427"/>
      <c r="P94" s="1427"/>
      <c r="Q94" s="1427"/>
      <c r="R94" s="1427"/>
      <c r="S94" s="1427"/>
      <c r="T94" s="1427"/>
      <c r="V94" s="152"/>
      <c r="W94" s="152"/>
      <c r="X94" s="152"/>
    </row>
    <row r="95" spans="3:24" ht="30.75" x14ac:dyDescent="0.7">
      <c r="C95" s="1427"/>
      <c r="D95" s="1427"/>
      <c r="E95" s="1427"/>
      <c r="F95" s="1427"/>
      <c r="G95" s="1427"/>
      <c r="H95" s="1427"/>
      <c r="I95" s="1427"/>
      <c r="J95" s="1427"/>
      <c r="K95" s="1427"/>
      <c r="L95" s="1427"/>
      <c r="M95" s="1427"/>
      <c r="N95" s="1427"/>
      <c r="O95" s="1427"/>
      <c r="P95" s="1427"/>
      <c r="Q95" s="1427"/>
      <c r="R95" s="1427"/>
      <c r="S95" s="1427"/>
      <c r="T95" s="1427"/>
      <c r="V95" s="152"/>
      <c r="W95" s="152"/>
      <c r="X95" s="152"/>
    </row>
    <row r="96" spans="3:24" ht="30.75" x14ac:dyDescent="0.7">
      <c r="C96" s="1427"/>
      <c r="D96" s="1427"/>
      <c r="E96" s="1427"/>
      <c r="F96" s="1427"/>
      <c r="G96" s="1427"/>
      <c r="H96" s="1427"/>
      <c r="I96" s="1427"/>
      <c r="J96" s="1427"/>
      <c r="K96" s="1427"/>
      <c r="L96" s="1427"/>
      <c r="M96" s="1427"/>
      <c r="N96" s="1427"/>
      <c r="O96" s="1427"/>
      <c r="P96" s="1427"/>
      <c r="Q96" s="1427"/>
      <c r="R96" s="1427"/>
      <c r="S96" s="1427"/>
      <c r="T96" s="1427"/>
      <c r="V96" s="152"/>
      <c r="W96" s="152"/>
      <c r="X96" s="152"/>
    </row>
    <row r="97" spans="3:24" ht="30.75" x14ac:dyDescent="0.7">
      <c r="C97" s="1427"/>
      <c r="D97" s="1427"/>
      <c r="E97" s="1427"/>
      <c r="F97" s="1427"/>
      <c r="G97" s="1427"/>
      <c r="H97" s="1427"/>
      <c r="I97" s="1427"/>
      <c r="J97" s="1427"/>
      <c r="K97" s="1427"/>
      <c r="L97" s="1427"/>
      <c r="M97" s="1427"/>
      <c r="N97" s="1427"/>
      <c r="O97" s="1427"/>
      <c r="P97" s="1427"/>
      <c r="Q97" s="1427"/>
      <c r="R97" s="1427"/>
      <c r="S97" s="1427"/>
      <c r="T97" s="1427"/>
      <c r="V97" s="152"/>
      <c r="W97" s="152"/>
      <c r="X97" s="152"/>
    </row>
    <row r="98" spans="3:24" ht="30.75" x14ac:dyDescent="0.7">
      <c r="C98" s="1427"/>
      <c r="D98" s="1427"/>
      <c r="E98" s="1427"/>
      <c r="F98" s="1427"/>
      <c r="G98" s="1427"/>
      <c r="H98" s="1427"/>
      <c r="I98" s="1427"/>
      <c r="J98" s="1427"/>
      <c r="K98" s="1427"/>
      <c r="L98" s="1427"/>
      <c r="M98" s="1427"/>
      <c r="N98" s="1427"/>
      <c r="O98" s="1427"/>
      <c r="P98" s="1427"/>
      <c r="Q98" s="1427"/>
      <c r="R98" s="1427"/>
      <c r="S98" s="1427"/>
      <c r="T98" s="1427"/>
      <c r="V98" s="152"/>
      <c r="W98" s="152"/>
      <c r="X98" s="152"/>
    </row>
    <row r="99" spans="3:24" ht="30.75" x14ac:dyDescent="0.7">
      <c r="C99" s="1427"/>
      <c r="D99" s="1427"/>
      <c r="E99" s="1427"/>
      <c r="F99" s="1427"/>
      <c r="G99" s="1427"/>
      <c r="H99" s="1427"/>
      <c r="I99" s="1427"/>
      <c r="J99" s="1427"/>
      <c r="K99" s="1427"/>
      <c r="L99" s="1427"/>
      <c r="M99" s="1427"/>
      <c r="N99" s="1427"/>
      <c r="O99" s="1427"/>
      <c r="P99" s="1427"/>
      <c r="Q99" s="1427"/>
      <c r="R99" s="1427"/>
      <c r="S99" s="1427"/>
      <c r="T99" s="1427"/>
      <c r="V99" s="152"/>
      <c r="W99" s="152"/>
      <c r="X99" s="152"/>
    </row>
    <row r="100" spans="3:24" ht="30.75" x14ac:dyDescent="0.7">
      <c r="C100" s="1427"/>
      <c r="D100" s="1427"/>
      <c r="E100" s="1427"/>
      <c r="F100" s="1427"/>
      <c r="G100" s="1427"/>
      <c r="H100" s="1427"/>
      <c r="I100" s="1427"/>
      <c r="J100" s="1427"/>
      <c r="K100" s="1427"/>
      <c r="L100" s="1427"/>
      <c r="M100" s="1427"/>
      <c r="N100" s="1427"/>
      <c r="O100" s="1427"/>
      <c r="P100" s="1427"/>
      <c r="Q100" s="1427"/>
      <c r="R100" s="1427"/>
      <c r="S100" s="1427"/>
      <c r="T100" s="1427"/>
      <c r="V100" s="152"/>
      <c r="W100" s="152"/>
      <c r="X100" s="152"/>
    </row>
    <row r="101" spans="3:24" ht="30.75" x14ac:dyDescent="0.7">
      <c r="C101" s="1427"/>
      <c r="D101" s="1427"/>
      <c r="E101" s="1427"/>
      <c r="F101" s="1427"/>
      <c r="G101" s="1427"/>
      <c r="H101" s="1427"/>
      <c r="I101" s="1427"/>
      <c r="J101" s="1427"/>
      <c r="K101" s="1427"/>
      <c r="L101" s="1427"/>
      <c r="M101" s="1427"/>
      <c r="N101" s="1427"/>
      <c r="O101" s="1427"/>
      <c r="P101" s="1427"/>
      <c r="Q101" s="1427"/>
      <c r="R101" s="1427"/>
      <c r="S101" s="1427"/>
      <c r="T101" s="1427"/>
      <c r="V101" s="152"/>
      <c r="W101" s="152"/>
      <c r="X101" s="152"/>
    </row>
    <row r="102" spans="3:24" ht="30.75" x14ac:dyDescent="0.7">
      <c r="C102" s="1427"/>
      <c r="D102" s="1427"/>
      <c r="E102" s="1427"/>
      <c r="F102" s="1427"/>
      <c r="G102" s="1427"/>
      <c r="H102" s="1427"/>
      <c r="I102" s="1427"/>
      <c r="J102" s="1427"/>
      <c r="K102" s="1427"/>
      <c r="L102" s="1427"/>
      <c r="M102" s="1427"/>
      <c r="N102" s="1427"/>
      <c r="O102" s="1427"/>
      <c r="P102" s="1427"/>
      <c r="Q102" s="1427"/>
      <c r="R102" s="1427"/>
      <c r="S102" s="1427"/>
      <c r="T102" s="1427"/>
      <c r="V102" s="152"/>
      <c r="W102" s="152"/>
      <c r="X102" s="152"/>
    </row>
    <row r="103" spans="3:24" ht="30.75" x14ac:dyDescent="0.7">
      <c r="C103" s="1427"/>
      <c r="D103" s="1427"/>
      <c r="E103" s="1427"/>
      <c r="F103" s="1427"/>
      <c r="G103" s="1427"/>
      <c r="H103" s="1427"/>
      <c r="I103" s="1427"/>
      <c r="J103" s="1427"/>
      <c r="K103" s="1427"/>
      <c r="L103" s="1427"/>
      <c r="M103" s="1427"/>
      <c r="N103" s="1427"/>
      <c r="O103" s="1427"/>
      <c r="P103" s="1427"/>
      <c r="Q103" s="1427"/>
      <c r="R103" s="1427"/>
      <c r="S103" s="1427"/>
      <c r="T103" s="1427"/>
      <c r="V103" s="152"/>
      <c r="W103" s="152"/>
      <c r="X103" s="152"/>
    </row>
    <row r="104" spans="3:24" ht="30.75" x14ac:dyDescent="0.7">
      <c r="C104" s="1427"/>
      <c r="D104" s="1427"/>
      <c r="E104" s="1427"/>
      <c r="F104" s="1427"/>
      <c r="G104" s="1427"/>
      <c r="H104" s="1427"/>
      <c r="I104" s="1427"/>
      <c r="J104" s="1427"/>
      <c r="K104" s="1427"/>
      <c r="L104" s="1427"/>
      <c r="M104" s="1427"/>
      <c r="N104" s="1427"/>
      <c r="O104" s="1427"/>
      <c r="P104" s="1427"/>
      <c r="Q104" s="1427"/>
      <c r="R104" s="1427"/>
      <c r="S104" s="1427"/>
      <c r="T104" s="1427"/>
      <c r="V104" s="152"/>
      <c r="W104" s="152"/>
      <c r="X104" s="152"/>
    </row>
    <row r="105" spans="3:24" ht="30.75" x14ac:dyDescent="0.7">
      <c r="C105" s="1427"/>
      <c r="D105" s="1427"/>
      <c r="E105" s="1427"/>
      <c r="F105" s="1427"/>
      <c r="G105" s="1427"/>
      <c r="H105" s="1427"/>
      <c r="I105" s="1427"/>
      <c r="J105" s="1427"/>
      <c r="K105" s="1427"/>
      <c r="L105" s="1427"/>
      <c r="M105" s="1427"/>
      <c r="N105" s="1427"/>
      <c r="O105" s="1427"/>
      <c r="P105" s="1427"/>
      <c r="Q105" s="1427"/>
      <c r="R105" s="1427"/>
      <c r="S105" s="1427"/>
      <c r="T105" s="1427"/>
      <c r="V105" s="152"/>
      <c r="W105" s="152"/>
      <c r="X105" s="152"/>
    </row>
    <row r="106" spans="3:24" ht="30.75" x14ac:dyDescent="0.7">
      <c r="C106" s="1427"/>
      <c r="D106" s="1427"/>
      <c r="E106" s="1427"/>
      <c r="F106" s="1427"/>
      <c r="G106" s="1427"/>
      <c r="H106" s="1427"/>
      <c r="I106" s="1427"/>
      <c r="J106" s="1427"/>
      <c r="K106" s="1427"/>
      <c r="L106" s="1427"/>
      <c r="M106" s="1427"/>
      <c r="N106" s="1427"/>
      <c r="O106" s="1427"/>
      <c r="P106" s="1427"/>
      <c r="Q106" s="1427"/>
      <c r="R106" s="1427"/>
      <c r="S106" s="1427"/>
      <c r="T106" s="1427"/>
      <c r="V106" s="152"/>
      <c r="W106" s="152"/>
      <c r="X106" s="152"/>
    </row>
    <row r="107" spans="3:24" ht="30.75" x14ac:dyDescent="0.7">
      <c r="C107" s="1427"/>
      <c r="D107" s="1427"/>
      <c r="E107" s="1427"/>
      <c r="F107" s="1427"/>
      <c r="G107" s="1427"/>
      <c r="H107" s="1427"/>
      <c r="I107" s="1427"/>
      <c r="J107" s="1427"/>
      <c r="K107" s="1427"/>
      <c r="L107" s="1427"/>
      <c r="M107" s="1427"/>
      <c r="N107" s="1427"/>
      <c r="O107" s="1427"/>
      <c r="P107" s="1427"/>
      <c r="Q107" s="1427"/>
      <c r="R107" s="1427"/>
      <c r="S107" s="1427"/>
      <c r="T107" s="1427"/>
      <c r="V107" s="152"/>
      <c r="W107" s="152"/>
      <c r="X107" s="152"/>
    </row>
    <row r="108" spans="3:24" ht="30.75" x14ac:dyDescent="0.7">
      <c r="C108" s="1427"/>
      <c r="D108" s="1427"/>
      <c r="E108" s="1427"/>
      <c r="F108" s="1427"/>
      <c r="G108" s="1427"/>
      <c r="H108" s="1427"/>
      <c r="I108" s="1427"/>
      <c r="J108" s="1427"/>
      <c r="K108" s="1427"/>
      <c r="L108" s="1427"/>
      <c r="M108" s="1427"/>
      <c r="N108" s="1427"/>
      <c r="O108" s="1427"/>
      <c r="P108" s="1427"/>
      <c r="Q108" s="1427"/>
      <c r="R108" s="1427"/>
      <c r="S108" s="1427"/>
      <c r="T108" s="1427"/>
      <c r="V108" s="152"/>
      <c r="W108" s="152"/>
      <c r="X108" s="152"/>
    </row>
    <row r="109" spans="3:24" ht="30.75" x14ac:dyDescent="0.7">
      <c r="C109" s="1427"/>
      <c r="D109" s="1427"/>
      <c r="E109" s="1427"/>
      <c r="F109" s="1427"/>
      <c r="G109" s="1427"/>
      <c r="H109" s="1427"/>
      <c r="I109" s="1427"/>
      <c r="J109" s="1427"/>
      <c r="K109" s="1427"/>
      <c r="L109" s="1427"/>
      <c r="M109" s="1427"/>
      <c r="N109" s="1427"/>
      <c r="O109" s="1427"/>
      <c r="P109" s="1427"/>
      <c r="Q109" s="1427"/>
      <c r="R109" s="1427"/>
      <c r="S109" s="1427"/>
      <c r="T109" s="1427"/>
      <c r="V109" s="152"/>
      <c r="W109" s="152"/>
      <c r="X109" s="152"/>
    </row>
    <row r="110" spans="3:24" ht="30.75" x14ac:dyDescent="0.7">
      <c r="C110" s="1427"/>
      <c r="D110" s="1427"/>
      <c r="E110" s="1427"/>
      <c r="F110" s="1427"/>
      <c r="G110" s="1427"/>
      <c r="H110" s="1427"/>
      <c r="I110" s="1427"/>
      <c r="J110" s="1427"/>
      <c r="K110" s="1427"/>
      <c r="L110" s="1427"/>
      <c r="M110" s="1427"/>
      <c r="N110" s="1427"/>
      <c r="O110" s="1427"/>
      <c r="P110" s="1427"/>
      <c r="Q110" s="1427"/>
      <c r="R110" s="1427"/>
      <c r="S110" s="1427"/>
      <c r="T110" s="1427"/>
      <c r="V110" s="152"/>
      <c r="W110" s="152"/>
      <c r="X110" s="152"/>
    </row>
    <row r="111" spans="3:24" ht="30.75" x14ac:dyDescent="0.7">
      <c r="C111" s="1427"/>
      <c r="D111" s="1427"/>
      <c r="E111" s="1427"/>
      <c r="F111" s="1427"/>
      <c r="G111" s="1427"/>
      <c r="H111" s="1427"/>
      <c r="I111" s="1427"/>
      <c r="J111" s="1427"/>
      <c r="K111" s="1427"/>
      <c r="L111" s="1427"/>
      <c r="M111" s="1427"/>
      <c r="N111" s="1427"/>
      <c r="O111" s="1427"/>
      <c r="P111" s="1427"/>
      <c r="Q111" s="1427"/>
      <c r="R111" s="1427"/>
      <c r="S111" s="1427"/>
      <c r="T111" s="1427"/>
      <c r="V111" s="152"/>
      <c r="W111" s="152"/>
      <c r="X111" s="152"/>
    </row>
    <row r="112" spans="3:24" ht="30.75" x14ac:dyDescent="0.7">
      <c r="C112" s="1427"/>
      <c r="D112" s="1427"/>
      <c r="E112" s="1427"/>
      <c r="F112" s="1427"/>
      <c r="G112" s="1427"/>
      <c r="H112" s="1427"/>
      <c r="I112" s="1427"/>
      <c r="J112" s="1427"/>
      <c r="K112" s="1427"/>
      <c r="L112" s="1427"/>
      <c r="M112" s="1427"/>
      <c r="N112" s="1427"/>
      <c r="O112" s="1427"/>
      <c r="P112" s="1427"/>
      <c r="Q112" s="1427"/>
      <c r="R112" s="1427"/>
      <c r="S112" s="1427"/>
      <c r="T112" s="1427"/>
      <c r="V112" s="152"/>
      <c r="W112" s="152"/>
      <c r="X112" s="152"/>
    </row>
    <row r="113" spans="3:24" ht="30.75" x14ac:dyDescent="0.7">
      <c r="C113" s="1427"/>
      <c r="D113" s="1427"/>
      <c r="E113" s="1427"/>
      <c r="F113" s="1427"/>
      <c r="G113" s="1427"/>
      <c r="H113" s="1427"/>
      <c r="I113" s="1427"/>
      <c r="J113" s="1427"/>
      <c r="K113" s="1427"/>
      <c r="L113" s="1427"/>
      <c r="M113" s="1427"/>
      <c r="N113" s="1427"/>
      <c r="O113" s="1427"/>
      <c r="P113" s="1427"/>
      <c r="Q113" s="1427"/>
      <c r="R113" s="1427"/>
      <c r="S113" s="1427"/>
      <c r="T113" s="1427"/>
      <c r="V113" s="152"/>
      <c r="W113" s="152"/>
      <c r="X113" s="152"/>
    </row>
    <row r="114" spans="3:24" ht="30.75" x14ac:dyDescent="0.7">
      <c r="C114" s="1427"/>
      <c r="D114" s="1427"/>
      <c r="E114" s="1427"/>
      <c r="F114" s="1427"/>
      <c r="G114" s="1427"/>
      <c r="H114" s="1427"/>
      <c r="I114" s="1427"/>
      <c r="J114" s="1427"/>
      <c r="K114" s="1427"/>
      <c r="L114" s="1427"/>
      <c r="M114" s="1427"/>
      <c r="N114" s="1427"/>
      <c r="O114" s="1427"/>
      <c r="P114" s="1427"/>
      <c r="Q114" s="1427"/>
      <c r="R114" s="1427"/>
      <c r="S114" s="1427"/>
      <c r="T114" s="1427"/>
      <c r="V114" s="152"/>
      <c r="W114" s="152"/>
      <c r="X114" s="152"/>
    </row>
    <row r="115" spans="3:24" ht="30.75" x14ac:dyDescent="0.7">
      <c r="C115" s="1427"/>
      <c r="D115" s="1427"/>
      <c r="E115" s="1427"/>
      <c r="F115" s="1427"/>
      <c r="G115" s="1427"/>
      <c r="H115" s="1427"/>
      <c r="I115" s="1427"/>
      <c r="J115" s="1427"/>
      <c r="K115" s="1427"/>
      <c r="L115" s="1427"/>
      <c r="M115" s="1427"/>
      <c r="N115" s="1427"/>
      <c r="O115" s="1427"/>
      <c r="P115" s="1427"/>
      <c r="Q115" s="1427"/>
      <c r="R115" s="1427"/>
      <c r="S115" s="1427"/>
      <c r="T115" s="1427"/>
      <c r="V115" s="152"/>
      <c r="W115" s="152"/>
      <c r="X115" s="152"/>
    </row>
    <row r="116" spans="3:24" ht="30.75" x14ac:dyDescent="0.7">
      <c r="C116" s="1427"/>
      <c r="D116" s="1427"/>
      <c r="E116" s="1427"/>
      <c r="F116" s="1427"/>
      <c r="G116" s="1427"/>
      <c r="H116" s="1427"/>
      <c r="I116" s="1427"/>
      <c r="J116" s="1427"/>
      <c r="K116" s="1427"/>
      <c r="L116" s="1427"/>
      <c r="M116" s="1427"/>
      <c r="N116" s="1427"/>
      <c r="O116" s="1427"/>
      <c r="P116" s="1427"/>
      <c r="Q116" s="1427"/>
      <c r="R116" s="1427"/>
      <c r="S116" s="1427"/>
      <c r="T116" s="1427"/>
      <c r="V116" s="152"/>
      <c r="W116" s="152"/>
      <c r="X116" s="152"/>
    </row>
    <row r="117" spans="3:24" ht="30.75" x14ac:dyDescent="0.7">
      <c r="C117" s="1427"/>
      <c r="D117" s="1427"/>
      <c r="E117" s="1427"/>
      <c r="F117" s="1427"/>
      <c r="G117" s="1427"/>
      <c r="H117" s="1427"/>
      <c r="I117" s="1427"/>
      <c r="J117" s="1427"/>
      <c r="K117" s="1427"/>
      <c r="L117" s="1427"/>
      <c r="M117" s="1427"/>
      <c r="N117" s="1427"/>
      <c r="O117" s="1427"/>
      <c r="P117" s="1427"/>
      <c r="Q117" s="1427"/>
      <c r="R117" s="1427"/>
      <c r="S117" s="1427"/>
      <c r="T117" s="1427"/>
      <c r="V117" s="152"/>
      <c r="W117" s="152"/>
      <c r="X117" s="152"/>
    </row>
    <row r="118" spans="3:24" ht="30.75" x14ac:dyDescent="0.7">
      <c r="C118" s="1427"/>
      <c r="D118" s="1427"/>
      <c r="E118" s="1427"/>
      <c r="F118" s="1427"/>
      <c r="G118" s="1427"/>
      <c r="H118" s="1427"/>
      <c r="I118" s="1427"/>
      <c r="J118" s="1427"/>
      <c r="K118" s="1427"/>
      <c r="L118" s="1427"/>
      <c r="M118" s="1427"/>
      <c r="N118" s="1427"/>
      <c r="O118" s="1427"/>
      <c r="P118" s="1427"/>
      <c r="Q118" s="1427"/>
      <c r="R118" s="1427"/>
      <c r="S118" s="1427"/>
      <c r="T118" s="1427"/>
      <c r="V118" s="152"/>
      <c r="W118" s="152"/>
      <c r="X118" s="152"/>
    </row>
    <row r="119" spans="3:24" ht="30.75" x14ac:dyDescent="0.7">
      <c r="C119" s="1427"/>
      <c r="D119" s="1427"/>
      <c r="E119" s="1427"/>
      <c r="F119" s="1427"/>
      <c r="G119" s="1427"/>
      <c r="H119" s="1427"/>
      <c r="I119" s="1427"/>
      <c r="J119" s="1427"/>
      <c r="K119" s="1427"/>
      <c r="L119" s="1427"/>
      <c r="M119" s="1427"/>
      <c r="N119" s="1427"/>
      <c r="O119" s="1427"/>
      <c r="P119" s="1427"/>
      <c r="Q119" s="1427"/>
      <c r="R119" s="1427"/>
      <c r="S119" s="1427"/>
      <c r="T119" s="1427"/>
      <c r="V119" s="152"/>
      <c r="W119" s="152"/>
      <c r="X119" s="152"/>
    </row>
    <row r="120" spans="3:24" ht="30.75" x14ac:dyDescent="0.7">
      <c r="C120" s="1427"/>
      <c r="D120" s="1427"/>
      <c r="E120" s="1427"/>
      <c r="F120" s="1427"/>
      <c r="G120" s="1427"/>
      <c r="H120" s="1427"/>
      <c r="I120" s="1427"/>
      <c r="J120" s="1427"/>
      <c r="K120" s="1427"/>
      <c r="L120" s="1427"/>
      <c r="M120" s="1427"/>
      <c r="N120" s="1427"/>
      <c r="O120" s="1427"/>
      <c r="P120" s="1427"/>
      <c r="Q120" s="1427"/>
      <c r="R120" s="1427"/>
      <c r="S120" s="1427"/>
      <c r="T120" s="1427"/>
    </row>
    <row r="121" spans="3:24" ht="30.75" x14ac:dyDescent="0.7">
      <c r="C121" s="1427"/>
      <c r="D121" s="1427"/>
      <c r="E121" s="1427"/>
      <c r="F121" s="1427"/>
      <c r="G121" s="1427"/>
      <c r="H121" s="1427"/>
      <c r="I121" s="1427"/>
      <c r="J121" s="1427"/>
      <c r="K121" s="1427"/>
      <c r="L121" s="1427"/>
      <c r="M121" s="1427"/>
      <c r="N121" s="1427"/>
      <c r="O121" s="1427"/>
      <c r="P121" s="1427"/>
      <c r="Q121" s="1427"/>
      <c r="R121" s="1427"/>
      <c r="S121" s="1427"/>
      <c r="T121" s="1427"/>
    </row>
    <row r="122" spans="3:24" ht="30.75" x14ac:dyDescent="0.7">
      <c r="C122" s="1427"/>
      <c r="D122" s="1427"/>
      <c r="E122" s="1427"/>
      <c r="F122" s="1427"/>
      <c r="G122" s="1427"/>
      <c r="H122" s="1427"/>
      <c r="I122" s="1427"/>
      <c r="J122" s="1427"/>
      <c r="K122" s="1427"/>
      <c r="L122" s="1427"/>
      <c r="M122" s="1427"/>
      <c r="N122" s="1427"/>
      <c r="O122" s="1427"/>
      <c r="P122" s="1427"/>
      <c r="Q122" s="1427"/>
      <c r="R122" s="1427"/>
      <c r="S122" s="1427"/>
      <c r="T122" s="1427"/>
    </row>
    <row r="123" spans="3:24" ht="30.75" x14ac:dyDescent="0.7">
      <c r="C123" s="1427"/>
      <c r="D123" s="1427"/>
      <c r="E123" s="1427"/>
      <c r="F123" s="1427"/>
      <c r="G123" s="1427"/>
      <c r="H123" s="1427"/>
      <c r="I123" s="1427"/>
      <c r="J123" s="1427"/>
      <c r="K123" s="1427"/>
      <c r="L123" s="1427"/>
      <c r="M123" s="1427"/>
      <c r="N123" s="1427"/>
      <c r="O123" s="1427"/>
      <c r="P123" s="1427"/>
      <c r="Q123" s="1427"/>
      <c r="R123" s="1427"/>
      <c r="S123" s="1427"/>
      <c r="T123" s="1427"/>
    </row>
    <row r="124" spans="3:24" ht="30.75" x14ac:dyDescent="0.7">
      <c r="C124" s="1427"/>
      <c r="D124" s="1427"/>
      <c r="E124" s="1427"/>
      <c r="F124" s="1427"/>
      <c r="G124" s="1427"/>
      <c r="H124" s="1427"/>
      <c r="I124" s="1427"/>
      <c r="J124" s="1427"/>
      <c r="K124" s="1427"/>
      <c r="L124" s="1427"/>
      <c r="M124" s="1427"/>
      <c r="N124" s="1427"/>
      <c r="O124" s="1427"/>
      <c r="P124" s="1427"/>
      <c r="Q124" s="1427"/>
      <c r="R124" s="1427"/>
      <c r="S124" s="1427"/>
      <c r="T124" s="1427"/>
    </row>
    <row r="125" spans="3:24" ht="30.75" x14ac:dyDescent="0.7">
      <c r="C125" s="1427"/>
      <c r="D125" s="1427"/>
      <c r="E125" s="1427"/>
      <c r="F125" s="1427"/>
      <c r="G125" s="1427"/>
      <c r="H125" s="1427"/>
      <c r="I125" s="1427"/>
      <c r="J125" s="1427"/>
      <c r="K125" s="1427"/>
      <c r="L125" s="1427"/>
      <c r="M125" s="1427"/>
      <c r="N125" s="1427"/>
      <c r="O125" s="1427"/>
      <c r="P125" s="1427"/>
      <c r="Q125" s="1427"/>
      <c r="R125" s="1427"/>
      <c r="S125" s="1427"/>
      <c r="T125" s="1427"/>
    </row>
    <row r="126" spans="3:24" ht="30.75" x14ac:dyDescent="0.7">
      <c r="C126" s="1427"/>
      <c r="D126" s="1427"/>
      <c r="E126" s="1427"/>
      <c r="F126" s="1427"/>
      <c r="G126" s="1427"/>
      <c r="H126" s="1427"/>
      <c r="I126" s="1427"/>
      <c r="J126" s="1427"/>
      <c r="K126" s="1427"/>
      <c r="L126" s="1427"/>
      <c r="M126" s="1427"/>
      <c r="N126" s="1427"/>
      <c r="O126" s="1427"/>
      <c r="P126" s="1427"/>
      <c r="Q126" s="1427"/>
      <c r="R126" s="1427"/>
      <c r="S126" s="1427"/>
      <c r="T126" s="1427"/>
    </row>
    <row r="127" spans="3:24" ht="30.75" x14ac:dyDescent="0.7">
      <c r="C127" s="1427"/>
      <c r="D127" s="1427"/>
      <c r="E127" s="1427"/>
      <c r="F127" s="1427"/>
      <c r="G127" s="1427"/>
      <c r="H127" s="1427"/>
      <c r="I127" s="1427"/>
      <c r="J127" s="1427"/>
      <c r="K127" s="1427"/>
      <c r="L127" s="1427"/>
      <c r="M127" s="1427"/>
      <c r="N127" s="1427"/>
      <c r="O127" s="1427"/>
      <c r="P127" s="1427"/>
      <c r="Q127" s="1427"/>
      <c r="R127" s="1427"/>
      <c r="S127" s="1427"/>
      <c r="T127" s="1427"/>
    </row>
    <row r="128" spans="3:24" ht="30.75" x14ac:dyDescent="0.7">
      <c r="C128" s="1427"/>
      <c r="D128" s="1427"/>
      <c r="E128" s="1427"/>
      <c r="F128" s="1427"/>
      <c r="G128" s="1427"/>
      <c r="H128" s="1427"/>
      <c r="I128" s="1427"/>
      <c r="J128" s="1427"/>
      <c r="K128" s="1427"/>
      <c r="L128" s="1427"/>
      <c r="M128" s="1427"/>
      <c r="N128" s="1427"/>
      <c r="O128" s="1427"/>
      <c r="P128" s="1427"/>
      <c r="Q128" s="1427"/>
      <c r="R128" s="1427"/>
      <c r="S128" s="1427"/>
      <c r="T128" s="1427"/>
    </row>
    <row r="129" spans="3:20" ht="30.75" x14ac:dyDescent="0.7">
      <c r="C129" s="1427"/>
      <c r="D129" s="1427"/>
      <c r="E129" s="1427"/>
      <c r="F129" s="1427"/>
      <c r="G129" s="1427"/>
      <c r="H129" s="1427"/>
      <c r="I129" s="1427"/>
      <c r="J129" s="1427"/>
      <c r="K129" s="1427"/>
      <c r="L129" s="1427"/>
      <c r="M129" s="1427"/>
      <c r="N129" s="1427"/>
      <c r="O129" s="1427"/>
      <c r="P129" s="1427"/>
      <c r="Q129" s="1427"/>
      <c r="R129" s="1427"/>
      <c r="S129" s="1427"/>
      <c r="T129" s="1427"/>
    </row>
    <row r="130" spans="3:20" ht="30.75" x14ac:dyDescent="0.7">
      <c r="C130" s="1427"/>
      <c r="D130" s="1427"/>
      <c r="E130" s="1427"/>
      <c r="F130" s="1427"/>
      <c r="G130" s="1427"/>
      <c r="H130" s="1427"/>
      <c r="I130" s="1427"/>
      <c r="J130" s="1427"/>
      <c r="K130" s="1427"/>
      <c r="L130" s="1427"/>
      <c r="M130" s="1427"/>
      <c r="N130" s="1427"/>
      <c r="O130" s="1427"/>
      <c r="P130" s="1427"/>
      <c r="Q130" s="1427"/>
      <c r="R130" s="1427"/>
      <c r="S130" s="1427"/>
      <c r="T130" s="1427"/>
    </row>
    <row r="131" spans="3:20" ht="30.75" x14ac:dyDescent="0.7">
      <c r="C131" s="1427"/>
      <c r="D131" s="1427"/>
      <c r="E131" s="1427"/>
      <c r="F131" s="1427"/>
      <c r="G131" s="1427"/>
      <c r="H131" s="1427"/>
      <c r="I131" s="1427"/>
      <c r="J131" s="1427"/>
      <c r="K131" s="1427"/>
      <c r="L131" s="1427"/>
      <c r="M131" s="1427"/>
      <c r="N131" s="1427"/>
      <c r="O131" s="1427"/>
      <c r="P131" s="1427"/>
      <c r="Q131" s="1427"/>
      <c r="R131" s="1427"/>
      <c r="S131" s="1427"/>
      <c r="T131" s="1427"/>
    </row>
    <row r="132" spans="3:20" ht="30.75" x14ac:dyDescent="0.7">
      <c r="C132" s="1427"/>
      <c r="D132" s="1427"/>
      <c r="E132" s="1427"/>
      <c r="F132" s="1427"/>
      <c r="G132" s="1427"/>
      <c r="H132" s="1427"/>
      <c r="I132" s="1427"/>
      <c r="J132" s="1427"/>
      <c r="K132" s="1427"/>
      <c r="L132" s="1427"/>
      <c r="M132" s="1427"/>
      <c r="N132" s="1427"/>
      <c r="O132" s="1427"/>
      <c r="P132" s="1427"/>
      <c r="Q132" s="1427"/>
      <c r="R132" s="1427"/>
      <c r="S132" s="1427"/>
      <c r="T132" s="1427"/>
    </row>
    <row r="133" spans="3:20" ht="30.75" x14ac:dyDescent="0.7">
      <c r="C133" s="1427"/>
      <c r="D133" s="1427"/>
      <c r="E133" s="1427"/>
      <c r="F133" s="1427"/>
      <c r="G133" s="1427"/>
      <c r="H133" s="1427"/>
      <c r="I133" s="1427"/>
      <c r="J133" s="1427"/>
      <c r="K133" s="1427"/>
      <c r="L133" s="1427"/>
      <c r="M133" s="1427"/>
      <c r="N133" s="1427"/>
      <c r="O133" s="1427"/>
      <c r="P133" s="1427"/>
      <c r="Q133" s="1427"/>
      <c r="R133" s="1427"/>
      <c r="S133" s="1427"/>
      <c r="T133" s="1427"/>
    </row>
    <row r="134" spans="3:20" ht="30.75" x14ac:dyDescent="0.7">
      <c r="C134" s="1427"/>
      <c r="D134" s="1427"/>
      <c r="E134" s="1427"/>
      <c r="F134" s="1427"/>
      <c r="G134" s="1427"/>
      <c r="H134" s="1427"/>
      <c r="I134" s="1427"/>
      <c r="J134" s="1427"/>
      <c r="K134" s="1427"/>
      <c r="L134" s="1427"/>
      <c r="M134" s="1427"/>
      <c r="N134" s="1427"/>
      <c r="O134" s="1427"/>
      <c r="P134" s="1427"/>
      <c r="Q134" s="1427"/>
      <c r="R134" s="1427"/>
      <c r="S134" s="1427"/>
      <c r="T134" s="1427"/>
    </row>
    <row r="135" spans="3:20" ht="30.75" x14ac:dyDescent="0.7">
      <c r="C135" s="1427"/>
      <c r="D135" s="1427"/>
      <c r="E135" s="1427"/>
      <c r="F135" s="1427"/>
      <c r="G135" s="1427"/>
      <c r="H135" s="1427"/>
      <c r="I135" s="1427"/>
      <c r="J135" s="1427"/>
      <c r="K135" s="1427"/>
      <c r="L135" s="1427"/>
      <c r="M135" s="1427"/>
      <c r="N135" s="1427"/>
      <c r="O135" s="1427"/>
      <c r="P135" s="1427"/>
      <c r="Q135" s="1427"/>
      <c r="R135" s="1427"/>
      <c r="S135" s="1427"/>
      <c r="T135" s="1427"/>
    </row>
    <row r="136" spans="3:20" ht="30.75" x14ac:dyDescent="0.7">
      <c r="C136" s="1427"/>
      <c r="D136" s="1427"/>
      <c r="E136" s="1427"/>
      <c r="F136" s="1427"/>
      <c r="G136" s="1427"/>
      <c r="H136" s="1427"/>
      <c r="I136" s="1427"/>
      <c r="J136" s="1427"/>
      <c r="K136" s="1427"/>
      <c r="L136" s="1427"/>
      <c r="M136" s="1427"/>
      <c r="N136" s="1427"/>
      <c r="O136" s="1427"/>
      <c r="P136" s="1427"/>
      <c r="Q136" s="1427"/>
      <c r="R136" s="1427"/>
      <c r="S136" s="1427"/>
      <c r="T136" s="1427"/>
    </row>
    <row r="137" spans="3:20" ht="30.75" x14ac:dyDescent="0.7">
      <c r="C137" s="1427"/>
      <c r="D137" s="1427"/>
      <c r="E137" s="1427"/>
      <c r="F137" s="1427"/>
      <c r="G137" s="1427"/>
      <c r="H137" s="1427"/>
      <c r="I137" s="1427"/>
      <c r="J137" s="1427"/>
      <c r="K137" s="1427"/>
      <c r="L137" s="1427"/>
      <c r="M137" s="1427"/>
      <c r="N137" s="1427"/>
      <c r="O137" s="1427"/>
      <c r="P137" s="1427"/>
      <c r="Q137" s="1427"/>
      <c r="R137" s="1427"/>
      <c r="S137" s="1427"/>
      <c r="T137" s="1427"/>
    </row>
    <row r="138" spans="3:20" ht="30.75" x14ac:dyDescent="0.7">
      <c r="C138" s="1427"/>
      <c r="D138" s="1427"/>
      <c r="E138" s="1427"/>
      <c r="F138" s="1427"/>
      <c r="G138" s="1427"/>
      <c r="H138" s="1427"/>
      <c r="I138" s="1427"/>
      <c r="J138" s="1427"/>
      <c r="K138" s="1427"/>
      <c r="L138" s="1427"/>
      <c r="M138" s="1427"/>
      <c r="N138" s="1427"/>
      <c r="O138" s="1427"/>
      <c r="P138" s="1427"/>
      <c r="Q138" s="1427"/>
      <c r="R138" s="1427"/>
      <c r="S138" s="1427"/>
      <c r="T138" s="1427"/>
    </row>
    <row r="139" spans="3:20" ht="30.75" x14ac:dyDescent="0.7">
      <c r="C139" s="1427"/>
      <c r="D139" s="1427"/>
      <c r="E139" s="1427"/>
      <c r="F139" s="1427"/>
      <c r="G139" s="1427"/>
      <c r="H139" s="1427"/>
      <c r="I139" s="1427"/>
      <c r="J139" s="1427"/>
      <c r="K139" s="1427"/>
      <c r="L139" s="1427"/>
      <c r="M139" s="1427"/>
      <c r="N139" s="1427"/>
      <c r="O139" s="1427"/>
      <c r="P139" s="1427"/>
      <c r="Q139" s="1427"/>
      <c r="R139" s="1427"/>
      <c r="S139" s="1427"/>
      <c r="T139" s="1427"/>
    </row>
    <row r="140" spans="3:20" ht="30.75" x14ac:dyDescent="0.7">
      <c r="C140" s="1427"/>
      <c r="D140" s="1427"/>
      <c r="E140" s="1427"/>
      <c r="F140" s="1427"/>
      <c r="G140" s="1427"/>
      <c r="H140" s="1427"/>
      <c r="I140" s="1427"/>
      <c r="J140" s="1427"/>
      <c r="K140" s="1427"/>
      <c r="L140" s="1427"/>
      <c r="M140" s="1427"/>
      <c r="N140" s="1427"/>
      <c r="O140" s="1427"/>
      <c r="P140" s="1427"/>
      <c r="Q140" s="1427"/>
      <c r="R140" s="1427"/>
      <c r="S140" s="1427"/>
      <c r="T140" s="1427"/>
    </row>
    <row r="141" spans="3:20" ht="30.75" x14ac:dyDescent="0.7">
      <c r="C141" s="1427"/>
      <c r="D141" s="1427"/>
      <c r="E141" s="1427"/>
      <c r="F141" s="1427"/>
      <c r="G141" s="1427"/>
      <c r="H141" s="1427"/>
      <c r="I141" s="1427"/>
      <c r="J141" s="1427"/>
      <c r="K141" s="1427"/>
      <c r="L141" s="1427"/>
      <c r="M141" s="1427"/>
      <c r="N141" s="1427"/>
      <c r="O141" s="1427"/>
      <c r="P141" s="1427"/>
      <c r="Q141" s="1427"/>
      <c r="R141" s="1427"/>
      <c r="S141" s="1427"/>
      <c r="T141" s="1427"/>
    </row>
    <row r="142" spans="3:20" ht="30.75" x14ac:dyDescent="0.7">
      <c r="C142" s="1427"/>
      <c r="D142" s="1427"/>
      <c r="E142" s="1427"/>
      <c r="F142" s="1427"/>
      <c r="G142" s="1427"/>
      <c r="H142" s="1427"/>
      <c r="I142" s="1427"/>
      <c r="J142" s="1427"/>
      <c r="K142" s="1427"/>
      <c r="L142" s="1427"/>
      <c r="M142" s="1427"/>
      <c r="N142" s="1427"/>
      <c r="O142" s="1427"/>
      <c r="P142" s="1427"/>
      <c r="Q142" s="1427"/>
      <c r="R142" s="1427"/>
      <c r="S142" s="1427"/>
      <c r="T142" s="1427"/>
    </row>
    <row r="143" spans="3:20" ht="30.75" x14ac:dyDescent="0.7">
      <c r="C143" s="1427"/>
      <c r="D143" s="1427"/>
      <c r="E143" s="1427"/>
      <c r="F143" s="1427"/>
      <c r="G143" s="1427"/>
      <c r="H143" s="1427"/>
      <c r="I143" s="1427"/>
      <c r="J143" s="1427"/>
      <c r="K143" s="1427"/>
      <c r="L143" s="1427"/>
      <c r="M143" s="1427"/>
      <c r="N143" s="1427"/>
      <c r="O143" s="1427"/>
      <c r="P143" s="1427"/>
      <c r="Q143" s="1427"/>
      <c r="R143" s="1427"/>
      <c r="S143" s="1427"/>
      <c r="T143" s="1427"/>
    </row>
    <row r="144" spans="3:20" ht="30.75" x14ac:dyDescent="0.7">
      <c r="C144" s="1427"/>
      <c r="D144" s="1427"/>
      <c r="E144" s="1427"/>
      <c r="F144" s="1427"/>
      <c r="G144" s="1427"/>
      <c r="H144" s="1427"/>
      <c r="I144" s="1427"/>
      <c r="J144" s="1427"/>
      <c r="K144" s="1427"/>
      <c r="L144" s="1427"/>
      <c r="M144" s="1427"/>
      <c r="N144" s="1427"/>
      <c r="O144" s="1427"/>
      <c r="P144" s="1427"/>
      <c r="Q144" s="1427"/>
      <c r="R144" s="1427"/>
      <c r="S144" s="1427"/>
      <c r="T144" s="1427"/>
    </row>
    <row r="145" spans="3:20" ht="30.75" x14ac:dyDescent="0.7">
      <c r="C145" s="1427"/>
      <c r="D145" s="1427"/>
      <c r="E145" s="1427"/>
      <c r="F145" s="1427"/>
      <c r="G145" s="1427"/>
      <c r="H145" s="1427"/>
      <c r="I145" s="1427"/>
      <c r="J145" s="1427"/>
      <c r="K145" s="1427"/>
      <c r="L145" s="1427"/>
      <c r="M145" s="1427"/>
      <c r="N145" s="1427"/>
      <c r="O145" s="1427"/>
      <c r="P145" s="1427"/>
      <c r="Q145" s="1427"/>
      <c r="R145" s="1427"/>
      <c r="S145" s="1427"/>
      <c r="T145" s="1427"/>
    </row>
    <row r="146" spans="3:20" ht="30.75" x14ac:dyDescent="0.7">
      <c r="C146" s="1427"/>
      <c r="D146" s="1427"/>
      <c r="E146" s="1427"/>
      <c r="F146" s="1427"/>
      <c r="G146" s="1427"/>
      <c r="H146" s="1427"/>
      <c r="I146" s="1427"/>
      <c r="J146" s="1427"/>
      <c r="K146" s="1427"/>
      <c r="L146" s="1427"/>
      <c r="M146" s="1427"/>
      <c r="N146" s="1427"/>
      <c r="O146" s="1427"/>
      <c r="P146" s="1427"/>
      <c r="Q146" s="1427"/>
      <c r="R146" s="1427"/>
      <c r="S146" s="1427"/>
      <c r="T146" s="1427"/>
    </row>
    <row r="147" spans="3:20" ht="30.75" x14ac:dyDescent="0.7">
      <c r="C147" s="1427"/>
      <c r="D147" s="1427"/>
      <c r="E147" s="1427"/>
      <c r="F147" s="1427"/>
      <c r="G147" s="1427"/>
      <c r="H147" s="1427"/>
      <c r="I147" s="1427"/>
      <c r="J147" s="1427"/>
      <c r="K147" s="1427"/>
      <c r="L147" s="1427"/>
      <c r="M147" s="1427"/>
      <c r="N147" s="1427"/>
      <c r="O147" s="1427"/>
      <c r="P147" s="1427"/>
      <c r="Q147" s="1427"/>
      <c r="R147" s="1427"/>
      <c r="S147" s="1427"/>
      <c r="T147" s="1427"/>
    </row>
    <row r="148" spans="3:20" ht="30.75" x14ac:dyDescent="0.7">
      <c r="C148" s="1427"/>
      <c r="D148" s="1427"/>
      <c r="E148" s="1427"/>
      <c r="F148" s="1427"/>
      <c r="G148" s="1427"/>
      <c r="H148" s="1427"/>
      <c r="I148" s="1427"/>
      <c r="J148" s="1427"/>
      <c r="K148" s="1427"/>
      <c r="L148" s="1427"/>
      <c r="M148" s="1427"/>
      <c r="N148" s="1427"/>
      <c r="O148" s="1427"/>
      <c r="P148" s="1427"/>
      <c r="Q148" s="1427"/>
      <c r="R148" s="1427"/>
      <c r="S148" s="1427"/>
      <c r="T148" s="1427"/>
    </row>
    <row r="149" spans="3:20" ht="30.75" x14ac:dyDescent="0.7">
      <c r="C149" s="1427"/>
      <c r="D149" s="1427"/>
      <c r="E149" s="1427"/>
      <c r="F149" s="1427"/>
      <c r="G149" s="1427"/>
      <c r="H149" s="1427"/>
      <c r="I149" s="1427"/>
      <c r="J149" s="1427"/>
      <c r="K149" s="1427"/>
      <c r="L149" s="1427"/>
      <c r="M149" s="1427"/>
      <c r="N149" s="1427"/>
      <c r="O149" s="1427"/>
      <c r="P149" s="1427"/>
      <c r="Q149" s="1427"/>
      <c r="R149" s="1427"/>
      <c r="S149" s="1427"/>
      <c r="T149" s="1427"/>
    </row>
    <row r="150" spans="3:20" ht="30.75" x14ac:dyDescent="0.7">
      <c r="C150" s="1427"/>
      <c r="D150" s="1427"/>
      <c r="E150" s="1427"/>
      <c r="F150" s="1427"/>
      <c r="G150" s="1427"/>
      <c r="H150" s="1427"/>
      <c r="I150" s="1427"/>
      <c r="J150" s="1427"/>
      <c r="K150" s="1427"/>
      <c r="L150" s="1427"/>
      <c r="M150" s="1427"/>
      <c r="N150" s="1427"/>
      <c r="O150" s="1427"/>
      <c r="P150" s="1427"/>
      <c r="Q150" s="1427"/>
      <c r="R150" s="1427"/>
      <c r="S150" s="1427"/>
      <c r="T150" s="1427"/>
    </row>
    <row r="151" spans="3:20" ht="30.75" x14ac:dyDescent="0.7">
      <c r="C151" s="1427"/>
      <c r="D151" s="1427"/>
      <c r="E151" s="1427"/>
      <c r="F151" s="1427"/>
      <c r="G151" s="1427"/>
      <c r="H151" s="1427"/>
      <c r="I151" s="1427"/>
      <c r="J151" s="1427"/>
      <c r="K151" s="1427"/>
      <c r="L151" s="1427"/>
      <c r="M151" s="1427"/>
      <c r="N151" s="1427"/>
      <c r="O151" s="1427"/>
      <c r="P151" s="1427"/>
      <c r="Q151" s="1427"/>
      <c r="R151" s="1427"/>
      <c r="S151" s="1427"/>
      <c r="T151" s="1427"/>
    </row>
    <row r="152" spans="3:20" ht="30.75" x14ac:dyDescent="0.7">
      <c r="C152" s="1427"/>
      <c r="D152" s="1427"/>
      <c r="E152" s="1427"/>
      <c r="F152" s="1427"/>
      <c r="G152" s="1427"/>
      <c r="H152" s="1427"/>
      <c r="I152" s="1427"/>
      <c r="J152" s="1427"/>
      <c r="K152" s="1427"/>
      <c r="L152" s="1427"/>
      <c r="M152" s="1427"/>
      <c r="N152" s="1427"/>
      <c r="O152" s="1427"/>
      <c r="P152" s="1427"/>
      <c r="Q152" s="1427"/>
      <c r="R152" s="1427"/>
      <c r="S152" s="1427"/>
      <c r="T152" s="1427"/>
    </row>
    <row r="153" spans="3:20" ht="30.75" x14ac:dyDescent="0.7">
      <c r="C153" s="1427"/>
      <c r="D153" s="1427"/>
      <c r="E153" s="1427"/>
      <c r="F153" s="1427"/>
      <c r="G153" s="1427"/>
      <c r="H153" s="1427"/>
      <c r="I153" s="1427"/>
      <c r="J153" s="1427"/>
      <c r="K153" s="1427"/>
      <c r="L153" s="1427"/>
      <c r="M153" s="1427"/>
      <c r="N153" s="1427"/>
      <c r="O153" s="1427"/>
      <c r="P153" s="1427"/>
      <c r="Q153" s="1427"/>
      <c r="R153" s="1427"/>
      <c r="S153" s="1427"/>
      <c r="T153" s="1427"/>
    </row>
    <row r="154" spans="3:20" ht="30.75" x14ac:dyDescent="0.7">
      <c r="C154" s="1427"/>
      <c r="D154" s="1427"/>
      <c r="E154" s="1427"/>
      <c r="F154" s="1427"/>
      <c r="G154" s="1427"/>
      <c r="H154" s="1427"/>
      <c r="I154" s="1427"/>
      <c r="J154" s="1427"/>
      <c r="K154" s="1427"/>
      <c r="L154" s="1427"/>
      <c r="M154" s="1427"/>
      <c r="N154" s="1427"/>
      <c r="O154" s="1427"/>
      <c r="P154" s="1427"/>
      <c r="Q154" s="1427"/>
      <c r="R154" s="1427"/>
      <c r="S154" s="1427"/>
      <c r="T154" s="1427"/>
    </row>
    <row r="155" spans="3:20" ht="30.75" x14ac:dyDescent="0.7">
      <c r="C155" s="1427"/>
      <c r="D155" s="1427"/>
      <c r="E155" s="1427"/>
      <c r="F155" s="1427"/>
      <c r="G155" s="1427"/>
      <c r="H155" s="1427"/>
      <c r="I155" s="1427"/>
      <c r="J155" s="1427"/>
      <c r="K155" s="1427"/>
      <c r="L155" s="1427"/>
      <c r="M155" s="1427"/>
      <c r="N155" s="1427"/>
      <c r="O155" s="1427"/>
      <c r="P155" s="1427"/>
      <c r="Q155" s="1427"/>
      <c r="R155" s="1427"/>
      <c r="S155" s="1427"/>
      <c r="T155" s="1427"/>
    </row>
    <row r="156" spans="3:20" ht="30.75" x14ac:dyDescent="0.7">
      <c r="C156" s="1427"/>
      <c r="D156" s="1427"/>
      <c r="E156" s="1427"/>
      <c r="F156" s="1427"/>
      <c r="G156" s="1427"/>
      <c r="H156" s="1427"/>
      <c r="I156" s="1427"/>
      <c r="J156" s="1427"/>
      <c r="K156" s="1427"/>
      <c r="L156" s="1427"/>
      <c r="M156" s="1427"/>
      <c r="N156" s="1427"/>
      <c r="O156" s="1427"/>
      <c r="P156" s="1427"/>
      <c r="Q156" s="1427"/>
      <c r="R156" s="1427"/>
      <c r="S156" s="1427"/>
      <c r="T156" s="1427"/>
    </row>
    <row r="157" spans="3:20" ht="30.75" x14ac:dyDescent="0.7">
      <c r="C157" s="1427"/>
      <c r="D157" s="1427"/>
      <c r="E157" s="1427"/>
      <c r="F157" s="1427"/>
      <c r="G157" s="1427"/>
      <c r="H157" s="1427"/>
      <c r="I157" s="1427"/>
      <c r="J157" s="1427"/>
      <c r="K157" s="1427"/>
      <c r="L157" s="1427"/>
      <c r="M157" s="1427"/>
      <c r="N157" s="1427"/>
      <c r="O157" s="1427"/>
      <c r="P157" s="1427"/>
      <c r="Q157" s="1427"/>
      <c r="R157" s="1427"/>
      <c r="S157" s="1427"/>
      <c r="T157" s="1427"/>
    </row>
    <row r="158" spans="3:20" ht="30.75" x14ac:dyDescent="0.7">
      <c r="C158" s="1427"/>
      <c r="D158" s="1427"/>
      <c r="E158" s="1427"/>
      <c r="F158" s="1427"/>
      <c r="G158" s="1427"/>
      <c r="H158" s="1427"/>
      <c r="I158" s="1427"/>
      <c r="J158" s="1427"/>
      <c r="K158" s="1427"/>
      <c r="L158" s="1427"/>
      <c r="M158" s="1427"/>
      <c r="N158" s="1427"/>
      <c r="O158" s="1427"/>
      <c r="P158" s="1427"/>
      <c r="Q158" s="1427"/>
      <c r="R158" s="1427"/>
      <c r="S158" s="1427"/>
      <c r="T158" s="1427"/>
    </row>
    <row r="159" spans="3:20" ht="30.75" x14ac:dyDescent="0.7">
      <c r="C159" s="1427"/>
      <c r="D159" s="1427"/>
      <c r="E159" s="1427"/>
      <c r="F159" s="1427"/>
      <c r="G159" s="1427"/>
      <c r="H159" s="1427"/>
      <c r="I159" s="1427"/>
      <c r="J159" s="1427"/>
      <c r="K159" s="1427"/>
      <c r="L159" s="1427"/>
      <c r="M159" s="1427"/>
      <c r="N159" s="1427"/>
      <c r="O159" s="1427"/>
      <c r="P159" s="1427"/>
      <c r="Q159" s="1427"/>
      <c r="R159" s="1427"/>
      <c r="S159" s="1427"/>
      <c r="T159" s="1427"/>
    </row>
    <row r="160" spans="3:20" ht="30.75" x14ac:dyDescent="0.7">
      <c r="C160" s="1427"/>
      <c r="D160" s="1427"/>
      <c r="E160" s="1427"/>
      <c r="F160" s="1427"/>
      <c r="G160" s="1427"/>
      <c r="H160" s="1427"/>
      <c r="I160" s="1427"/>
      <c r="J160" s="1427"/>
      <c r="K160" s="1427"/>
      <c r="L160" s="1427"/>
      <c r="M160" s="1427"/>
      <c r="N160" s="1427"/>
      <c r="O160" s="1427"/>
      <c r="P160" s="1427"/>
      <c r="Q160" s="1427"/>
      <c r="R160" s="1427"/>
      <c r="S160" s="1427"/>
      <c r="T160" s="1427"/>
    </row>
    <row r="161" spans="3:20" ht="30.75" x14ac:dyDescent="0.7">
      <c r="C161" s="1427"/>
      <c r="D161" s="1427"/>
      <c r="E161" s="1427"/>
      <c r="F161" s="1427"/>
      <c r="G161" s="1427"/>
      <c r="H161" s="1427"/>
      <c r="I161" s="1427"/>
      <c r="J161" s="1427"/>
      <c r="K161" s="1427"/>
      <c r="L161" s="1427"/>
      <c r="M161" s="1427"/>
      <c r="N161" s="1427"/>
      <c r="O161" s="1427"/>
      <c r="P161" s="1427"/>
      <c r="Q161" s="1427"/>
      <c r="R161" s="1427"/>
      <c r="S161" s="1427"/>
      <c r="T161" s="1427"/>
    </row>
    <row r="162" spans="3:20" ht="30.75" x14ac:dyDescent="0.7">
      <c r="C162" s="1427"/>
      <c r="D162" s="1427"/>
      <c r="E162" s="1427"/>
      <c r="F162" s="1427"/>
      <c r="G162" s="1427"/>
      <c r="H162" s="1427"/>
      <c r="I162" s="1427"/>
      <c r="J162" s="1427"/>
      <c r="K162" s="1427"/>
      <c r="L162" s="1427"/>
      <c r="M162" s="1427"/>
      <c r="N162" s="1427"/>
      <c r="O162" s="1427"/>
      <c r="P162" s="1427"/>
      <c r="Q162" s="1427"/>
      <c r="R162" s="1427"/>
      <c r="S162" s="1427"/>
      <c r="T162" s="1427"/>
    </row>
    <row r="163" spans="3:20" ht="30.75" x14ac:dyDescent="0.7">
      <c r="C163" s="1427"/>
      <c r="D163" s="1427"/>
      <c r="E163" s="1427"/>
      <c r="F163" s="1427"/>
      <c r="G163" s="1427"/>
      <c r="H163" s="1427"/>
      <c r="I163" s="1427"/>
      <c r="J163" s="1427"/>
      <c r="K163" s="1427"/>
      <c r="L163" s="1427"/>
      <c r="M163" s="1427"/>
      <c r="N163" s="1427"/>
      <c r="O163" s="1427"/>
      <c r="P163" s="1427"/>
      <c r="Q163" s="1427"/>
      <c r="R163" s="1427"/>
      <c r="S163" s="1427"/>
      <c r="T163" s="1427"/>
    </row>
    <row r="164" spans="3:20" ht="30.75" x14ac:dyDescent="0.7">
      <c r="C164" s="1427"/>
      <c r="D164" s="1427"/>
      <c r="E164" s="1427"/>
      <c r="F164" s="1427"/>
      <c r="G164" s="1427"/>
      <c r="H164" s="1427"/>
      <c r="I164" s="1427"/>
      <c r="J164" s="1427"/>
      <c r="K164" s="1427"/>
      <c r="L164" s="1427"/>
      <c r="M164" s="1427"/>
      <c r="N164" s="1427"/>
      <c r="O164" s="1427"/>
      <c r="P164" s="1427"/>
      <c r="Q164" s="1427"/>
      <c r="R164" s="1427"/>
      <c r="S164" s="1427"/>
      <c r="T164" s="1427"/>
    </row>
    <row r="165" spans="3:20" ht="30.75" x14ac:dyDescent="0.7">
      <c r="C165" s="1427"/>
      <c r="D165" s="1427"/>
      <c r="E165" s="1427"/>
      <c r="F165" s="1427"/>
      <c r="G165" s="1427"/>
      <c r="H165" s="1427"/>
      <c r="I165" s="1427"/>
      <c r="J165" s="1427"/>
      <c r="K165" s="1427"/>
      <c r="L165" s="1427"/>
      <c r="M165" s="1427"/>
      <c r="N165" s="1427"/>
      <c r="O165" s="1427"/>
      <c r="P165" s="1427"/>
      <c r="Q165" s="1427"/>
      <c r="R165" s="1427"/>
      <c r="S165" s="1427"/>
      <c r="T165" s="1427"/>
    </row>
    <row r="166" spans="3:20" ht="30.75" x14ac:dyDescent="0.7">
      <c r="C166" s="1427"/>
      <c r="D166" s="1427"/>
      <c r="E166" s="1427"/>
      <c r="F166" s="1427"/>
      <c r="G166" s="1427"/>
      <c r="H166" s="1427"/>
      <c r="I166" s="1427"/>
      <c r="J166" s="1427"/>
      <c r="K166" s="1427"/>
      <c r="L166" s="1427"/>
      <c r="M166" s="1427"/>
      <c r="N166" s="1427"/>
      <c r="O166" s="1427"/>
      <c r="P166" s="1427"/>
      <c r="Q166" s="1427"/>
      <c r="R166" s="1427"/>
      <c r="S166" s="1427"/>
      <c r="T166" s="1427"/>
    </row>
    <row r="167" spans="3:20" ht="30.75" x14ac:dyDescent="0.7">
      <c r="C167" s="1427"/>
      <c r="D167" s="1427"/>
      <c r="E167" s="1427"/>
      <c r="F167" s="1427"/>
      <c r="G167" s="1427"/>
      <c r="H167" s="1427"/>
      <c r="I167" s="1427"/>
      <c r="J167" s="1427"/>
      <c r="K167" s="1427"/>
      <c r="L167" s="1427"/>
      <c r="M167" s="1427"/>
      <c r="N167" s="1427"/>
      <c r="O167" s="1427"/>
      <c r="P167" s="1427"/>
      <c r="Q167" s="1427"/>
      <c r="R167" s="1427"/>
      <c r="S167" s="1427"/>
      <c r="T167" s="1427"/>
    </row>
    <row r="168" spans="3:20" ht="30.75" x14ac:dyDescent="0.7">
      <c r="C168" s="1427"/>
      <c r="D168" s="1427"/>
      <c r="E168" s="1427"/>
      <c r="F168" s="1427"/>
      <c r="G168" s="1427"/>
      <c r="H168" s="1427"/>
      <c r="I168" s="1427"/>
      <c r="J168" s="1427"/>
      <c r="K168" s="1427"/>
      <c r="L168" s="1427"/>
      <c r="M168" s="1427"/>
      <c r="N168" s="1427"/>
      <c r="O168" s="1427"/>
      <c r="P168" s="1427"/>
      <c r="Q168" s="1427"/>
      <c r="R168" s="1427"/>
      <c r="S168" s="1427"/>
      <c r="T168" s="1427"/>
    </row>
    <row r="169" spans="3:20" ht="30.75" x14ac:dyDescent="0.7">
      <c r="C169" s="1427"/>
      <c r="D169" s="1427"/>
      <c r="E169" s="1427"/>
      <c r="F169" s="1427"/>
      <c r="G169" s="1427"/>
      <c r="H169" s="1427"/>
      <c r="I169" s="1427"/>
      <c r="J169" s="1427"/>
      <c r="K169" s="1427"/>
      <c r="L169" s="1427"/>
      <c r="M169" s="1427"/>
      <c r="N169" s="1427"/>
      <c r="O169" s="1427"/>
      <c r="P169" s="1427"/>
      <c r="Q169" s="1427"/>
      <c r="R169" s="1427"/>
      <c r="S169" s="1427"/>
      <c r="T169" s="1427"/>
    </row>
    <row r="170" spans="3:20" ht="18.75" x14ac:dyDescent="0.45">
      <c r="C170" s="107"/>
      <c r="D170" s="107"/>
      <c r="E170" s="107"/>
      <c r="F170" s="107"/>
      <c r="G170" s="107"/>
      <c r="H170" s="107"/>
      <c r="I170" s="107"/>
      <c r="J170" s="107"/>
      <c r="K170" s="107"/>
      <c r="L170" s="107"/>
      <c r="M170" s="107"/>
      <c r="N170" s="107"/>
      <c r="O170" s="107"/>
      <c r="P170" s="107"/>
      <c r="Q170" s="107"/>
      <c r="R170" s="107"/>
      <c r="S170" s="107"/>
      <c r="T170" s="107"/>
    </row>
    <row r="171" spans="3:20" ht="18.75" x14ac:dyDescent="0.45">
      <c r="C171" s="107"/>
      <c r="D171" s="107"/>
      <c r="E171" s="107"/>
      <c r="F171" s="107"/>
      <c r="G171" s="107"/>
      <c r="H171" s="107"/>
      <c r="I171" s="107"/>
      <c r="J171" s="107"/>
      <c r="K171" s="107"/>
      <c r="L171" s="107"/>
      <c r="M171" s="107"/>
      <c r="N171" s="107"/>
      <c r="O171" s="107"/>
      <c r="P171" s="107"/>
      <c r="Q171" s="107"/>
      <c r="R171" s="107"/>
      <c r="S171" s="107"/>
      <c r="T171" s="107"/>
    </row>
    <row r="172" spans="3:20" ht="18.75" x14ac:dyDescent="0.45">
      <c r="C172" s="107"/>
      <c r="D172" s="107"/>
      <c r="E172" s="107"/>
      <c r="F172" s="107"/>
      <c r="G172" s="107"/>
      <c r="H172" s="107"/>
      <c r="I172" s="107"/>
      <c r="J172" s="107"/>
      <c r="K172" s="107"/>
      <c r="L172" s="107"/>
      <c r="M172" s="107"/>
      <c r="N172" s="107"/>
      <c r="O172" s="107"/>
      <c r="P172" s="107"/>
      <c r="Q172" s="107"/>
      <c r="R172" s="107"/>
      <c r="S172" s="107"/>
      <c r="T172" s="107"/>
    </row>
    <row r="173" spans="3:20" ht="18.75" x14ac:dyDescent="0.45">
      <c r="C173" s="107"/>
      <c r="D173" s="107"/>
      <c r="E173" s="107"/>
      <c r="F173" s="107"/>
      <c r="G173" s="107"/>
      <c r="H173" s="107"/>
      <c r="I173" s="107"/>
      <c r="J173" s="107"/>
      <c r="K173" s="107"/>
      <c r="L173" s="107"/>
      <c r="M173" s="107"/>
      <c r="N173" s="107"/>
      <c r="O173" s="107"/>
      <c r="P173" s="107"/>
      <c r="Q173" s="107"/>
      <c r="R173" s="107"/>
      <c r="S173" s="107"/>
      <c r="T173" s="107"/>
    </row>
    <row r="174" spans="3:20" ht="18.75" x14ac:dyDescent="0.45">
      <c r="C174" s="107"/>
      <c r="D174" s="107"/>
      <c r="E174" s="107"/>
      <c r="F174" s="107"/>
      <c r="G174" s="107"/>
      <c r="H174" s="107"/>
      <c r="I174" s="107"/>
      <c r="J174" s="107"/>
      <c r="K174" s="107"/>
      <c r="L174" s="107"/>
      <c r="M174" s="107"/>
      <c r="N174" s="107"/>
      <c r="O174" s="107"/>
      <c r="P174" s="107"/>
      <c r="Q174" s="107"/>
      <c r="R174" s="107"/>
      <c r="S174" s="107"/>
      <c r="T174" s="107"/>
    </row>
    <row r="175" spans="3:20" ht="18.75" x14ac:dyDescent="0.45">
      <c r="C175" s="107"/>
      <c r="D175" s="107"/>
      <c r="E175" s="107"/>
      <c r="F175" s="107"/>
      <c r="G175" s="107"/>
      <c r="H175" s="107"/>
      <c r="I175" s="107"/>
      <c r="J175" s="107"/>
      <c r="K175" s="107"/>
      <c r="L175" s="107"/>
      <c r="M175" s="107"/>
      <c r="N175" s="107"/>
      <c r="O175" s="107"/>
      <c r="P175" s="107"/>
      <c r="Q175" s="107"/>
      <c r="R175" s="107"/>
      <c r="S175" s="107"/>
      <c r="T175" s="107"/>
    </row>
    <row r="176" spans="3:20" ht="18.75" x14ac:dyDescent="0.45">
      <c r="C176" s="107"/>
      <c r="D176" s="107"/>
      <c r="E176" s="107"/>
      <c r="F176" s="107"/>
      <c r="G176" s="107"/>
      <c r="H176" s="107"/>
      <c r="I176" s="107"/>
      <c r="J176" s="107"/>
      <c r="K176" s="107"/>
      <c r="L176" s="107"/>
      <c r="M176" s="107"/>
      <c r="N176" s="107"/>
      <c r="O176" s="107"/>
      <c r="P176" s="107"/>
      <c r="Q176" s="107"/>
      <c r="R176" s="107"/>
      <c r="S176" s="107"/>
      <c r="T176" s="107"/>
    </row>
    <row r="177" spans="3:20" ht="18.75" x14ac:dyDescent="0.45">
      <c r="C177" s="107"/>
      <c r="D177" s="107"/>
      <c r="E177" s="107"/>
      <c r="F177" s="107"/>
      <c r="G177" s="107"/>
      <c r="H177" s="107"/>
      <c r="I177" s="107"/>
      <c r="J177" s="107"/>
      <c r="K177" s="107"/>
      <c r="L177" s="107"/>
      <c r="M177" s="107"/>
      <c r="N177" s="107"/>
      <c r="O177" s="107"/>
      <c r="P177" s="107"/>
      <c r="Q177" s="107"/>
      <c r="R177" s="107"/>
      <c r="S177" s="107"/>
      <c r="T177" s="107"/>
    </row>
  </sheetData>
  <mergeCells count="12">
    <mergeCell ref="B65:K65"/>
    <mergeCell ref="L4:U4"/>
    <mergeCell ref="B4:K4"/>
    <mergeCell ref="O7:Q7"/>
    <mergeCell ref="U7:U9"/>
    <mergeCell ref="R7:T7"/>
    <mergeCell ref="B7:B9"/>
    <mergeCell ref="L65:U65"/>
    <mergeCell ref="C7:E7"/>
    <mergeCell ref="F7:H7"/>
    <mergeCell ref="I7:K7"/>
    <mergeCell ref="L7:N7"/>
  </mergeCells>
  <phoneticPr fontId="0" type="noConversion"/>
  <printOptions horizontalCentered="1"/>
  <pageMargins left="0.196850393700787" right="0.196850393700787" top="0.59055118110236204" bottom="0.59055118110236204" header="0.511811023622047" footer="0.511811023622047"/>
  <pageSetup paperSize="9" scale="45" pageOrder="overThenDown" orientation="portrait" r:id="rId1"/>
  <headerFooter alignWithMargins="0">
    <oddFooter>&amp;C&amp;"Times New Roman,Regular"&amp;20- &amp;P+41 -</oddFooter>
  </headerFooter>
  <colBreaks count="1" manualBreakCount="1">
    <brk id="11" max="123"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4"/>
  <dimension ref="B1:W63"/>
  <sheetViews>
    <sheetView rightToLeft="1" view="pageBreakPreview" zoomScale="50" zoomScaleNormal="50" zoomScaleSheetLayoutView="50" workbookViewId="0"/>
  </sheetViews>
  <sheetFormatPr defaultRowHeight="15" x14ac:dyDescent="0.35"/>
  <cols>
    <col min="1" max="1" width="9.140625" style="48"/>
    <col min="2" max="2" width="54.7109375" style="48" customWidth="1"/>
    <col min="3" max="8" width="15.140625" style="48" customWidth="1"/>
    <col min="9" max="9" width="62.7109375" style="48" customWidth="1"/>
    <col min="10" max="10" width="22.5703125" style="48" customWidth="1"/>
    <col min="11" max="11" width="22" style="48" customWidth="1"/>
    <col min="12" max="14" width="9.140625" style="48"/>
    <col min="15" max="15" width="13.28515625" style="48" bestFit="1" customWidth="1"/>
    <col min="16"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s="126" customFormat="1" ht="36.75" x14ac:dyDescent="0.85">
      <c r="B3" s="1792" t="s">
        <v>1892</v>
      </c>
      <c r="C3" s="1938"/>
      <c r="D3" s="1938"/>
      <c r="E3" s="1938"/>
      <c r="F3" s="1938"/>
      <c r="G3" s="1938"/>
      <c r="H3" s="1938"/>
      <c r="I3" s="1938"/>
    </row>
    <row r="4" spans="2:23" ht="12.75" customHeight="1" x14ac:dyDescent="0.85">
      <c r="B4" s="692"/>
      <c r="C4" s="693"/>
      <c r="D4" s="693"/>
      <c r="E4" s="693"/>
      <c r="F4" s="693"/>
      <c r="G4" s="693"/>
      <c r="H4" s="693"/>
      <c r="I4" s="693"/>
    </row>
    <row r="5" spans="2:23" s="126" customFormat="1" ht="36.75" x14ac:dyDescent="0.85">
      <c r="B5" s="1792" t="s">
        <v>1893</v>
      </c>
      <c r="C5" s="1938"/>
      <c r="D5" s="1938"/>
      <c r="E5" s="1938"/>
      <c r="F5" s="1938"/>
      <c r="G5" s="1938"/>
      <c r="H5" s="1938"/>
      <c r="I5" s="1938"/>
    </row>
    <row r="6" spans="2:23" s="5" customFormat="1" ht="15" customHeight="1" x14ac:dyDescent="0.65">
      <c r="B6" s="2"/>
      <c r="C6" s="2"/>
      <c r="D6" s="2"/>
      <c r="E6" s="2"/>
      <c r="F6" s="2"/>
      <c r="G6" s="2"/>
      <c r="H6" s="2"/>
      <c r="I6" s="2"/>
      <c r="J6" s="2"/>
      <c r="K6" s="2"/>
      <c r="L6" s="2"/>
      <c r="M6" s="2"/>
      <c r="N6" s="2"/>
      <c r="O6" s="2"/>
      <c r="P6" s="2"/>
      <c r="Q6" s="2"/>
      <c r="R6" s="2"/>
    </row>
    <row r="7" spans="2:23" ht="18.75" x14ac:dyDescent="0.45">
      <c r="B7" s="98"/>
      <c r="I7" s="100"/>
      <c r="J7" s="99"/>
      <c r="N7" s="100"/>
    </row>
    <row r="8" spans="2:23" s="51" customFormat="1" ht="24" thickBot="1" x14ac:dyDescent="0.55000000000000004">
      <c r="I8" s="80"/>
      <c r="J8" s="80"/>
      <c r="N8" s="80"/>
    </row>
    <row r="9" spans="2:23" s="258" customFormat="1" ht="23.1" customHeight="1" thickTop="1" x14ac:dyDescent="0.7">
      <c r="B9" s="1958" t="s">
        <v>887</v>
      </c>
      <c r="C9" s="1779">
        <v>2008</v>
      </c>
      <c r="D9" s="1779">
        <v>2009</v>
      </c>
      <c r="E9" s="1779">
        <v>2010</v>
      </c>
      <c r="F9" s="1779">
        <v>2011</v>
      </c>
      <c r="G9" s="1779">
        <v>2012</v>
      </c>
      <c r="H9" s="1779">
        <v>2013</v>
      </c>
      <c r="I9" s="1961" t="s">
        <v>886</v>
      </c>
      <c r="J9" s="339"/>
      <c r="N9" s="339"/>
    </row>
    <row r="10" spans="2:23" s="258" customFormat="1" ht="23.1" customHeight="1" x14ac:dyDescent="0.7">
      <c r="B10" s="1959"/>
      <c r="C10" s="1780"/>
      <c r="D10" s="1780"/>
      <c r="E10" s="1780"/>
      <c r="F10" s="1780"/>
      <c r="G10" s="1780"/>
      <c r="H10" s="1780"/>
      <c r="I10" s="1962"/>
    </row>
    <row r="11" spans="2:23" s="258" customFormat="1" ht="23.1" customHeight="1" x14ac:dyDescent="0.7">
      <c r="B11" s="1960"/>
      <c r="C11" s="1781"/>
      <c r="D11" s="1781"/>
      <c r="E11" s="1781"/>
      <c r="F11" s="1781"/>
      <c r="G11" s="1781"/>
      <c r="H11" s="1781"/>
      <c r="I11" s="1963"/>
    </row>
    <row r="12" spans="2:23" s="320" customFormat="1" ht="9" customHeight="1" x14ac:dyDescent="0.7">
      <c r="B12" s="680"/>
      <c r="C12" s="681"/>
      <c r="D12" s="681"/>
      <c r="E12" s="681"/>
      <c r="F12" s="681"/>
      <c r="G12" s="681"/>
      <c r="H12" s="681"/>
      <c r="I12" s="682"/>
    </row>
    <row r="13" spans="2:23" s="360" customFormat="1" ht="23.1" customHeight="1" x14ac:dyDescent="0.2">
      <c r="B13" s="856" t="s">
        <v>660</v>
      </c>
      <c r="C13" s="601"/>
      <c r="D13" s="601"/>
      <c r="E13" s="601"/>
      <c r="F13" s="601"/>
      <c r="G13" s="601"/>
      <c r="H13" s="601"/>
      <c r="I13" s="859" t="s">
        <v>702</v>
      </c>
    </row>
    <row r="14" spans="2:23" s="365" customFormat="1" ht="9" customHeight="1" x14ac:dyDescent="0.2">
      <c r="B14" s="610"/>
      <c r="C14" s="603"/>
      <c r="D14" s="603"/>
      <c r="E14" s="603"/>
      <c r="F14" s="603"/>
      <c r="G14" s="603"/>
      <c r="H14" s="603"/>
      <c r="I14" s="860"/>
    </row>
    <row r="15" spans="2:23" s="365" customFormat="1" ht="23.25" customHeight="1" x14ac:dyDescent="0.2">
      <c r="B15" s="610" t="s">
        <v>843</v>
      </c>
      <c r="C15" s="592">
        <v>839418.96064876847</v>
      </c>
      <c r="D15" s="592">
        <v>714215.59386699996</v>
      </c>
      <c r="E15" s="592">
        <v>812208.65754714888</v>
      </c>
      <c r="F15" s="592">
        <v>964928</v>
      </c>
      <c r="G15" s="592">
        <v>794277.43102509412</v>
      </c>
      <c r="H15" s="592">
        <v>944926.23297848494</v>
      </c>
      <c r="I15" s="860" t="s">
        <v>594</v>
      </c>
      <c r="O15" s="853"/>
      <c r="P15" s="853"/>
      <c r="Q15" s="853"/>
      <c r="R15" s="853"/>
    </row>
    <row r="16" spans="2:23" s="365" customFormat="1" ht="23.25" customHeight="1" x14ac:dyDescent="0.2">
      <c r="B16" s="610" t="s">
        <v>429</v>
      </c>
      <c r="C16" s="592">
        <v>7606.8480399999999</v>
      </c>
      <c r="D16" s="592">
        <v>42071.232643000003</v>
      </c>
      <c r="E16" s="592">
        <v>8830.7657589999999</v>
      </c>
      <c r="F16" s="592">
        <v>16366</v>
      </c>
      <c r="G16" s="592">
        <v>10016</v>
      </c>
      <c r="H16" s="592">
        <v>4198.6420500499999</v>
      </c>
      <c r="I16" s="860" t="s">
        <v>437</v>
      </c>
      <c r="O16" s="853"/>
      <c r="P16" s="853"/>
      <c r="Q16" s="853"/>
      <c r="R16" s="853"/>
    </row>
    <row r="17" spans="2:18" s="365" customFormat="1" ht="23.25" customHeight="1" x14ac:dyDescent="0.2">
      <c r="B17" s="610" t="s">
        <v>420</v>
      </c>
      <c r="C17" s="592">
        <v>707798.1934199403</v>
      </c>
      <c r="D17" s="592">
        <v>488330.26084917464</v>
      </c>
      <c r="E17" s="592">
        <v>569063.52938768209</v>
      </c>
      <c r="F17" s="592">
        <v>505107</v>
      </c>
      <c r="G17" s="592">
        <v>196452</v>
      </c>
      <c r="H17" s="592">
        <v>174933.46958167062</v>
      </c>
      <c r="I17" s="860" t="s">
        <v>421</v>
      </c>
      <c r="O17" s="853"/>
      <c r="P17" s="853"/>
      <c r="Q17" s="853"/>
      <c r="R17" s="853"/>
    </row>
    <row r="18" spans="2:18" s="365" customFormat="1" ht="23.25" customHeight="1" x14ac:dyDescent="0.2">
      <c r="B18" s="610" t="s">
        <v>1789</v>
      </c>
      <c r="C18" s="592">
        <v>8716.236562</v>
      </c>
      <c r="D18" s="592">
        <v>18686</v>
      </c>
      <c r="E18" s="592">
        <v>25954.740311000001</v>
      </c>
      <c r="F18" s="592">
        <v>29505</v>
      </c>
      <c r="G18" s="592">
        <v>26246</v>
      </c>
      <c r="H18" s="592">
        <v>28369.11142900999</v>
      </c>
      <c r="I18" s="860" t="s">
        <v>152</v>
      </c>
      <c r="O18" s="853"/>
      <c r="P18" s="853"/>
      <c r="Q18" s="853"/>
      <c r="R18" s="853"/>
    </row>
    <row r="19" spans="2:18" s="365" customFormat="1" ht="23.25" customHeight="1" x14ac:dyDescent="0.2">
      <c r="B19" s="610" t="s">
        <v>606</v>
      </c>
      <c r="C19" s="592">
        <v>126192</v>
      </c>
      <c r="D19" s="592">
        <v>94013</v>
      </c>
      <c r="E19" s="592">
        <v>36883.748732</v>
      </c>
      <c r="F19" s="592">
        <v>35196</v>
      </c>
      <c r="G19" s="592">
        <v>248838</v>
      </c>
      <c r="H19" s="592">
        <v>160301.29981348457</v>
      </c>
      <c r="I19" s="860" t="s">
        <v>153</v>
      </c>
      <c r="K19" s="854"/>
      <c r="L19" s="854"/>
      <c r="M19" s="854"/>
      <c r="N19" s="854"/>
      <c r="O19" s="853"/>
      <c r="P19" s="853"/>
      <c r="Q19" s="853"/>
      <c r="R19" s="853"/>
    </row>
    <row r="20" spans="2:18" s="365" customFormat="1" ht="23.25" customHeight="1" x14ac:dyDescent="0.2">
      <c r="B20" s="608" t="s">
        <v>854</v>
      </c>
      <c r="C20" s="645">
        <v>1689732.2386707086</v>
      </c>
      <c r="D20" s="645">
        <v>1357316.0873591746</v>
      </c>
      <c r="E20" s="645">
        <v>1452941.4417368309</v>
      </c>
      <c r="F20" s="645">
        <v>1551102</v>
      </c>
      <c r="G20" s="645">
        <v>1275829.4310250941</v>
      </c>
      <c r="H20" s="645">
        <v>1312728.7558527002</v>
      </c>
      <c r="I20" s="728" t="s">
        <v>332</v>
      </c>
    </row>
    <row r="21" spans="2:18" s="854" customFormat="1" ht="9.9499999999999993" customHeight="1" thickBot="1" x14ac:dyDescent="0.25">
      <c r="B21" s="857"/>
      <c r="C21" s="1581"/>
      <c r="D21" s="1581"/>
      <c r="E21" s="1581"/>
      <c r="F21" s="1581"/>
      <c r="G21" s="1581"/>
      <c r="H21" s="1581"/>
      <c r="I21" s="861"/>
      <c r="K21" s="365"/>
      <c r="L21" s="365"/>
      <c r="M21" s="365"/>
      <c r="N21" s="365"/>
    </row>
    <row r="22" spans="2:18" s="854" customFormat="1" ht="9.9499999999999993" customHeight="1" thickTop="1" x14ac:dyDescent="0.2">
      <c r="B22" s="858"/>
      <c r="C22" s="592"/>
      <c r="D22" s="592"/>
      <c r="E22" s="592"/>
      <c r="F22" s="592"/>
      <c r="G22" s="592"/>
      <c r="H22" s="592"/>
      <c r="I22" s="862"/>
      <c r="K22" s="365"/>
      <c r="L22" s="365"/>
      <c r="M22" s="365"/>
      <c r="N22" s="365"/>
    </row>
    <row r="23" spans="2:18" s="365" customFormat="1" ht="23.1" customHeight="1" x14ac:dyDescent="0.2">
      <c r="B23" s="856" t="s">
        <v>566</v>
      </c>
      <c r="C23" s="592"/>
      <c r="D23" s="592"/>
      <c r="E23" s="592"/>
      <c r="F23" s="592"/>
      <c r="G23" s="592"/>
      <c r="H23" s="592"/>
      <c r="I23" s="859" t="s">
        <v>272</v>
      </c>
    </row>
    <row r="24" spans="2:18" s="365" customFormat="1" ht="9" customHeight="1" x14ac:dyDescent="0.2">
      <c r="B24" s="610"/>
      <c r="C24" s="606"/>
      <c r="D24" s="606"/>
      <c r="E24" s="606"/>
      <c r="F24" s="606"/>
      <c r="G24" s="606"/>
      <c r="H24" s="606"/>
      <c r="I24" s="860"/>
    </row>
    <row r="25" spans="2:18" s="365" customFormat="1" ht="23.25" customHeight="1" x14ac:dyDescent="0.2">
      <c r="B25" s="610" t="s">
        <v>843</v>
      </c>
      <c r="C25" s="592">
        <v>24971.750870913344</v>
      </c>
      <c r="D25" s="592">
        <v>26462.184467696217</v>
      </c>
      <c r="E25" s="592">
        <v>23933.137190262067</v>
      </c>
      <c r="F25" s="592">
        <v>24702</v>
      </c>
      <c r="G25" s="592">
        <v>16934.646341799576</v>
      </c>
      <c r="H25" s="592">
        <v>12016.992793074183</v>
      </c>
      <c r="I25" s="860" t="s">
        <v>594</v>
      </c>
    </row>
    <row r="26" spans="2:18" s="365" customFormat="1" ht="23.25" customHeight="1" x14ac:dyDescent="0.2">
      <c r="B26" s="610" t="s">
        <v>429</v>
      </c>
      <c r="C26" s="592">
        <v>45.544561999999999</v>
      </c>
      <c r="D26" s="592">
        <v>757.14301399999999</v>
      </c>
      <c r="E26" s="592">
        <v>137.83508800000001</v>
      </c>
      <c r="F26" s="592">
        <v>115</v>
      </c>
      <c r="G26" s="592">
        <v>57.580829999999999</v>
      </c>
      <c r="H26" s="592">
        <v>8.068177050000001</v>
      </c>
      <c r="I26" s="860" t="s">
        <v>437</v>
      </c>
    </row>
    <row r="27" spans="2:18" s="365" customFormat="1" ht="23.25" customHeight="1" x14ac:dyDescent="0.2">
      <c r="B27" s="610" t="s">
        <v>420</v>
      </c>
      <c r="C27" s="592">
        <v>19828.135977482973</v>
      </c>
      <c r="D27" s="592">
        <v>16579.386046127231</v>
      </c>
      <c r="E27" s="592">
        <v>18769.193178583701</v>
      </c>
      <c r="F27" s="592">
        <v>13534</v>
      </c>
      <c r="G27" s="592">
        <v>5685</v>
      </c>
      <c r="H27" s="592">
        <v>8611.850442957726</v>
      </c>
      <c r="I27" s="860" t="s">
        <v>421</v>
      </c>
    </row>
    <row r="28" spans="2:18" s="365" customFormat="1" ht="23.25" customHeight="1" x14ac:dyDescent="0.2">
      <c r="B28" s="610" t="s">
        <v>1789</v>
      </c>
      <c r="C28" s="592">
        <v>242.218962</v>
      </c>
      <c r="D28" s="592">
        <v>456</v>
      </c>
      <c r="E28" s="592">
        <v>640.74672199999998</v>
      </c>
      <c r="F28" s="592">
        <v>471</v>
      </c>
      <c r="G28" s="592">
        <v>216</v>
      </c>
      <c r="H28" s="592">
        <v>477.49752993800001</v>
      </c>
      <c r="I28" s="860" t="s">
        <v>152</v>
      </c>
    </row>
    <row r="29" spans="2:18" s="365" customFormat="1" ht="23.25" customHeight="1" x14ac:dyDescent="0.2">
      <c r="B29" s="610" t="s">
        <v>606</v>
      </c>
      <c r="C29" s="592">
        <v>2949</v>
      </c>
      <c r="D29" s="592">
        <v>2052</v>
      </c>
      <c r="E29" s="592">
        <v>710.75846300000001</v>
      </c>
      <c r="F29" s="592">
        <v>520</v>
      </c>
      <c r="G29" s="592">
        <v>3864.5635240000001</v>
      </c>
      <c r="H29" s="592">
        <v>2108.8106593720004</v>
      </c>
      <c r="I29" s="860" t="s">
        <v>153</v>
      </c>
      <c r="K29" s="855"/>
      <c r="L29" s="855"/>
      <c r="M29" s="855"/>
      <c r="N29" s="855"/>
    </row>
    <row r="30" spans="2:18" s="365" customFormat="1" ht="23.25" customHeight="1" x14ac:dyDescent="0.2">
      <c r="B30" s="608" t="s">
        <v>854</v>
      </c>
      <c r="C30" s="645">
        <v>48036.650372396311</v>
      </c>
      <c r="D30" s="645">
        <v>46306.713527823449</v>
      </c>
      <c r="E30" s="645">
        <v>44191.670641845769</v>
      </c>
      <c r="F30" s="645">
        <v>39342</v>
      </c>
      <c r="G30" s="645">
        <v>26757.790695799576</v>
      </c>
      <c r="H30" s="645">
        <v>23223.219602391906</v>
      </c>
      <c r="I30" s="728" t="s">
        <v>332</v>
      </c>
    </row>
    <row r="31" spans="2:18" s="258" customFormat="1" ht="15" customHeight="1" thickBot="1" x14ac:dyDescent="0.75">
      <c r="B31" s="684"/>
      <c r="C31" s="686"/>
      <c r="D31" s="686"/>
      <c r="E31" s="686"/>
      <c r="F31" s="686"/>
      <c r="G31" s="686"/>
      <c r="H31" s="1582"/>
      <c r="I31" s="687"/>
    </row>
    <row r="32" spans="2:18" ht="24" thickTop="1" x14ac:dyDescent="0.5">
      <c r="B32" s="37"/>
      <c r="J32" s="37"/>
      <c r="K32" s="51"/>
    </row>
    <row r="33" spans="2:22" s="76" customFormat="1" ht="19.5" customHeight="1" x14ac:dyDescent="0.65">
      <c r="B33" s="75"/>
      <c r="C33" s="146"/>
      <c r="D33" s="146"/>
      <c r="E33" s="146"/>
      <c r="F33" s="146"/>
      <c r="G33" s="146"/>
      <c r="H33" s="146"/>
      <c r="I33" s="75"/>
      <c r="J33" s="75"/>
      <c r="K33" s="2"/>
      <c r="L33" s="2"/>
      <c r="M33" s="2"/>
      <c r="N33" s="2"/>
      <c r="O33" s="75"/>
      <c r="P33" s="75"/>
      <c r="Q33" s="75"/>
      <c r="R33" s="75"/>
      <c r="S33" s="75"/>
      <c r="T33" s="75"/>
      <c r="U33" s="75"/>
      <c r="V33" s="75"/>
    </row>
    <row r="34" spans="2:22" ht="36.75" x14ac:dyDescent="0.85">
      <c r="B34" s="1792" t="s">
        <v>1894</v>
      </c>
      <c r="C34" s="1938"/>
      <c r="D34" s="1938"/>
      <c r="E34" s="1938"/>
      <c r="F34" s="1938"/>
      <c r="G34" s="1938"/>
      <c r="H34" s="1938"/>
      <c r="I34" s="1938"/>
      <c r="K34" s="37"/>
      <c r="L34" s="37"/>
      <c r="M34" s="37"/>
      <c r="N34" s="37"/>
    </row>
    <row r="35" spans="2:22" ht="12.75" customHeight="1" x14ac:dyDescent="0.85">
      <c r="B35" s="692"/>
      <c r="C35" s="693"/>
      <c r="D35" s="693"/>
      <c r="E35" s="693"/>
      <c r="F35" s="693"/>
      <c r="G35" s="693"/>
      <c r="H35" s="693"/>
      <c r="I35" s="693"/>
      <c r="N35" s="100"/>
    </row>
    <row r="36" spans="2:22" ht="36.75" x14ac:dyDescent="0.85">
      <c r="B36" s="1792" t="s">
        <v>1895</v>
      </c>
      <c r="C36" s="1938"/>
      <c r="D36" s="1938"/>
      <c r="E36" s="1938"/>
      <c r="F36" s="1938"/>
      <c r="G36" s="1938"/>
      <c r="H36" s="1938"/>
      <c r="I36" s="1938"/>
      <c r="K36" s="51"/>
      <c r="L36" s="51"/>
      <c r="M36" s="51"/>
      <c r="N36" s="80"/>
    </row>
    <row r="37" spans="2:22" s="5" customFormat="1" ht="15" customHeight="1" x14ac:dyDescent="0.65">
      <c r="B37" s="2"/>
      <c r="C37" s="2"/>
      <c r="D37" s="2"/>
      <c r="E37" s="2"/>
      <c r="F37" s="2"/>
      <c r="G37" s="2"/>
      <c r="H37" s="2"/>
      <c r="I37" s="2"/>
      <c r="J37" s="2"/>
      <c r="K37" s="42"/>
      <c r="L37" s="42"/>
      <c r="M37" s="42"/>
      <c r="N37" s="42"/>
      <c r="O37" s="2"/>
      <c r="P37" s="2"/>
      <c r="Q37" s="2"/>
      <c r="R37" s="2"/>
    </row>
    <row r="38" spans="2:22" s="37" customFormat="1" ht="27" x14ac:dyDescent="0.65">
      <c r="B38" s="355" t="s">
        <v>1756</v>
      </c>
      <c r="C38" s="417"/>
      <c r="D38" s="417"/>
      <c r="E38" s="417"/>
      <c r="F38" s="417"/>
      <c r="G38" s="417"/>
      <c r="H38" s="417"/>
      <c r="I38" s="229" t="s">
        <v>1760</v>
      </c>
      <c r="K38" s="42"/>
      <c r="L38" s="42"/>
      <c r="M38" s="42"/>
      <c r="N38" s="42"/>
    </row>
    <row r="39" spans="2:22" ht="12" customHeight="1" thickBot="1" x14ac:dyDescent="0.7">
      <c r="B39" s="101"/>
      <c r="I39" s="99"/>
      <c r="J39" s="99"/>
      <c r="K39" s="82"/>
      <c r="L39" s="82"/>
      <c r="M39" s="82"/>
      <c r="N39" s="82"/>
    </row>
    <row r="40" spans="2:22" s="258" customFormat="1" ht="23.1" customHeight="1" thickTop="1" x14ac:dyDescent="0.7">
      <c r="B40" s="1958" t="s">
        <v>887</v>
      </c>
      <c r="C40" s="1779">
        <v>2008</v>
      </c>
      <c r="D40" s="1779">
        <v>2009</v>
      </c>
      <c r="E40" s="1779">
        <v>2010</v>
      </c>
      <c r="F40" s="1779">
        <v>2011</v>
      </c>
      <c r="G40" s="1779">
        <v>2012</v>
      </c>
      <c r="H40" s="1779">
        <v>2013</v>
      </c>
      <c r="I40" s="1961" t="s">
        <v>886</v>
      </c>
      <c r="J40" s="339"/>
      <c r="K40" s="339"/>
      <c r="L40" s="339"/>
      <c r="M40" s="339"/>
      <c r="N40" s="339"/>
    </row>
    <row r="41" spans="2:22" s="258" customFormat="1" ht="23.1" customHeight="1" x14ac:dyDescent="0.7">
      <c r="B41" s="1959"/>
      <c r="C41" s="1780"/>
      <c r="D41" s="1780"/>
      <c r="E41" s="1780"/>
      <c r="F41" s="1780"/>
      <c r="G41" s="1780"/>
      <c r="H41" s="1780"/>
      <c r="I41" s="1962"/>
    </row>
    <row r="42" spans="2:22" s="258" customFormat="1" ht="23.1" customHeight="1" x14ac:dyDescent="0.7">
      <c r="B42" s="1960"/>
      <c r="C42" s="1781"/>
      <c r="D42" s="1781"/>
      <c r="E42" s="1781"/>
      <c r="F42" s="1781"/>
      <c r="G42" s="1781"/>
      <c r="H42" s="1781"/>
      <c r="I42" s="1963"/>
      <c r="K42" s="339"/>
      <c r="L42" s="339"/>
      <c r="M42" s="339"/>
      <c r="N42" s="339"/>
    </row>
    <row r="43" spans="2:22" s="320" customFormat="1" ht="9" customHeight="1" x14ac:dyDescent="0.7">
      <c r="B43" s="680"/>
      <c r="C43" s="681"/>
      <c r="D43" s="681"/>
      <c r="E43" s="681"/>
      <c r="F43" s="681"/>
      <c r="G43" s="681"/>
      <c r="H43" s="681"/>
      <c r="I43" s="682"/>
      <c r="K43" s="258"/>
      <c r="L43" s="258"/>
      <c r="M43" s="258"/>
      <c r="N43" s="258"/>
    </row>
    <row r="44" spans="2:22" s="360" customFormat="1" ht="23.25" customHeight="1" x14ac:dyDescent="0.2">
      <c r="B44" s="858" t="s">
        <v>1517</v>
      </c>
      <c r="C44" s="875">
        <v>534107.65700000001</v>
      </c>
      <c r="D44" s="875">
        <v>540672.95799999998</v>
      </c>
      <c r="E44" s="875">
        <v>656171.05980092823</v>
      </c>
      <c r="F44" s="1629">
        <v>501433.33084149216</v>
      </c>
      <c r="G44" s="1629">
        <v>538504.10347021639</v>
      </c>
      <c r="H44" s="1629">
        <v>650975.23223995266</v>
      </c>
      <c r="I44" s="860" t="s">
        <v>1528</v>
      </c>
      <c r="K44" s="365"/>
      <c r="L44" s="365"/>
      <c r="M44" s="365"/>
      <c r="N44" s="365"/>
    </row>
    <row r="45" spans="2:22" s="365" customFormat="1" ht="23.25" customHeight="1" x14ac:dyDescent="0.2">
      <c r="B45" s="858" t="s">
        <v>1518</v>
      </c>
      <c r="C45" s="875">
        <v>38754.362000000001</v>
      </c>
      <c r="D45" s="875">
        <v>72557.198999999993</v>
      </c>
      <c r="E45" s="875">
        <v>139162.64963964064</v>
      </c>
      <c r="F45" s="1629">
        <v>239343.80542190521</v>
      </c>
      <c r="G45" s="1629">
        <v>181962.22179987773</v>
      </c>
      <c r="H45" s="1629">
        <v>257607.20395477008</v>
      </c>
      <c r="I45" s="860" t="s">
        <v>811</v>
      </c>
      <c r="K45" s="360"/>
      <c r="L45" s="360"/>
      <c r="M45" s="360"/>
      <c r="N45" s="360"/>
    </row>
    <row r="46" spans="2:22" s="360" customFormat="1" ht="23.25" customHeight="1" x14ac:dyDescent="0.2">
      <c r="B46" s="858" t="s">
        <v>1520</v>
      </c>
      <c r="C46" s="875">
        <v>582.04700000000003</v>
      </c>
      <c r="D46" s="875">
        <v>2070.5770000000002</v>
      </c>
      <c r="E46" s="875">
        <v>2273.5276739999999</v>
      </c>
      <c r="F46" s="1629">
        <v>18773.852821</v>
      </c>
      <c r="G46" s="1629">
        <v>28055.851072999998</v>
      </c>
      <c r="H46" s="1629">
        <v>18158.384870900019</v>
      </c>
      <c r="I46" s="860" t="s">
        <v>1530</v>
      </c>
    </row>
    <row r="47" spans="2:22" s="365" customFormat="1" ht="23.25" customHeight="1" x14ac:dyDescent="0.2">
      <c r="B47" s="858" t="s">
        <v>1523</v>
      </c>
      <c r="C47" s="875">
        <v>1597.6579999999999</v>
      </c>
      <c r="D47" s="875">
        <v>1717.075</v>
      </c>
      <c r="E47" s="875">
        <v>2151.4055659999999</v>
      </c>
      <c r="F47" s="1629">
        <v>10709.551095000001</v>
      </c>
      <c r="G47" s="1629">
        <v>21207.784288999999</v>
      </c>
      <c r="H47" s="1629">
        <v>12437.286920210001</v>
      </c>
      <c r="I47" s="860" t="s">
        <v>815</v>
      </c>
    </row>
    <row r="48" spans="2:22" s="365" customFormat="1" ht="23.25" customHeight="1" x14ac:dyDescent="0.2">
      <c r="B48" s="858" t="s">
        <v>1519</v>
      </c>
      <c r="C48" s="875">
        <v>327.245</v>
      </c>
      <c r="D48" s="875">
        <v>983.89400000000001</v>
      </c>
      <c r="E48" s="888">
        <v>3346.7692340000003</v>
      </c>
      <c r="F48" s="1629">
        <v>3785.3961209999998</v>
      </c>
      <c r="G48" s="1629">
        <v>4199.0838569999996</v>
      </c>
      <c r="H48" s="1629">
        <v>1524.1525829400007</v>
      </c>
      <c r="I48" s="860" t="s">
        <v>1529</v>
      </c>
    </row>
    <row r="49" spans="2:14" s="360" customFormat="1" ht="23.25" customHeight="1" x14ac:dyDescent="0.2">
      <c r="B49" s="858" t="s">
        <v>1521</v>
      </c>
      <c r="C49" s="875">
        <v>554.495</v>
      </c>
      <c r="D49" s="875">
        <v>1352.0630000000001</v>
      </c>
      <c r="E49" s="888">
        <v>2580.31369</v>
      </c>
      <c r="F49" s="1629">
        <v>2266.5757669999998</v>
      </c>
      <c r="G49" s="1629">
        <v>824.14217900000006</v>
      </c>
      <c r="H49" s="1629">
        <v>904.18717880999998</v>
      </c>
      <c r="I49" s="860" t="s">
        <v>813</v>
      </c>
      <c r="K49" s="365"/>
      <c r="L49" s="365"/>
      <c r="M49" s="365"/>
      <c r="N49" s="365"/>
    </row>
    <row r="50" spans="2:14" s="360" customFormat="1" ht="23.25" customHeight="1" x14ac:dyDescent="0.2">
      <c r="B50" s="858" t="s">
        <v>1524</v>
      </c>
      <c r="C50" s="875">
        <v>383.77499999999998</v>
      </c>
      <c r="D50" s="875">
        <v>571.94399999999996</v>
      </c>
      <c r="E50" s="875">
        <v>1472.6097050000001</v>
      </c>
      <c r="F50" s="1629">
        <v>1100.6790621854359</v>
      </c>
      <c r="G50" s="1629">
        <v>3645.090295</v>
      </c>
      <c r="H50" s="1629">
        <v>1041.4251865499998</v>
      </c>
      <c r="I50" s="860" t="s">
        <v>1527</v>
      </c>
    </row>
    <row r="51" spans="2:14" s="365" customFormat="1" ht="23.25" customHeight="1" x14ac:dyDescent="0.2">
      <c r="B51" s="858" t="s">
        <v>1522</v>
      </c>
      <c r="C51" s="875">
        <v>97.611999999999995</v>
      </c>
      <c r="D51" s="875">
        <v>94.816000000000003</v>
      </c>
      <c r="E51" s="888">
        <v>85.718299999999999</v>
      </c>
      <c r="F51" s="1629">
        <v>243.59911199999999</v>
      </c>
      <c r="G51" s="1629">
        <v>545.75816199999997</v>
      </c>
      <c r="H51" s="1629">
        <v>437.90781717000016</v>
      </c>
      <c r="I51" s="860" t="s">
        <v>817</v>
      </c>
      <c r="K51" s="854"/>
      <c r="L51" s="854"/>
      <c r="M51" s="854"/>
      <c r="N51" s="854"/>
    </row>
    <row r="52" spans="2:14" s="365" customFormat="1" ht="23.25" customHeight="1" x14ac:dyDescent="0.2">
      <c r="B52" s="858" t="s">
        <v>1525</v>
      </c>
      <c r="C52" s="875">
        <v>9.8350000000000009</v>
      </c>
      <c r="D52" s="875">
        <v>15.763999999999999</v>
      </c>
      <c r="E52" s="875">
        <v>13.775593000000001</v>
      </c>
      <c r="F52" s="1629">
        <v>11.116209000000001</v>
      </c>
      <c r="G52" s="1629">
        <v>6.3619459999999997</v>
      </c>
      <c r="H52" s="1629">
        <v>40.408403289999988</v>
      </c>
      <c r="I52" s="860" t="s">
        <v>821</v>
      </c>
    </row>
    <row r="53" spans="2:14" s="365" customFormat="1" ht="23.25" customHeight="1" x14ac:dyDescent="0.2">
      <c r="B53" s="858" t="s">
        <v>1591</v>
      </c>
      <c r="C53" s="888">
        <v>0</v>
      </c>
      <c r="D53" s="888">
        <v>0</v>
      </c>
      <c r="E53" s="875">
        <v>0</v>
      </c>
      <c r="F53" s="875">
        <v>0</v>
      </c>
      <c r="G53" s="875">
        <v>0</v>
      </c>
      <c r="H53" s="875">
        <v>0</v>
      </c>
      <c r="I53" s="860" t="s">
        <v>1603</v>
      </c>
    </row>
    <row r="54" spans="2:14" s="365" customFormat="1" ht="23.25" customHeight="1" x14ac:dyDescent="0.2">
      <c r="B54" s="858" t="s">
        <v>818</v>
      </c>
      <c r="C54" s="888">
        <v>0</v>
      </c>
      <c r="D54" s="888">
        <v>0</v>
      </c>
      <c r="E54" s="875">
        <v>0</v>
      </c>
      <c r="F54" s="875">
        <v>0</v>
      </c>
      <c r="G54" s="1629">
        <v>0.92621299999999995</v>
      </c>
      <c r="H54" s="1629">
        <v>233.12842506000004</v>
      </c>
      <c r="I54" s="860" t="s">
        <v>1604</v>
      </c>
    </row>
    <row r="55" spans="2:14" s="365" customFormat="1" ht="23.25" customHeight="1" x14ac:dyDescent="0.2">
      <c r="B55" s="858" t="s">
        <v>1592</v>
      </c>
      <c r="C55" s="888">
        <v>0</v>
      </c>
      <c r="D55" s="888">
        <v>0</v>
      </c>
      <c r="E55" s="875">
        <v>0</v>
      </c>
      <c r="F55" s="1629">
        <v>7507.1015610000004</v>
      </c>
      <c r="G55" s="1629">
        <v>1496.9742429999999</v>
      </c>
      <c r="H55" s="1629">
        <v>1236.3425365000001</v>
      </c>
      <c r="I55" s="860" t="s">
        <v>1599</v>
      </c>
    </row>
    <row r="56" spans="2:14" s="365" customFormat="1" ht="23.25" customHeight="1" x14ac:dyDescent="0.2">
      <c r="B56" s="858" t="s">
        <v>1593</v>
      </c>
      <c r="C56" s="888">
        <v>0</v>
      </c>
      <c r="D56" s="888">
        <v>0</v>
      </c>
      <c r="E56" s="888">
        <v>0</v>
      </c>
      <c r="F56" s="1629">
        <v>5.0491999999999999</v>
      </c>
      <c r="G56" s="1629">
        <v>1431.0975109999999</v>
      </c>
      <c r="H56" s="1629">
        <v>38.955590579999999</v>
      </c>
      <c r="I56" s="860" t="s">
        <v>1601</v>
      </c>
    </row>
    <row r="57" spans="2:14" s="365" customFormat="1" ht="23.25" customHeight="1" x14ac:dyDescent="0.2">
      <c r="B57" s="858" t="s">
        <v>1594</v>
      </c>
      <c r="C57" s="888">
        <v>0</v>
      </c>
      <c r="D57" s="888">
        <v>0</v>
      </c>
      <c r="E57" s="888">
        <v>0</v>
      </c>
      <c r="F57" s="1629">
        <v>281.08923900000002</v>
      </c>
      <c r="G57" s="1629">
        <v>57.442062</v>
      </c>
      <c r="H57" s="1629">
        <v>76.72329569</v>
      </c>
      <c r="I57" s="860" t="s">
        <v>1600</v>
      </c>
    </row>
    <row r="58" spans="2:14" s="365" customFormat="1" ht="23.25" customHeight="1" x14ac:dyDescent="0.2">
      <c r="B58" s="858" t="s">
        <v>1526</v>
      </c>
      <c r="C58" s="875">
        <v>263004.27299999999</v>
      </c>
      <c r="D58" s="875">
        <v>94179.304000000004</v>
      </c>
      <c r="E58" s="875">
        <v>4950.8283445799561</v>
      </c>
      <c r="F58" s="1629">
        <v>179467.16261351402</v>
      </c>
      <c r="G58" s="1629">
        <v>12340.593924999999</v>
      </c>
      <c r="H58" s="1629">
        <v>214.89397605993653</v>
      </c>
      <c r="I58" s="860" t="s">
        <v>1602</v>
      </c>
    </row>
    <row r="59" spans="2:14" s="360" customFormat="1" ht="23.25" customHeight="1" x14ac:dyDescent="0.2">
      <c r="B59" s="608" t="s">
        <v>854</v>
      </c>
      <c r="C59" s="874">
        <v>839418.95900000003</v>
      </c>
      <c r="D59" s="874">
        <v>714215.59399999992</v>
      </c>
      <c r="E59" s="874">
        <v>812208.65754714876</v>
      </c>
      <c r="F59" s="1715">
        <v>964928.30906409689</v>
      </c>
      <c r="G59" s="1630">
        <v>794277.43102509412</v>
      </c>
      <c r="H59" s="1630">
        <v>944926.23297848273</v>
      </c>
      <c r="I59" s="728" t="s">
        <v>332</v>
      </c>
      <c r="K59" s="854"/>
      <c r="L59" s="854"/>
      <c r="M59" s="854"/>
      <c r="N59" s="854"/>
    </row>
    <row r="60" spans="2:14" s="256" customFormat="1" ht="9.9499999999999993" customHeight="1" thickBot="1" x14ac:dyDescent="0.75">
      <c r="B60" s="691"/>
      <c r="C60" s="688"/>
      <c r="D60" s="688"/>
      <c r="E60" s="688"/>
      <c r="F60" s="688"/>
      <c r="G60" s="688"/>
      <c r="H60" s="688"/>
      <c r="I60" s="683"/>
      <c r="K60" s="258"/>
      <c r="L60" s="258"/>
      <c r="M60" s="258"/>
      <c r="N60" s="258"/>
    </row>
    <row r="61" spans="2:14" s="258" customFormat="1" ht="9" customHeight="1" thickTop="1" x14ac:dyDescent="0.7"/>
    <row r="62" spans="2:14" s="417" customFormat="1" ht="18.75" customHeight="1" x14ac:dyDescent="0.5">
      <c r="B62" s="334" t="s">
        <v>1790</v>
      </c>
      <c r="C62" s="334"/>
      <c r="D62" s="334"/>
      <c r="E62" s="334"/>
      <c r="F62" s="334"/>
      <c r="G62" s="334"/>
      <c r="H62" s="334"/>
      <c r="I62" s="334" t="s">
        <v>1791</v>
      </c>
    </row>
    <row r="63" spans="2:14" s="53" customFormat="1" ht="20.25" customHeight="1" x14ac:dyDescent="0.5">
      <c r="B63" s="63"/>
      <c r="K63" s="48"/>
      <c r="L63" s="48"/>
      <c r="M63" s="48"/>
      <c r="N63" s="48"/>
    </row>
  </sheetData>
  <mergeCells count="20">
    <mergeCell ref="B3:I3"/>
    <mergeCell ref="B5:I5"/>
    <mergeCell ref="B34:I34"/>
    <mergeCell ref="B36:I36"/>
    <mergeCell ref="B9:B11"/>
    <mergeCell ref="I9:I11"/>
    <mergeCell ref="C9:C11"/>
    <mergeCell ref="D9:D11"/>
    <mergeCell ref="E9:E11"/>
    <mergeCell ref="F9:F11"/>
    <mergeCell ref="G9:G11"/>
    <mergeCell ref="H9:H11"/>
    <mergeCell ref="F40:F42"/>
    <mergeCell ref="G40:G42"/>
    <mergeCell ref="H40:H42"/>
    <mergeCell ref="B40:B42"/>
    <mergeCell ref="I40:I42"/>
    <mergeCell ref="C40:C42"/>
    <mergeCell ref="D40:D42"/>
    <mergeCell ref="E40:E42"/>
  </mergeCells>
  <phoneticPr fontId="0" type="noConversion"/>
  <printOptions horizontalCentered="1"/>
  <pageMargins left="0.196850393700787" right="0.196850393700787" top="0.59055118110236204" bottom="0.59055118110236204" header="0.511811023622047" footer="0.511811023622047"/>
  <pageSetup paperSize="9" scale="48" orientation="portrait" r:id="rId1"/>
  <headerFooter alignWithMargins="0">
    <oddFooter>&amp;C&amp;"Times New Roman,Regular"&amp;20- 44 -</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5"/>
  <dimension ref="B1:V77"/>
  <sheetViews>
    <sheetView rightToLeft="1" view="pageBreakPreview" zoomScale="50" zoomScaleNormal="50" zoomScaleSheetLayoutView="50" workbookViewId="0"/>
  </sheetViews>
  <sheetFormatPr defaultRowHeight="15" x14ac:dyDescent="0.35"/>
  <cols>
    <col min="1" max="1" width="9.140625" style="48"/>
    <col min="2" max="2" width="56.28515625" style="48" customWidth="1"/>
    <col min="3" max="8" width="15" style="48" customWidth="1"/>
    <col min="9" max="9" width="55" style="48" customWidth="1"/>
    <col min="10" max="10" width="13.85546875" style="48" bestFit="1" customWidth="1"/>
    <col min="11" max="12" width="21.42578125" style="48" customWidth="1"/>
    <col min="13" max="13" width="19.85546875" style="48" customWidth="1"/>
    <col min="14" max="15" width="21.42578125" style="48" customWidth="1"/>
    <col min="16" max="16" width="19.42578125" style="48" customWidth="1"/>
    <col min="17" max="17" width="19.85546875" style="48" customWidth="1"/>
    <col min="18" max="18" width="19.85546875" style="48" bestFit="1" customWidth="1"/>
    <col min="19" max="16384" width="9.140625" style="48"/>
  </cols>
  <sheetData>
    <row r="1" spans="2:22" s="76" customFormat="1" ht="15" customHeight="1" x14ac:dyDescent="0.65">
      <c r="C1" s="75"/>
      <c r="D1" s="75"/>
      <c r="E1" s="75"/>
      <c r="F1" s="75"/>
      <c r="G1" s="75"/>
      <c r="H1" s="75"/>
      <c r="I1" s="75"/>
      <c r="J1" s="75"/>
      <c r="K1" s="75"/>
      <c r="L1" s="75"/>
      <c r="M1" s="75"/>
      <c r="N1" s="75"/>
      <c r="O1" s="75"/>
      <c r="P1" s="75"/>
      <c r="Q1" s="75"/>
      <c r="R1" s="75"/>
      <c r="S1" s="75"/>
      <c r="T1" s="75"/>
      <c r="U1" s="75"/>
      <c r="V1" s="75"/>
    </row>
    <row r="2" spans="2:22" s="76" customFormat="1" ht="15" customHeight="1" x14ac:dyDescent="0.65">
      <c r="B2" s="75"/>
      <c r="C2" s="75"/>
      <c r="D2" s="75"/>
      <c r="E2" s="75"/>
      <c r="F2" s="75"/>
      <c r="G2" s="75"/>
      <c r="H2" s="75"/>
      <c r="I2" s="75"/>
      <c r="J2" s="75"/>
      <c r="K2" s="75"/>
      <c r="L2" s="75"/>
      <c r="M2" s="75"/>
      <c r="N2" s="75"/>
      <c r="O2" s="75"/>
      <c r="P2" s="75"/>
      <c r="Q2" s="75"/>
      <c r="R2" s="75"/>
      <c r="S2" s="75"/>
      <c r="T2" s="75"/>
      <c r="U2" s="75"/>
    </row>
    <row r="3" spans="2:22" ht="36.75" x14ac:dyDescent="0.85">
      <c r="B3" s="1792" t="s">
        <v>1896</v>
      </c>
      <c r="C3" s="1793"/>
      <c r="D3" s="1793"/>
      <c r="E3" s="1793"/>
      <c r="F3" s="1793"/>
      <c r="G3" s="1793"/>
      <c r="H3" s="1793"/>
      <c r="I3" s="1793"/>
    </row>
    <row r="4" spans="2:22" s="5" customFormat="1" ht="9.75" customHeight="1" x14ac:dyDescent="0.85">
      <c r="B4" s="1596"/>
      <c r="C4" s="1596"/>
      <c r="D4" s="1596"/>
      <c r="E4" s="1596"/>
      <c r="F4" s="1596"/>
      <c r="G4" s="1596"/>
      <c r="H4" s="1596"/>
      <c r="I4" s="1596"/>
      <c r="J4" s="2"/>
    </row>
    <row r="5" spans="2:22" ht="36.75" x14ac:dyDescent="0.85">
      <c r="B5" s="1792" t="s">
        <v>1897</v>
      </c>
      <c r="C5" s="1793"/>
      <c r="D5" s="1793"/>
      <c r="E5" s="1793"/>
      <c r="F5" s="1793"/>
      <c r="G5" s="1793"/>
      <c r="H5" s="1793"/>
      <c r="I5" s="1793"/>
    </row>
    <row r="6" spans="2:22" ht="12.75" customHeight="1" x14ac:dyDescent="0.65">
      <c r="B6" s="75"/>
      <c r="C6" s="75"/>
      <c r="D6" s="75"/>
      <c r="E6" s="75"/>
      <c r="F6" s="75"/>
      <c r="G6" s="75"/>
      <c r="H6" s="75"/>
      <c r="I6" s="75"/>
      <c r="J6" s="75"/>
      <c r="K6" s="75"/>
      <c r="L6" s="75"/>
      <c r="M6" s="75"/>
      <c r="N6" s="75"/>
      <c r="O6" s="75"/>
      <c r="P6" s="75"/>
      <c r="Q6" s="75"/>
      <c r="R6" s="75"/>
      <c r="S6" s="75"/>
      <c r="T6" s="75"/>
      <c r="U6" s="75"/>
    </row>
    <row r="7" spans="2:22" s="37" customFormat="1" ht="22.5" x14ac:dyDescent="0.5">
      <c r="B7" s="704" t="s">
        <v>1756</v>
      </c>
      <c r="C7" s="417"/>
      <c r="D7" s="417"/>
      <c r="E7" s="417"/>
      <c r="F7" s="417"/>
      <c r="G7" s="417"/>
      <c r="H7" s="417"/>
      <c r="I7" s="705" t="s">
        <v>1760</v>
      </c>
      <c r="J7" s="417"/>
      <c r="K7" s="417"/>
      <c r="U7" s="50"/>
    </row>
    <row r="8" spans="2:22" ht="20.25" customHeight="1" thickBot="1" x14ac:dyDescent="0.7">
      <c r="B8" s="75"/>
      <c r="C8" s="75"/>
      <c r="D8" s="75"/>
      <c r="E8" s="75"/>
      <c r="F8" s="75"/>
      <c r="G8" s="75"/>
      <c r="H8" s="75"/>
      <c r="I8" s="75"/>
      <c r="J8" s="75"/>
      <c r="K8" s="75"/>
      <c r="L8" s="75"/>
      <c r="M8" s="75"/>
      <c r="N8" s="75"/>
      <c r="O8" s="75"/>
      <c r="P8" s="75"/>
      <c r="Q8" s="75"/>
      <c r="R8" s="75"/>
      <c r="S8" s="75"/>
      <c r="T8" s="75"/>
      <c r="U8" s="75"/>
    </row>
    <row r="9" spans="2:22" s="359" customFormat="1" ht="23.1" customHeight="1" thickTop="1" x14ac:dyDescent="0.7">
      <c r="B9" s="1964" t="s">
        <v>887</v>
      </c>
      <c r="C9" s="1779">
        <v>2008</v>
      </c>
      <c r="D9" s="1779">
        <v>2009</v>
      </c>
      <c r="E9" s="1779">
        <v>2010</v>
      </c>
      <c r="F9" s="1779">
        <v>2011</v>
      </c>
      <c r="G9" s="1779">
        <v>2012</v>
      </c>
      <c r="H9" s="1779">
        <v>2013</v>
      </c>
      <c r="I9" s="1967" t="s">
        <v>886</v>
      </c>
      <c r="J9" s="519"/>
      <c r="M9" s="519"/>
    </row>
    <row r="10" spans="2:22" s="359" customFormat="1" ht="23.1" customHeight="1" x14ac:dyDescent="0.7">
      <c r="B10" s="1965"/>
      <c r="C10" s="1780"/>
      <c r="D10" s="1780"/>
      <c r="E10" s="1780"/>
      <c r="F10" s="1780"/>
      <c r="G10" s="1780"/>
      <c r="H10" s="1780"/>
      <c r="I10" s="1968"/>
    </row>
    <row r="11" spans="2:22" s="359" customFormat="1" ht="23.1" customHeight="1" x14ac:dyDescent="0.7">
      <c r="B11" s="1966"/>
      <c r="C11" s="1781"/>
      <c r="D11" s="1781"/>
      <c r="E11" s="1781"/>
      <c r="F11" s="1781"/>
      <c r="G11" s="1781"/>
      <c r="H11" s="1781"/>
      <c r="I11" s="1969"/>
    </row>
    <row r="12" spans="2:22" s="648" customFormat="1" ht="9.9499999999999993" customHeight="1" x14ac:dyDescent="0.7">
      <c r="B12" s="694"/>
      <c r="C12" s="463"/>
      <c r="D12" s="463"/>
      <c r="E12" s="463"/>
      <c r="F12" s="463"/>
      <c r="G12" s="463"/>
      <c r="H12" s="463"/>
      <c r="I12" s="695"/>
    </row>
    <row r="13" spans="2:22" s="865" customFormat="1" ht="30.75" x14ac:dyDescent="0.2">
      <c r="B13" s="730" t="s">
        <v>422</v>
      </c>
      <c r="C13" s="864"/>
      <c r="D13" s="864"/>
      <c r="E13" s="864"/>
      <c r="F13" s="864"/>
      <c r="G13" s="864"/>
      <c r="H13" s="864"/>
      <c r="I13" s="869" t="s">
        <v>521</v>
      </c>
    </row>
    <row r="14" spans="2:22" s="605" customFormat="1" ht="9.9499999999999993" customHeight="1" x14ac:dyDescent="0.2">
      <c r="B14" s="730"/>
      <c r="C14" s="603"/>
      <c r="D14" s="603"/>
      <c r="E14" s="603"/>
      <c r="F14" s="603"/>
      <c r="G14" s="603"/>
      <c r="H14" s="603"/>
      <c r="I14" s="869"/>
    </row>
    <row r="15" spans="2:22" s="558" customFormat="1" ht="23.1" customHeight="1" x14ac:dyDescent="0.2">
      <c r="B15" s="866" t="s">
        <v>420</v>
      </c>
      <c r="C15" s="874">
        <v>707798.19299999997</v>
      </c>
      <c r="D15" s="874">
        <v>488330.261</v>
      </c>
      <c r="E15" s="874">
        <v>569063.92938768235</v>
      </c>
      <c r="F15" s="874">
        <v>505106.91254537803</v>
      </c>
      <c r="G15" s="874">
        <v>196452.33140692691</v>
      </c>
      <c r="H15" s="874">
        <v>174933.46958166998</v>
      </c>
      <c r="I15" s="870" t="s">
        <v>421</v>
      </c>
    </row>
    <row r="16" spans="2:22" s="605" customFormat="1" ht="23.1" customHeight="1" x14ac:dyDescent="0.2">
      <c r="B16" s="867" t="s">
        <v>113</v>
      </c>
      <c r="C16" s="875">
        <v>87575.995999999999</v>
      </c>
      <c r="D16" s="875">
        <v>107949.679</v>
      </c>
      <c r="E16" s="875">
        <v>99526.492979923903</v>
      </c>
      <c r="F16" s="875">
        <v>76012.651503000001</v>
      </c>
      <c r="G16" s="875">
        <v>54290.191012348434</v>
      </c>
      <c r="H16" s="875">
        <v>60817.665253550033</v>
      </c>
      <c r="I16" s="871" t="s">
        <v>522</v>
      </c>
      <c r="J16" s="558"/>
    </row>
    <row r="17" spans="2:10" s="605" customFormat="1" ht="23.1" customHeight="1" x14ac:dyDescent="0.2">
      <c r="B17" s="867" t="s">
        <v>911</v>
      </c>
      <c r="C17" s="875">
        <v>53582.987999999998</v>
      </c>
      <c r="D17" s="875">
        <v>9995.7450000000008</v>
      </c>
      <c r="E17" s="875">
        <v>5300.9006920000002</v>
      </c>
      <c r="F17" s="875">
        <v>635.8038590000001</v>
      </c>
      <c r="G17" s="875">
        <v>112.69606900000001</v>
      </c>
      <c r="H17" s="875">
        <v>118.82071947999999</v>
      </c>
      <c r="I17" s="871" t="s">
        <v>912</v>
      </c>
      <c r="J17" s="558"/>
    </row>
    <row r="18" spans="2:10" s="605" customFormat="1" ht="23.1" customHeight="1" x14ac:dyDescent="0.2">
      <c r="B18" s="867" t="s">
        <v>1792</v>
      </c>
      <c r="C18" s="875">
        <v>26462.396000000001</v>
      </c>
      <c r="D18" s="875">
        <v>13499.709000000001</v>
      </c>
      <c r="E18" s="875">
        <v>20089.052829</v>
      </c>
      <c r="F18" s="875">
        <v>17621.510517732</v>
      </c>
      <c r="G18" s="875">
        <v>12652.110598298499</v>
      </c>
      <c r="H18" s="875">
        <v>35062.595585799987</v>
      </c>
      <c r="I18" s="871" t="s">
        <v>228</v>
      </c>
      <c r="J18" s="558"/>
    </row>
    <row r="19" spans="2:10" s="605" customFormat="1" ht="23.1" customHeight="1" x14ac:dyDescent="0.2">
      <c r="B19" s="867" t="s">
        <v>591</v>
      </c>
      <c r="C19" s="875">
        <v>261275.61900000001</v>
      </c>
      <c r="D19" s="875">
        <v>169576.97099999999</v>
      </c>
      <c r="E19" s="875">
        <v>261932.52650585002</v>
      </c>
      <c r="F19" s="875">
        <v>243107.49331164599</v>
      </c>
      <c r="G19" s="875">
        <v>42640.445498279994</v>
      </c>
      <c r="H19" s="875">
        <v>9760.355711199998</v>
      </c>
      <c r="I19" s="871" t="s">
        <v>114</v>
      </c>
      <c r="J19" s="558"/>
    </row>
    <row r="20" spans="2:10" s="605" customFormat="1" ht="23.1" customHeight="1" x14ac:dyDescent="0.2">
      <c r="B20" s="867" t="s">
        <v>115</v>
      </c>
      <c r="C20" s="875">
        <v>7628.5150000000003</v>
      </c>
      <c r="D20" s="875">
        <v>4465.13</v>
      </c>
      <c r="E20" s="875">
        <v>4317.2019314999998</v>
      </c>
      <c r="F20" s="875">
        <v>4459.9145630000003</v>
      </c>
      <c r="G20" s="875">
        <v>2507.821688</v>
      </c>
      <c r="H20" s="875">
        <v>4905.9877626699981</v>
      </c>
      <c r="I20" s="871" t="s">
        <v>523</v>
      </c>
      <c r="J20" s="558"/>
    </row>
    <row r="21" spans="2:10" s="605" customFormat="1" ht="23.1" customHeight="1" x14ac:dyDescent="0.2">
      <c r="B21" s="867" t="s">
        <v>116</v>
      </c>
      <c r="C21" s="875">
        <v>35198.347999999998</v>
      </c>
      <c r="D21" s="875">
        <v>31796.183000000001</v>
      </c>
      <c r="E21" s="875">
        <v>32517.822616000001</v>
      </c>
      <c r="F21" s="875">
        <v>36571.299940999997</v>
      </c>
      <c r="G21" s="875">
        <v>16967.657787</v>
      </c>
      <c r="H21" s="875">
        <v>15400.800827420004</v>
      </c>
      <c r="I21" s="871" t="s">
        <v>524</v>
      </c>
      <c r="J21" s="558"/>
    </row>
    <row r="22" spans="2:10" s="605" customFormat="1" ht="23.1" customHeight="1" x14ac:dyDescent="0.2">
      <c r="B22" s="867" t="s">
        <v>117</v>
      </c>
      <c r="C22" s="875">
        <v>118927.004</v>
      </c>
      <c r="D22" s="875">
        <v>54887.841999999997</v>
      </c>
      <c r="E22" s="875">
        <v>52723.76027796635</v>
      </c>
      <c r="F22" s="875">
        <v>46176.025999999998</v>
      </c>
      <c r="G22" s="875">
        <v>35140.965260999998</v>
      </c>
      <c r="H22" s="875">
        <v>29362.199741329954</v>
      </c>
      <c r="I22" s="871" t="s">
        <v>118</v>
      </c>
      <c r="J22" s="558"/>
    </row>
    <row r="23" spans="2:10" s="605" customFormat="1" ht="23.1" customHeight="1" x14ac:dyDescent="0.2">
      <c r="B23" s="867" t="s">
        <v>119</v>
      </c>
      <c r="C23" s="875">
        <v>31574.721000000001</v>
      </c>
      <c r="D23" s="875">
        <v>18216.331999999999</v>
      </c>
      <c r="E23" s="875">
        <v>11287.613732000002</v>
      </c>
      <c r="F23" s="875">
        <v>7787.771850000001</v>
      </c>
      <c r="G23" s="875">
        <v>9120.401382</v>
      </c>
      <c r="H23" s="875">
        <v>7085.1104791700018</v>
      </c>
      <c r="I23" s="871" t="s">
        <v>229</v>
      </c>
      <c r="J23" s="558"/>
    </row>
    <row r="24" spans="2:10" s="605" customFormat="1" ht="23.1" customHeight="1" x14ac:dyDescent="0.2">
      <c r="B24" s="867" t="s">
        <v>592</v>
      </c>
      <c r="C24" s="875">
        <v>47552.815000000002</v>
      </c>
      <c r="D24" s="875">
        <v>37942.67</v>
      </c>
      <c r="E24" s="875">
        <v>37368.284823442089</v>
      </c>
      <c r="F24" s="875">
        <v>44734.440999999999</v>
      </c>
      <c r="G24" s="875">
        <v>23020.042111000002</v>
      </c>
      <c r="H24" s="875">
        <v>12419.933501050016</v>
      </c>
      <c r="I24" s="871" t="s">
        <v>226</v>
      </c>
      <c r="J24" s="558"/>
    </row>
    <row r="25" spans="2:10" s="605" customFormat="1" ht="23.1" customHeight="1" x14ac:dyDescent="0.2">
      <c r="B25" s="867" t="s">
        <v>593</v>
      </c>
      <c r="C25" s="875">
        <v>38019.790999999997</v>
      </c>
      <c r="D25" s="875">
        <v>40000</v>
      </c>
      <c r="E25" s="875">
        <v>44000.273000000001</v>
      </c>
      <c r="F25" s="875">
        <v>28000</v>
      </c>
      <c r="G25" s="875">
        <v>0</v>
      </c>
      <c r="H25" s="875">
        <v>0</v>
      </c>
      <c r="I25" s="871" t="s">
        <v>227</v>
      </c>
      <c r="J25" s="558"/>
    </row>
    <row r="26" spans="2:10" s="605" customFormat="1" ht="9.9499999999999993" customHeight="1" x14ac:dyDescent="0.2">
      <c r="B26" s="730"/>
      <c r="C26" s="876"/>
      <c r="D26" s="876"/>
      <c r="E26" s="876"/>
      <c r="F26" s="876"/>
      <c r="G26" s="876"/>
      <c r="H26" s="876"/>
      <c r="I26" s="869"/>
    </row>
    <row r="27" spans="2:10" s="558" customFormat="1" ht="23.1" customHeight="1" x14ac:dyDescent="0.2">
      <c r="B27" s="866" t="s">
        <v>843</v>
      </c>
      <c r="C27" s="874">
        <v>839418.96100000001</v>
      </c>
      <c r="D27" s="874">
        <v>714215.59400000004</v>
      </c>
      <c r="E27" s="874">
        <v>812208.65754714911</v>
      </c>
      <c r="F27" s="874">
        <v>964928.3083880971</v>
      </c>
      <c r="G27" s="874">
        <v>794277.43102509412</v>
      </c>
      <c r="H27" s="874">
        <v>944926.23297848238</v>
      </c>
      <c r="I27" s="870" t="s">
        <v>594</v>
      </c>
    </row>
    <row r="28" spans="2:10" s="605" customFormat="1" ht="23.1" customHeight="1" x14ac:dyDescent="0.2">
      <c r="B28" s="867" t="s">
        <v>113</v>
      </c>
      <c r="C28" s="875">
        <v>96531.153999999995</v>
      </c>
      <c r="D28" s="875">
        <v>122366.067</v>
      </c>
      <c r="E28" s="875">
        <v>130512.606331</v>
      </c>
      <c r="F28" s="875">
        <v>143731.385381</v>
      </c>
      <c r="G28" s="875">
        <v>138579.99031299999</v>
      </c>
      <c r="H28" s="875">
        <v>245878.15460237011</v>
      </c>
      <c r="I28" s="871" t="s">
        <v>522</v>
      </c>
      <c r="J28" s="558"/>
    </row>
    <row r="29" spans="2:10" s="605" customFormat="1" ht="23.1" customHeight="1" x14ac:dyDescent="0.2">
      <c r="B29" s="867" t="s">
        <v>911</v>
      </c>
      <c r="C29" s="875">
        <v>3829.1819999999998</v>
      </c>
      <c r="D29" s="875">
        <v>10697.251</v>
      </c>
      <c r="E29" s="875">
        <v>17753.574718</v>
      </c>
      <c r="F29" s="875">
        <v>15726.174999999999</v>
      </c>
      <c r="G29" s="875">
        <v>6309.2424950000004</v>
      </c>
      <c r="H29" s="875">
        <v>8440.7565331799942</v>
      </c>
      <c r="I29" s="871" t="s">
        <v>912</v>
      </c>
      <c r="J29" s="558"/>
    </row>
    <row r="30" spans="2:10" s="605" customFormat="1" ht="23.1" customHeight="1" x14ac:dyDescent="0.2">
      <c r="B30" s="867" t="s">
        <v>1792</v>
      </c>
      <c r="C30" s="875">
        <v>36602.726999999999</v>
      </c>
      <c r="D30" s="875">
        <v>44172.936000000002</v>
      </c>
      <c r="E30" s="875">
        <v>37632.706008000001</v>
      </c>
      <c r="F30" s="875">
        <v>36238.490562999999</v>
      </c>
      <c r="G30" s="875">
        <v>24319.387993</v>
      </c>
      <c r="H30" s="875">
        <v>19855.026918029995</v>
      </c>
      <c r="I30" s="871" t="s">
        <v>228</v>
      </c>
      <c r="J30" s="558"/>
    </row>
    <row r="31" spans="2:10" s="605" customFormat="1" ht="23.1" customHeight="1" x14ac:dyDescent="0.2">
      <c r="B31" s="867" t="s">
        <v>591</v>
      </c>
      <c r="C31" s="875">
        <v>265331.54399999999</v>
      </c>
      <c r="D31" s="875">
        <v>91543.778000000006</v>
      </c>
      <c r="E31" s="875">
        <v>159609.72758097656</v>
      </c>
      <c r="F31" s="875">
        <v>187068.86364940787</v>
      </c>
      <c r="G31" s="875">
        <v>326175.00727809407</v>
      </c>
      <c r="H31" s="875">
        <v>443719.77067387244</v>
      </c>
      <c r="I31" s="871" t="s">
        <v>114</v>
      </c>
      <c r="J31" s="558"/>
    </row>
    <row r="32" spans="2:10" s="605" customFormat="1" ht="23.1" customHeight="1" x14ac:dyDescent="0.2">
      <c r="B32" s="867" t="s">
        <v>115</v>
      </c>
      <c r="C32" s="875">
        <v>7034.2579999999998</v>
      </c>
      <c r="D32" s="875">
        <v>10096.89</v>
      </c>
      <c r="E32" s="875">
        <v>8356.1664799999999</v>
      </c>
      <c r="F32" s="875">
        <v>16702.847072</v>
      </c>
      <c r="G32" s="875">
        <v>14739.495054999999</v>
      </c>
      <c r="H32" s="875">
        <v>18376.202941559986</v>
      </c>
      <c r="I32" s="871" t="s">
        <v>523</v>
      </c>
      <c r="J32" s="558"/>
    </row>
    <row r="33" spans="2:10" s="605" customFormat="1" ht="23.1" customHeight="1" x14ac:dyDescent="0.2">
      <c r="B33" s="867" t="s">
        <v>116</v>
      </c>
      <c r="C33" s="875">
        <v>102838.701</v>
      </c>
      <c r="D33" s="875">
        <v>98914.835999999996</v>
      </c>
      <c r="E33" s="875">
        <v>105918.01503235997</v>
      </c>
      <c r="F33" s="875">
        <v>124782.40087100001</v>
      </c>
      <c r="G33" s="875">
        <v>91510.344887999992</v>
      </c>
      <c r="H33" s="875">
        <v>83412.50680582998</v>
      </c>
      <c r="I33" s="871" t="s">
        <v>524</v>
      </c>
      <c r="J33" s="558"/>
    </row>
    <row r="34" spans="2:10" s="605" customFormat="1" ht="23.1" customHeight="1" x14ac:dyDescent="0.2">
      <c r="B34" s="867" t="s">
        <v>117</v>
      </c>
      <c r="C34" s="875">
        <v>217264.158</v>
      </c>
      <c r="D34" s="875">
        <v>204515.45699999999</v>
      </c>
      <c r="E34" s="875">
        <v>170490.026552</v>
      </c>
      <c r="F34" s="875">
        <v>221776.26797099999</v>
      </c>
      <c r="G34" s="875">
        <v>112628.529463</v>
      </c>
      <c r="H34" s="875">
        <v>77965.285799339981</v>
      </c>
      <c r="I34" s="871" t="s">
        <v>118</v>
      </c>
      <c r="J34" s="558"/>
    </row>
    <row r="35" spans="2:10" s="605" customFormat="1" ht="23.1" customHeight="1" x14ac:dyDescent="0.2">
      <c r="B35" s="867" t="s">
        <v>119</v>
      </c>
      <c r="C35" s="875">
        <v>98469.391000000003</v>
      </c>
      <c r="D35" s="875">
        <v>119881.689</v>
      </c>
      <c r="E35" s="875">
        <v>167211.100921</v>
      </c>
      <c r="F35" s="875">
        <v>203900.90168668926</v>
      </c>
      <c r="G35" s="875">
        <v>73099.14596899999</v>
      </c>
      <c r="H35" s="875">
        <v>38338.447041229971</v>
      </c>
      <c r="I35" s="871" t="s">
        <v>229</v>
      </c>
      <c r="J35" s="558"/>
    </row>
    <row r="36" spans="2:10" s="605" customFormat="1" ht="23.1" customHeight="1" x14ac:dyDescent="0.2">
      <c r="B36" s="867" t="s">
        <v>592</v>
      </c>
      <c r="C36" s="875">
        <v>11510.584999999999</v>
      </c>
      <c r="D36" s="875">
        <v>12010.074000000001</v>
      </c>
      <c r="E36" s="875">
        <v>14692.618349812501</v>
      </c>
      <c r="F36" s="875">
        <v>15000.976194000001</v>
      </c>
      <c r="G36" s="875">
        <v>6916.0744570000006</v>
      </c>
      <c r="H36" s="875">
        <v>8940.0816630699956</v>
      </c>
      <c r="I36" s="871" t="s">
        <v>226</v>
      </c>
      <c r="J36" s="558"/>
    </row>
    <row r="37" spans="2:10" s="605" customFormat="1" ht="23.1" customHeight="1" x14ac:dyDescent="0.2">
      <c r="B37" s="867" t="s">
        <v>593</v>
      </c>
      <c r="C37" s="875">
        <v>7.2610000000000001</v>
      </c>
      <c r="D37" s="875">
        <v>16.615999999921769</v>
      </c>
      <c r="E37" s="875">
        <v>32.115574000000002</v>
      </c>
      <c r="F37" s="875">
        <v>0</v>
      </c>
      <c r="G37" s="875">
        <v>0.213114</v>
      </c>
      <c r="H37" s="875">
        <v>0</v>
      </c>
      <c r="I37" s="871" t="s">
        <v>227</v>
      </c>
    </row>
    <row r="38" spans="2:10" s="605" customFormat="1" ht="9.9499999999999993" customHeight="1" thickBot="1" x14ac:dyDescent="0.25">
      <c r="B38" s="857"/>
      <c r="C38" s="1567"/>
      <c r="D38" s="1567"/>
      <c r="E38" s="1567"/>
      <c r="F38" s="1567"/>
      <c r="G38" s="1567"/>
      <c r="H38" s="1567"/>
      <c r="I38" s="872"/>
    </row>
    <row r="39" spans="2:10" s="605" customFormat="1" ht="9.9499999999999993" customHeight="1" thickTop="1" x14ac:dyDescent="0.2">
      <c r="B39" s="858"/>
      <c r="C39" s="875"/>
      <c r="D39" s="875"/>
      <c r="E39" s="875"/>
      <c r="F39" s="875"/>
      <c r="G39" s="875"/>
      <c r="H39" s="875"/>
      <c r="I39" s="871"/>
    </row>
    <row r="40" spans="2:10" s="865" customFormat="1" ht="23.1" customHeight="1" x14ac:dyDescent="0.2">
      <c r="B40" s="856" t="s">
        <v>0</v>
      </c>
      <c r="C40" s="877"/>
      <c r="D40" s="877"/>
      <c r="E40" s="877"/>
      <c r="F40" s="877"/>
      <c r="G40" s="877"/>
      <c r="H40" s="877"/>
      <c r="I40" s="869" t="s">
        <v>741</v>
      </c>
    </row>
    <row r="41" spans="2:10" s="605" customFormat="1" ht="9.9499999999999993" customHeight="1" x14ac:dyDescent="0.2">
      <c r="B41" s="730"/>
      <c r="C41" s="876"/>
      <c r="D41" s="876"/>
      <c r="E41" s="876"/>
      <c r="F41" s="876"/>
      <c r="G41" s="876"/>
      <c r="H41" s="876"/>
      <c r="I41" s="869"/>
    </row>
    <row r="42" spans="2:10" s="558" customFormat="1" ht="23.1" customHeight="1" x14ac:dyDescent="0.2">
      <c r="B42" s="866" t="s">
        <v>420</v>
      </c>
      <c r="C42" s="874">
        <v>707798.19341993891</v>
      </c>
      <c r="D42" s="874">
        <v>488330.26084917464</v>
      </c>
      <c r="E42" s="874">
        <v>569064.41614368232</v>
      </c>
      <c r="F42" s="874">
        <v>505106.91338355985</v>
      </c>
      <c r="G42" s="874">
        <v>196452.33140692694</v>
      </c>
      <c r="H42" s="874">
        <v>174933.46958167027</v>
      </c>
      <c r="I42" s="870" t="s">
        <v>421</v>
      </c>
    </row>
    <row r="43" spans="2:10" s="605" customFormat="1" ht="23.1" customHeight="1" x14ac:dyDescent="0.2">
      <c r="B43" s="858" t="s">
        <v>638</v>
      </c>
      <c r="C43" s="875">
        <v>259107.74469160059</v>
      </c>
      <c r="D43" s="875">
        <v>210059.70025250001</v>
      </c>
      <c r="E43" s="875">
        <v>199144.37800734624</v>
      </c>
      <c r="F43" s="875">
        <v>171551.17131618183</v>
      </c>
      <c r="G43" s="875">
        <v>87581.361845348438</v>
      </c>
      <c r="H43" s="875">
        <v>78215.362484500365</v>
      </c>
      <c r="I43" s="871" t="s">
        <v>296</v>
      </c>
    </row>
    <row r="44" spans="2:10" s="605" customFormat="1" ht="23.1" customHeight="1" x14ac:dyDescent="0.2">
      <c r="B44" s="858" t="s">
        <v>769</v>
      </c>
      <c r="C44" s="875">
        <v>442329.13143033837</v>
      </c>
      <c r="D44" s="875">
        <v>272236.26537417463</v>
      </c>
      <c r="E44" s="875">
        <v>362031.03813633614</v>
      </c>
      <c r="F44" s="875">
        <v>328006.93832137802</v>
      </c>
      <c r="G44" s="875">
        <v>102331.2328695785</v>
      </c>
      <c r="H44" s="875">
        <v>90739.877161319891</v>
      </c>
      <c r="I44" s="873" t="s">
        <v>770</v>
      </c>
    </row>
    <row r="45" spans="2:10" s="605" customFormat="1" ht="23.1" customHeight="1" x14ac:dyDescent="0.2">
      <c r="B45" s="858" t="s">
        <v>567</v>
      </c>
      <c r="C45" s="875">
        <v>6361.3172979999999</v>
      </c>
      <c r="D45" s="875">
        <v>6034.2952224999999</v>
      </c>
      <c r="E45" s="875">
        <v>7889</v>
      </c>
      <c r="F45" s="875">
        <v>5548.8037459999996</v>
      </c>
      <c r="G45" s="875">
        <v>6539.7366920000004</v>
      </c>
      <c r="H45" s="875">
        <v>5978.2299358500049</v>
      </c>
      <c r="I45" s="871" t="s">
        <v>297</v>
      </c>
    </row>
    <row r="46" spans="2:10" s="605" customFormat="1" ht="9.9499999999999993" customHeight="1" x14ac:dyDescent="0.2">
      <c r="B46" s="730"/>
      <c r="C46" s="876"/>
      <c r="D46" s="876"/>
      <c r="E46" s="876"/>
      <c r="F46" s="876"/>
      <c r="G46" s="876"/>
      <c r="H46" s="876"/>
      <c r="I46" s="869"/>
    </row>
    <row r="47" spans="2:10" s="558" customFormat="1" ht="23.1" customHeight="1" x14ac:dyDescent="0.2">
      <c r="B47" s="866" t="s">
        <v>843</v>
      </c>
      <c r="C47" s="874">
        <v>839418.96064878209</v>
      </c>
      <c r="D47" s="874">
        <v>714215.59386700008</v>
      </c>
      <c r="E47" s="874">
        <v>812208.65754714888</v>
      </c>
      <c r="F47" s="874">
        <v>964927.99888049858</v>
      </c>
      <c r="G47" s="874">
        <v>794277.43102509412</v>
      </c>
      <c r="H47" s="874">
        <v>944925.56128227455</v>
      </c>
      <c r="I47" s="870" t="s">
        <v>594</v>
      </c>
    </row>
    <row r="48" spans="2:10" s="605" customFormat="1" ht="23.1" customHeight="1" x14ac:dyDescent="0.2">
      <c r="B48" s="858" t="s">
        <v>638</v>
      </c>
      <c r="C48" s="875">
        <v>70244.988207114468</v>
      </c>
      <c r="D48" s="875">
        <v>87146.026159000001</v>
      </c>
      <c r="E48" s="875">
        <v>113855.63814503865</v>
      </c>
      <c r="F48" s="875">
        <v>118826.4</v>
      </c>
      <c r="G48" s="875">
        <v>103220.661721</v>
      </c>
      <c r="H48" s="875">
        <v>137534</v>
      </c>
      <c r="I48" s="871" t="s">
        <v>296</v>
      </c>
    </row>
    <row r="49" spans="2:9" s="605" customFormat="1" ht="23.1" customHeight="1" x14ac:dyDescent="0.2">
      <c r="B49" s="858" t="s">
        <v>769</v>
      </c>
      <c r="C49" s="875">
        <v>668523.07193936431</v>
      </c>
      <c r="D49" s="875">
        <v>507735.53907200001</v>
      </c>
      <c r="E49" s="875">
        <v>534117.26256811025</v>
      </c>
      <c r="F49" s="875">
        <v>643559.63199740788</v>
      </c>
      <c r="G49" s="875">
        <v>616627.40964809409</v>
      </c>
      <c r="H49" s="875">
        <v>760793.63681391452</v>
      </c>
      <c r="I49" s="873" t="s">
        <v>770</v>
      </c>
    </row>
    <row r="50" spans="2:9" s="605" customFormat="1" ht="23.1" customHeight="1" x14ac:dyDescent="0.2">
      <c r="B50" s="858" t="s">
        <v>567</v>
      </c>
      <c r="C50" s="875">
        <v>100650.90050230325</v>
      </c>
      <c r="D50" s="875">
        <v>119334.028636</v>
      </c>
      <c r="E50" s="875">
        <v>164235.756834</v>
      </c>
      <c r="F50" s="875">
        <v>202541.96688309064</v>
      </c>
      <c r="G50" s="875">
        <v>74429.359656000001</v>
      </c>
      <c r="H50" s="875">
        <v>46597.924468360019</v>
      </c>
      <c r="I50" s="871" t="s">
        <v>297</v>
      </c>
    </row>
    <row r="51" spans="2:9" s="605" customFormat="1" ht="9.9499999999999993" customHeight="1" thickBot="1" x14ac:dyDescent="0.25">
      <c r="B51" s="857"/>
      <c r="C51" s="1567"/>
      <c r="D51" s="1567"/>
      <c r="E51" s="1567"/>
      <c r="F51" s="1567"/>
      <c r="G51" s="1567"/>
      <c r="H51" s="1567"/>
      <c r="I51" s="872"/>
    </row>
    <row r="52" spans="2:9" s="605" customFormat="1" ht="9.9499999999999993" customHeight="1" thickTop="1" x14ac:dyDescent="0.2">
      <c r="B52" s="858"/>
      <c r="C52" s="875"/>
      <c r="D52" s="875"/>
      <c r="E52" s="875"/>
      <c r="F52" s="875"/>
      <c r="G52" s="875"/>
      <c r="H52" s="875"/>
      <c r="I52" s="871"/>
    </row>
    <row r="53" spans="2:9" s="865" customFormat="1" ht="23.1" customHeight="1" x14ac:dyDescent="0.2">
      <c r="B53" s="856" t="s">
        <v>595</v>
      </c>
      <c r="C53" s="877"/>
      <c r="D53" s="877"/>
      <c r="E53" s="877"/>
      <c r="F53" s="877"/>
      <c r="G53" s="877"/>
      <c r="H53" s="877"/>
      <c r="I53" s="869" t="s">
        <v>405</v>
      </c>
    </row>
    <row r="54" spans="2:9" s="605" customFormat="1" ht="9.9499999999999993" customHeight="1" x14ac:dyDescent="0.2">
      <c r="B54" s="730"/>
      <c r="C54" s="876"/>
      <c r="D54" s="876"/>
      <c r="E54" s="876"/>
      <c r="F54" s="876"/>
      <c r="G54" s="876"/>
      <c r="H54" s="876"/>
      <c r="I54" s="869"/>
    </row>
    <row r="55" spans="2:9" s="558" customFormat="1" ht="23.1" customHeight="1" x14ac:dyDescent="0.2">
      <c r="B55" s="866" t="s">
        <v>420</v>
      </c>
      <c r="C55" s="874">
        <v>707798.19341993914</v>
      </c>
      <c r="D55" s="874">
        <v>488330.26084917469</v>
      </c>
      <c r="E55" s="874">
        <v>569064.06414559169</v>
      </c>
      <c r="F55" s="874">
        <v>505106.91338355985</v>
      </c>
      <c r="G55" s="874">
        <v>196452.33140692694</v>
      </c>
      <c r="H55" s="874">
        <v>174933.4695816703</v>
      </c>
      <c r="I55" s="870" t="s">
        <v>421</v>
      </c>
    </row>
    <row r="56" spans="2:9" s="605" customFormat="1" ht="23.1" customHeight="1" x14ac:dyDescent="0.2">
      <c r="B56" s="858" t="s">
        <v>60</v>
      </c>
      <c r="C56" s="875">
        <v>287807.9905713583</v>
      </c>
      <c r="D56" s="875">
        <v>211564.42993099999</v>
      </c>
      <c r="E56" s="875">
        <v>281466.98200531985</v>
      </c>
      <c r="F56" s="875">
        <v>250402.84499342</v>
      </c>
      <c r="G56" s="875">
        <v>82147.101642462439</v>
      </c>
      <c r="H56" s="875">
        <v>84956.312348110048</v>
      </c>
      <c r="I56" s="871" t="s">
        <v>838</v>
      </c>
    </row>
    <row r="57" spans="2:9" s="605" customFormat="1" ht="23.1" customHeight="1" x14ac:dyDescent="0.2">
      <c r="B57" s="868" t="s">
        <v>604</v>
      </c>
      <c r="C57" s="875">
        <v>279126.38543866418</v>
      </c>
      <c r="D57" s="875">
        <v>195605.2712844552</v>
      </c>
      <c r="E57" s="875">
        <v>217557</v>
      </c>
      <c r="F57" s="875">
        <v>193394.45621357783</v>
      </c>
      <c r="G57" s="875">
        <v>75428.282920280006</v>
      </c>
      <c r="H57" s="875">
        <v>52298.131371650226</v>
      </c>
      <c r="I57" s="871" t="s">
        <v>799</v>
      </c>
    </row>
    <row r="58" spans="2:9" s="605" customFormat="1" ht="23.1" customHeight="1" x14ac:dyDescent="0.2">
      <c r="B58" s="858" t="s">
        <v>800</v>
      </c>
      <c r="C58" s="875">
        <v>140863.81740991669</v>
      </c>
      <c r="D58" s="875">
        <v>81160.559633719487</v>
      </c>
      <c r="E58" s="875">
        <v>70040.082140271857</v>
      </c>
      <c r="F58" s="875">
        <v>61309.612176561997</v>
      </c>
      <c r="G58" s="875">
        <v>38876.946844184502</v>
      </c>
      <c r="H58" s="875">
        <v>37679.025861910035</v>
      </c>
      <c r="I58" s="871" t="s">
        <v>801</v>
      </c>
    </row>
    <row r="59" spans="2:9" s="605" customFormat="1" ht="9.9499999999999993" customHeight="1" x14ac:dyDescent="0.2">
      <c r="B59" s="730"/>
      <c r="C59" s="876"/>
      <c r="D59" s="876"/>
      <c r="E59" s="876"/>
      <c r="F59" s="876"/>
      <c r="G59" s="876"/>
      <c r="H59" s="876"/>
      <c r="I59" s="869"/>
    </row>
    <row r="60" spans="2:9" s="558" customFormat="1" ht="23.1" customHeight="1" x14ac:dyDescent="0.2">
      <c r="B60" s="866" t="s">
        <v>843</v>
      </c>
      <c r="C60" s="874">
        <v>839418.96064878383</v>
      </c>
      <c r="D60" s="874">
        <v>714216.17242900003</v>
      </c>
      <c r="E60" s="874">
        <v>812208.65754714899</v>
      </c>
      <c r="F60" s="874">
        <v>964928.30906409712</v>
      </c>
      <c r="G60" s="874">
        <v>794277.43102509412</v>
      </c>
      <c r="H60" s="874">
        <v>944926.23297848413</v>
      </c>
      <c r="I60" s="870" t="s">
        <v>594</v>
      </c>
    </row>
    <row r="61" spans="2:9" s="605" customFormat="1" ht="23.1" customHeight="1" x14ac:dyDescent="0.2">
      <c r="B61" s="858" t="s">
        <v>60</v>
      </c>
      <c r="C61" s="875">
        <v>73433.088629384278</v>
      </c>
      <c r="D61" s="875">
        <v>91569</v>
      </c>
      <c r="E61" s="875">
        <v>81152.685188999996</v>
      </c>
      <c r="F61" s="875">
        <v>88365.094586000007</v>
      </c>
      <c r="G61" s="875">
        <v>84764.071447999973</v>
      </c>
      <c r="H61" s="875">
        <v>411730.85679456324</v>
      </c>
      <c r="I61" s="871" t="s">
        <v>838</v>
      </c>
    </row>
    <row r="62" spans="2:9" s="605" customFormat="1" ht="23.1" customHeight="1" x14ac:dyDescent="0.2">
      <c r="B62" s="868" t="s">
        <v>604</v>
      </c>
      <c r="C62" s="875">
        <v>421898.9781590791</v>
      </c>
      <c r="D62" s="875">
        <v>282376.722954</v>
      </c>
      <c r="E62" s="875">
        <v>420728.30296365515</v>
      </c>
      <c r="F62" s="875">
        <v>485645.33161909709</v>
      </c>
      <c r="G62" s="875">
        <v>476590.55579109414</v>
      </c>
      <c r="H62" s="875">
        <v>336725.54970236041</v>
      </c>
      <c r="I62" s="871" t="s">
        <v>799</v>
      </c>
    </row>
    <row r="63" spans="2:9" s="605" customFormat="1" ht="23.1" customHeight="1" x14ac:dyDescent="0.2">
      <c r="B63" s="858" t="s">
        <v>800</v>
      </c>
      <c r="C63" s="875">
        <v>344086.89386032044</v>
      </c>
      <c r="D63" s="875">
        <v>340270.44947499997</v>
      </c>
      <c r="E63" s="875">
        <v>310327.66939449386</v>
      </c>
      <c r="F63" s="875">
        <v>390917.882859</v>
      </c>
      <c r="G63" s="875">
        <v>232922.803786</v>
      </c>
      <c r="H63" s="875">
        <v>196469.82648156042</v>
      </c>
      <c r="I63" s="871" t="s">
        <v>801</v>
      </c>
    </row>
    <row r="64" spans="2:9" s="605" customFormat="1" ht="9.9499999999999993" customHeight="1" thickBot="1" x14ac:dyDescent="0.25">
      <c r="B64" s="857"/>
      <c r="C64" s="1567"/>
      <c r="D64" s="1567"/>
      <c r="E64" s="1567"/>
      <c r="F64" s="1567"/>
      <c r="G64" s="1567"/>
      <c r="H64" s="1567"/>
      <c r="I64" s="872"/>
    </row>
    <row r="65" spans="2:9" s="605" customFormat="1" ht="9.9499999999999993" customHeight="1" thickTop="1" x14ac:dyDescent="0.2">
      <c r="B65" s="858"/>
      <c r="C65" s="875"/>
      <c r="D65" s="875"/>
      <c r="E65" s="875"/>
      <c r="F65" s="875"/>
      <c r="G65" s="875"/>
      <c r="H65" s="875"/>
      <c r="I65" s="871"/>
    </row>
    <row r="66" spans="2:9" s="865" customFormat="1" ht="23.1" customHeight="1" x14ac:dyDescent="0.2">
      <c r="B66" s="856" t="s">
        <v>596</v>
      </c>
      <c r="C66" s="877"/>
      <c r="D66" s="877"/>
      <c r="E66" s="877"/>
      <c r="F66" s="877"/>
      <c r="G66" s="877"/>
      <c r="H66" s="877"/>
      <c r="I66" s="869" t="s">
        <v>742</v>
      </c>
    </row>
    <row r="67" spans="2:9" s="605" customFormat="1" ht="9.9499999999999993" customHeight="1" x14ac:dyDescent="0.2">
      <c r="B67" s="730"/>
      <c r="C67" s="876"/>
      <c r="D67" s="876"/>
      <c r="E67" s="876"/>
      <c r="F67" s="876"/>
      <c r="G67" s="876"/>
      <c r="H67" s="876"/>
      <c r="I67" s="869"/>
    </row>
    <row r="68" spans="2:9" s="558" customFormat="1" ht="23.1" customHeight="1" x14ac:dyDescent="0.2">
      <c r="B68" s="866" t="s">
        <v>420</v>
      </c>
      <c r="C68" s="874">
        <v>707797.55557375331</v>
      </c>
      <c r="D68" s="874">
        <v>488330.26084917469</v>
      </c>
      <c r="E68" s="874">
        <v>569063.52938768221</v>
      </c>
      <c r="F68" s="874">
        <v>505106.91338355979</v>
      </c>
      <c r="G68" s="874">
        <v>196452.33140692694</v>
      </c>
      <c r="H68" s="874">
        <v>174933.46958166995</v>
      </c>
      <c r="I68" s="870" t="s">
        <v>421</v>
      </c>
    </row>
    <row r="69" spans="2:9" s="605" customFormat="1" ht="23.1" customHeight="1" x14ac:dyDescent="0.2">
      <c r="B69" s="858" t="s">
        <v>802</v>
      </c>
      <c r="C69" s="875">
        <v>283441</v>
      </c>
      <c r="D69" s="875">
        <v>180388.1253204552</v>
      </c>
      <c r="E69" s="875">
        <v>288610.82095110946</v>
      </c>
      <c r="F69" s="875">
        <v>262587.59545037796</v>
      </c>
      <c r="G69" s="875">
        <v>55110.576665578497</v>
      </c>
      <c r="H69" s="875">
        <v>44964.989012579994</v>
      </c>
      <c r="I69" s="871" t="s">
        <v>181</v>
      </c>
    </row>
    <row r="70" spans="2:9" s="605" customFormat="1" ht="23.1" customHeight="1" x14ac:dyDescent="0.2">
      <c r="B70" s="858" t="s">
        <v>873</v>
      </c>
      <c r="C70" s="875">
        <v>424356.55557375331</v>
      </c>
      <c r="D70" s="875">
        <v>307942.13552871946</v>
      </c>
      <c r="E70" s="875">
        <v>280452.70843657281</v>
      </c>
      <c r="F70" s="875">
        <v>242519.31793318182</v>
      </c>
      <c r="G70" s="875">
        <v>141341.75474134844</v>
      </c>
      <c r="H70" s="875">
        <v>129968.48056908997</v>
      </c>
      <c r="I70" s="871" t="s">
        <v>295</v>
      </c>
    </row>
    <row r="71" spans="2:9" s="605" customFormat="1" ht="9.9499999999999993" customHeight="1" x14ac:dyDescent="0.2">
      <c r="B71" s="730"/>
      <c r="C71" s="876"/>
      <c r="D71" s="876"/>
      <c r="E71" s="876"/>
      <c r="F71" s="876"/>
      <c r="G71" s="876"/>
      <c r="H71" s="876"/>
      <c r="I71" s="869"/>
    </row>
    <row r="72" spans="2:9" s="558" customFormat="1" ht="24" customHeight="1" x14ac:dyDescent="0.2">
      <c r="B72" s="866" t="s">
        <v>843</v>
      </c>
      <c r="C72" s="874">
        <v>839418.96064878372</v>
      </c>
      <c r="D72" s="874">
        <v>714216</v>
      </c>
      <c r="E72" s="874">
        <v>812208.65754714899</v>
      </c>
      <c r="F72" s="874">
        <v>964928.309064097</v>
      </c>
      <c r="G72" s="874">
        <v>794277.43102509412</v>
      </c>
      <c r="H72" s="874">
        <v>944926.23297848227</v>
      </c>
      <c r="I72" s="870" t="s">
        <v>594</v>
      </c>
    </row>
    <row r="73" spans="2:9" s="605" customFormat="1" ht="23.1" customHeight="1" x14ac:dyDescent="0.2">
      <c r="B73" s="858" t="s">
        <v>802</v>
      </c>
      <c r="C73" s="875">
        <v>291471.68494097021</v>
      </c>
      <c r="D73" s="875">
        <v>106618</v>
      </c>
      <c r="E73" s="875">
        <v>205738.65015747651</v>
      </c>
      <c r="F73" s="875">
        <v>257479.89621270518</v>
      </c>
      <c r="G73" s="875">
        <v>399215.94334709411</v>
      </c>
      <c r="H73" s="875">
        <v>601475.73148821271</v>
      </c>
      <c r="I73" s="871" t="s">
        <v>181</v>
      </c>
    </row>
    <row r="74" spans="2:9" s="605" customFormat="1" ht="23.1" customHeight="1" x14ac:dyDescent="0.2">
      <c r="B74" s="858" t="s">
        <v>873</v>
      </c>
      <c r="C74" s="875">
        <v>547947.27570781356</v>
      </c>
      <c r="D74" s="875">
        <v>607598</v>
      </c>
      <c r="E74" s="875">
        <v>606470.00738967245</v>
      </c>
      <c r="F74" s="875">
        <v>707448.41285139183</v>
      </c>
      <c r="G74" s="875">
        <v>395061.487678</v>
      </c>
      <c r="H74" s="875">
        <v>343450.50149026961</v>
      </c>
      <c r="I74" s="871" t="s">
        <v>295</v>
      </c>
    </row>
    <row r="75" spans="2:9" s="359" customFormat="1" ht="15" customHeight="1" thickBot="1" x14ac:dyDescent="0.75">
      <c r="B75" s="699"/>
      <c r="C75" s="698"/>
      <c r="D75" s="698"/>
      <c r="E75" s="697"/>
      <c r="F75" s="697"/>
      <c r="G75" s="697"/>
      <c r="H75" s="1568"/>
      <c r="I75" s="702"/>
    </row>
    <row r="76" spans="2:9" ht="9" customHeight="1" thickTop="1" x14ac:dyDescent="0.5">
      <c r="B76" s="700"/>
      <c r="C76" s="56"/>
      <c r="D76" s="56"/>
      <c r="E76" s="56"/>
      <c r="F76" s="56"/>
      <c r="G76" s="56"/>
      <c r="H76" s="56"/>
      <c r="I76" s="703"/>
    </row>
    <row r="77" spans="2:9" s="53" customFormat="1" ht="18.75" customHeight="1" x14ac:dyDescent="0.5">
      <c r="B77" s="521" t="s">
        <v>1555</v>
      </c>
      <c r="I77" s="521" t="s">
        <v>1791</v>
      </c>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50" orientation="portrait" r:id="rId1"/>
  <headerFooter alignWithMargins="0">
    <oddFooter>&amp;C&amp;"Times New Roman,Regular"&amp;20- 45 -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6"/>
  <dimension ref="B1:W78"/>
  <sheetViews>
    <sheetView rightToLeft="1" view="pageBreakPreview" zoomScale="50" zoomScaleSheetLayoutView="50" workbookViewId="0"/>
  </sheetViews>
  <sheetFormatPr defaultRowHeight="15" x14ac:dyDescent="0.35"/>
  <cols>
    <col min="1" max="1" width="9.140625" style="48"/>
    <col min="2" max="2" width="64.42578125" style="48" customWidth="1"/>
    <col min="3" max="8" width="14.7109375" style="48" customWidth="1"/>
    <col min="9" max="9" width="71.42578125" style="48" customWidth="1"/>
    <col min="10"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6.75" x14ac:dyDescent="0.85">
      <c r="B3" s="1792" t="s">
        <v>1898</v>
      </c>
      <c r="C3" s="1793"/>
      <c r="D3" s="1793"/>
      <c r="E3" s="1793"/>
      <c r="F3" s="1793"/>
      <c r="G3" s="1793"/>
      <c r="H3" s="1793"/>
      <c r="I3" s="1793"/>
    </row>
    <row r="4" spans="2:23" s="5" customFormat="1" ht="12.75" customHeight="1" x14ac:dyDescent="0.85">
      <c r="B4" s="1596"/>
      <c r="C4" s="1596"/>
      <c r="D4" s="1596"/>
      <c r="E4" s="1596"/>
      <c r="F4" s="1596"/>
      <c r="G4" s="1596"/>
      <c r="H4" s="1596"/>
      <c r="I4" s="1596"/>
      <c r="J4" s="2"/>
    </row>
    <row r="5" spans="2:23" ht="36.75" x14ac:dyDescent="0.85">
      <c r="B5" s="1792" t="s">
        <v>1899</v>
      </c>
      <c r="C5" s="1793"/>
      <c r="D5" s="1793"/>
      <c r="E5" s="1793"/>
      <c r="F5" s="1793"/>
      <c r="G5" s="1793"/>
      <c r="H5" s="1793"/>
      <c r="I5" s="1793"/>
    </row>
    <row r="6" spans="2:23" ht="20.25" customHeight="1" x14ac:dyDescent="0.65">
      <c r="B6" s="75"/>
      <c r="C6" s="75"/>
      <c r="D6" s="75"/>
      <c r="E6" s="75"/>
      <c r="F6" s="75"/>
      <c r="G6" s="75"/>
      <c r="H6" s="75"/>
      <c r="I6" s="75"/>
      <c r="J6" s="75"/>
      <c r="K6" s="75"/>
      <c r="L6" s="75"/>
      <c r="M6" s="75"/>
      <c r="N6" s="75"/>
      <c r="O6" s="75"/>
      <c r="P6" s="75"/>
      <c r="Q6" s="75"/>
      <c r="R6" s="75"/>
      <c r="S6" s="75"/>
      <c r="T6" s="75"/>
      <c r="U6" s="75"/>
      <c r="V6" s="75"/>
    </row>
    <row r="7" spans="2:23" ht="15.75" customHeight="1" x14ac:dyDescent="0.5">
      <c r="B7" s="130"/>
      <c r="C7" s="115"/>
      <c r="D7" s="115"/>
      <c r="E7" s="115"/>
      <c r="F7" s="115"/>
      <c r="G7" s="115"/>
      <c r="H7" s="115"/>
      <c r="I7" s="100"/>
    </row>
    <row r="8" spans="2:23" ht="20.25" customHeight="1" thickBot="1" x14ac:dyDescent="0.7">
      <c r="B8" s="75"/>
      <c r="C8" s="75"/>
      <c r="D8" s="75"/>
      <c r="E8" s="75"/>
      <c r="F8" s="75"/>
      <c r="G8" s="75"/>
      <c r="H8" s="75"/>
      <c r="I8" s="75"/>
      <c r="J8" s="75"/>
      <c r="K8" s="75"/>
      <c r="L8" s="75"/>
      <c r="M8" s="75"/>
      <c r="N8" s="75"/>
      <c r="O8" s="75"/>
      <c r="P8" s="75"/>
      <c r="Q8" s="75"/>
      <c r="R8" s="75"/>
      <c r="S8" s="75"/>
      <c r="T8" s="75"/>
      <c r="U8" s="75"/>
      <c r="V8" s="75"/>
    </row>
    <row r="9" spans="2:23" s="42" customFormat="1" ht="24.95" customHeight="1" thickTop="1" x14ac:dyDescent="0.65">
      <c r="B9" s="1964" t="s">
        <v>887</v>
      </c>
      <c r="C9" s="1779">
        <v>2008</v>
      </c>
      <c r="D9" s="1779">
        <v>2009</v>
      </c>
      <c r="E9" s="1779">
        <v>2010</v>
      </c>
      <c r="F9" s="1779">
        <v>2011</v>
      </c>
      <c r="G9" s="1779">
        <v>2012</v>
      </c>
      <c r="H9" s="1779">
        <v>2013</v>
      </c>
      <c r="I9" s="1967" t="s">
        <v>886</v>
      </c>
      <c r="J9" s="710"/>
      <c r="N9" s="43"/>
    </row>
    <row r="10" spans="2:23" s="42" customFormat="1" ht="24.95" customHeight="1" x14ac:dyDescent="0.65">
      <c r="B10" s="1965"/>
      <c r="C10" s="1780"/>
      <c r="D10" s="1780"/>
      <c r="E10" s="1780"/>
      <c r="F10" s="1780"/>
      <c r="G10" s="1780"/>
      <c r="H10" s="1780"/>
      <c r="I10" s="1968"/>
      <c r="J10" s="711"/>
    </row>
    <row r="11" spans="2:23" s="42" customFormat="1" ht="24.95" customHeight="1" x14ac:dyDescent="0.65">
      <c r="B11" s="1966"/>
      <c r="C11" s="1781"/>
      <c r="D11" s="1781"/>
      <c r="E11" s="1781"/>
      <c r="F11" s="1781"/>
      <c r="G11" s="1781"/>
      <c r="H11" s="1781"/>
      <c r="I11" s="1969"/>
      <c r="J11" s="711"/>
    </row>
    <row r="12" spans="2:23" s="82" customFormat="1" ht="15" customHeight="1" x14ac:dyDescent="0.7">
      <c r="B12" s="709"/>
      <c r="C12" s="706"/>
      <c r="D12" s="706"/>
      <c r="E12" s="706"/>
      <c r="F12" s="706"/>
      <c r="G12" s="706"/>
      <c r="H12" s="706"/>
      <c r="I12" s="712"/>
    </row>
    <row r="13" spans="2:23" s="921" customFormat="1" ht="23.1" customHeight="1" x14ac:dyDescent="0.2">
      <c r="B13" s="856" t="s">
        <v>660</v>
      </c>
      <c r="C13" s="1380"/>
      <c r="D13" s="1380"/>
      <c r="E13" s="1380"/>
      <c r="F13" s="1380"/>
      <c r="G13" s="1385"/>
      <c r="H13" s="1380"/>
      <c r="I13" s="869" t="s">
        <v>702</v>
      </c>
    </row>
    <row r="14" spans="2:23" s="158" customFormat="1" ht="9.9499999999999993" customHeight="1" x14ac:dyDescent="0.2">
      <c r="B14" s="610"/>
      <c r="C14" s="1381"/>
      <c r="D14" s="1381"/>
      <c r="E14" s="1381"/>
      <c r="F14" s="1381"/>
      <c r="G14" s="1386"/>
      <c r="H14" s="1381"/>
      <c r="I14" s="871"/>
    </row>
    <row r="15" spans="2:23" s="158" customFormat="1" ht="23.1" customHeight="1" x14ac:dyDescent="0.2">
      <c r="B15" s="608" t="s">
        <v>154</v>
      </c>
      <c r="C15" s="1382">
        <v>148129.70000000001</v>
      </c>
      <c r="D15" s="1382">
        <v>116195.3</v>
      </c>
      <c r="E15" s="1382">
        <v>103949.24624642385</v>
      </c>
      <c r="F15" s="1382">
        <v>80241.498657000004</v>
      </c>
      <c r="G15" s="1357">
        <v>56063.87661834844</v>
      </c>
      <c r="H15" s="1382">
        <v>60374.309706600019</v>
      </c>
      <c r="I15" s="870" t="s">
        <v>661</v>
      </c>
    </row>
    <row r="16" spans="2:23" s="158" customFormat="1" ht="23.1" customHeight="1" x14ac:dyDescent="0.2">
      <c r="B16" s="610" t="s">
        <v>837</v>
      </c>
      <c r="C16" s="1383">
        <v>43904.899999999994</v>
      </c>
      <c r="D16" s="1383">
        <v>65779</v>
      </c>
      <c r="E16" s="1383">
        <v>61679.838832319809</v>
      </c>
      <c r="F16" s="1383">
        <v>50495.946581000004</v>
      </c>
      <c r="G16" s="1358">
        <v>41755.976938348438</v>
      </c>
      <c r="H16" s="1383">
        <v>44626.748213740051</v>
      </c>
      <c r="I16" s="871" t="s">
        <v>838</v>
      </c>
    </row>
    <row r="17" spans="2:9" s="158" customFormat="1" ht="23.1" customHeight="1" x14ac:dyDescent="0.2">
      <c r="B17" s="1056" t="s">
        <v>664</v>
      </c>
      <c r="C17" s="1383">
        <v>14096.3</v>
      </c>
      <c r="D17" s="1383">
        <v>8222.2000000000007</v>
      </c>
      <c r="E17" s="1383">
        <v>10945.112433214286</v>
      </c>
      <c r="F17" s="1383">
        <v>6591.353728</v>
      </c>
      <c r="G17" s="1358">
        <v>8577.5672410000006</v>
      </c>
      <c r="H17" s="1383">
        <v>8580.6193846599963</v>
      </c>
      <c r="I17" s="1577" t="s">
        <v>839</v>
      </c>
    </row>
    <row r="18" spans="2:9" s="158" customFormat="1" ht="23.1" customHeight="1" x14ac:dyDescent="0.2">
      <c r="B18" s="1056" t="s">
        <v>663</v>
      </c>
      <c r="C18" s="1383">
        <v>29808.6</v>
      </c>
      <c r="D18" s="1383">
        <v>57556.800000000003</v>
      </c>
      <c r="E18" s="1383">
        <v>50734.726399105522</v>
      </c>
      <c r="F18" s="1383">
        <v>43904.592853000002</v>
      </c>
      <c r="G18" s="1358">
        <v>33178.409697348434</v>
      </c>
      <c r="H18" s="1383">
        <v>36046.128829080051</v>
      </c>
      <c r="I18" s="1577" t="s">
        <v>840</v>
      </c>
    </row>
    <row r="19" spans="2:9" s="158" customFormat="1" ht="23.1" customHeight="1" x14ac:dyDescent="0.2">
      <c r="B19" s="610" t="s">
        <v>832</v>
      </c>
      <c r="C19" s="1383">
        <v>104224.8</v>
      </c>
      <c r="D19" s="1383">
        <v>50416.3</v>
      </c>
      <c r="E19" s="1383">
        <v>42269.40741410404</v>
      </c>
      <c r="F19" s="1383">
        <v>29745.552076</v>
      </c>
      <c r="G19" s="1358">
        <v>14307.89968</v>
      </c>
      <c r="H19" s="1383">
        <v>15747.561492859972</v>
      </c>
      <c r="I19" s="871" t="s">
        <v>833</v>
      </c>
    </row>
    <row r="20" spans="2:9" s="158" customFormat="1" ht="23.1" customHeight="1" x14ac:dyDescent="0.2">
      <c r="B20" s="1056" t="s">
        <v>664</v>
      </c>
      <c r="C20" s="1383">
        <v>6340.8</v>
      </c>
      <c r="D20" s="1383">
        <v>7037.3</v>
      </c>
      <c r="E20" s="1383">
        <v>3106.0629159999999</v>
      </c>
      <c r="F20" s="1383">
        <v>4014.5544829999999</v>
      </c>
      <c r="G20" s="1358">
        <v>513.71681999999998</v>
      </c>
      <c r="H20" s="1383">
        <v>933.95133898000006</v>
      </c>
      <c r="I20" s="1577" t="s">
        <v>839</v>
      </c>
    </row>
    <row r="21" spans="2:9" s="158" customFormat="1" ht="23.1" customHeight="1" x14ac:dyDescent="0.2">
      <c r="B21" s="1056" t="s">
        <v>663</v>
      </c>
      <c r="C21" s="1383">
        <v>97884</v>
      </c>
      <c r="D21" s="1383">
        <v>43379</v>
      </c>
      <c r="E21" s="1383">
        <v>39163.344498104037</v>
      </c>
      <c r="F21" s="1383">
        <v>25730.997593</v>
      </c>
      <c r="G21" s="1358">
        <v>13794.182860000001</v>
      </c>
      <c r="H21" s="1383">
        <v>14813.610153879972</v>
      </c>
      <c r="I21" s="1577" t="s">
        <v>840</v>
      </c>
    </row>
    <row r="22" spans="2:9" s="158" customFormat="1" ht="9.9499999999999993" customHeight="1" x14ac:dyDescent="0.2">
      <c r="B22" s="610"/>
      <c r="C22" s="1384"/>
      <c r="D22" s="1384"/>
      <c r="E22" s="1384"/>
      <c r="F22" s="1384"/>
      <c r="G22" s="1387"/>
      <c r="H22" s="1384"/>
      <c r="I22" s="871"/>
    </row>
    <row r="23" spans="2:9" s="158" customFormat="1" ht="23.1" customHeight="1" x14ac:dyDescent="0.2">
      <c r="B23" s="608" t="s">
        <v>665</v>
      </c>
      <c r="C23" s="1382">
        <v>421892.1</v>
      </c>
      <c r="D23" s="1382">
        <v>256976.7</v>
      </c>
      <c r="E23" s="1382">
        <v>347979.86278712185</v>
      </c>
      <c r="F23" s="1382">
        <v>317401.03011037799</v>
      </c>
      <c r="G23" s="1357">
        <v>93239.948808578498</v>
      </c>
      <c r="H23" s="1382">
        <v>81225.306437680061</v>
      </c>
      <c r="I23" s="870" t="s">
        <v>1267</v>
      </c>
    </row>
    <row r="24" spans="2:9" s="158" customFormat="1" ht="23.1" customHeight="1" x14ac:dyDescent="0.2">
      <c r="B24" s="610" t="s">
        <v>1793</v>
      </c>
      <c r="C24" s="1383">
        <v>160609.1</v>
      </c>
      <c r="D24" s="1383">
        <v>87366.6</v>
      </c>
      <c r="E24" s="1383">
        <v>86640.981551271849</v>
      </c>
      <c r="F24" s="1383">
        <v>74407.227449482001</v>
      </c>
      <c r="G24" s="1358">
        <v>50523.065559298499</v>
      </c>
      <c r="H24" s="1383">
        <v>71479.412089700054</v>
      </c>
      <c r="I24" s="871" t="s">
        <v>270</v>
      </c>
    </row>
    <row r="25" spans="2:9" s="158" customFormat="1" ht="23.1" customHeight="1" x14ac:dyDescent="0.2">
      <c r="B25" s="1056" t="s">
        <v>837</v>
      </c>
      <c r="C25" s="1383">
        <v>26086.1</v>
      </c>
      <c r="D25" s="1383">
        <v>13243.3</v>
      </c>
      <c r="E25" s="1383">
        <v>19706.962327000001</v>
      </c>
      <c r="F25" s="1383">
        <v>17112.16975592</v>
      </c>
      <c r="G25" s="1358">
        <v>12159.835535114</v>
      </c>
      <c r="H25" s="1383">
        <v>34734.337566769995</v>
      </c>
      <c r="I25" s="1577" t="s">
        <v>838</v>
      </c>
    </row>
    <row r="26" spans="2:9" s="158" customFormat="1" ht="23.1" customHeight="1" x14ac:dyDescent="0.2">
      <c r="B26" s="1056" t="s">
        <v>832</v>
      </c>
      <c r="C26" s="1383">
        <v>134523</v>
      </c>
      <c r="D26" s="1383">
        <v>74123.3</v>
      </c>
      <c r="E26" s="1383">
        <v>66934.019224271848</v>
      </c>
      <c r="F26" s="1383">
        <v>57295.057693561997</v>
      </c>
      <c r="G26" s="1358">
        <v>38363.230024184501</v>
      </c>
      <c r="H26" s="1383">
        <v>36745.074522930052</v>
      </c>
      <c r="I26" s="1577" t="s">
        <v>833</v>
      </c>
    </row>
    <row r="27" spans="2:9" s="158" customFormat="1" ht="23.1" customHeight="1" x14ac:dyDescent="0.2">
      <c r="B27" s="610" t="s">
        <v>584</v>
      </c>
      <c r="C27" s="1383">
        <v>261283</v>
      </c>
      <c r="D27" s="1383">
        <v>169610.1</v>
      </c>
      <c r="E27" s="1383">
        <v>261338.88123585001</v>
      </c>
      <c r="F27" s="1383">
        <v>242993.80266089601</v>
      </c>
      <c r="G27" s="1358">
        <v>42716.883249279999</v>
      </c>
      <c r="H27" s="1383">
        <v>9745.89434798</v>
      </c>
      <c r="I27" s="871" t="s">
        <v>271</v>
      </c>
    </row>
    <row r="28" spans="2:9" s="158" customFormat="1" ht="23.1" customHeight="1" x14ac:dyDescent="0.2">
      <c r="B28" s="1056" t="s">
        <v>837</v>
      </c>
      <c r="C28" s="1383">
        <v>217817</v>
      </c>
      <c r="D28" s="1383">
        <v>132542.1</v>
      </c>
      <c r="E28" s="1383">
        <v>200080.180846</v>
      </c>
      <c r="F28" s="1383">
        <v>182794.7286565</v>
      </c>
      <c r="G28" s="1358">
        <v>28231.289169</v>
      </c>
      <c r="H28" s="1383">
        <v>5595.2265676000006</v>
      </c>
      <c r="I28" s="1577" t="s">
        <v>838</v>
      </c>
    </row>
    <row r="29" spans="2:9" s="158" customFormat="1" ht="23.1" customHeight="1" x14ac:dyDescent="0.2">
      <c r="B29" s="1056" t="s">
        <v>832</v>
      </c>
      <c r="C29" s="1383">
        <v>43466</v>
      </c>
      <c r="D29" s="1383">
        <v>37068</v>
      </c>
      <c r="E29" s="1383">
        <v>61258.700389850012</v>
      </c>
      <c r="F29" s="1383">
        <v>60199.07400439601</v>
      </c>
      <c r="G29" s="1358">
        <v>14485.59408028</v>
      </c>
      <c r="H29" s="1383">
        <v>4150.6677803800003</v>
      </c>
      <c r="I29" s="1577" t="s">
        <v>833</v>
      </c>
    </row>
    <row r="30" spans="2:9" s="158" customFormat="1" ht="9.9499999999999993" customHeight="1" x14ac:dyDescent="0.2">
      <c r="B30" s="610"/>
      <c r="C30" s="1384"/>
      <c r="D30" s="1384"/>
      <c r="E30" s="1384"/>
      <c r="F30" s="1384"/>
      <c r="G30" s="1387"/>
      <c r="H30" s="1384"/>
      <c r="I30" s="871"/>
    </row>
    <row r="31" spans="2:9" s="158" customFormat="1" ht="23.1" customHeight="1" x14ac:dyDescent="0.2">
      <c r="B31" s="608" t="s">
        <v>585</v>
      </c>
      <c r="C31" s="1382">
        <v>1539.7</v>
      </c>
      <c r="D31" s="1382">
        <v>1203.4000000000001</v>
      </c>
      <c r="E31" s="1382">
        <v>1832.118052</v>
      </c>
      <c r="F31" s="1382">
        <v>1696.609007</v>
      </c>
      <c r="G31" s="1357">
        <v>1496.714183</v>
      </c>
      <c r="H31" s="1382">
        <v>692.62241447000019</v>
      </c>
      <c r="I31" s="870" t="s">
        <v>563</v>
      </c>
    </row>
    <row r="32" spans="2:9" s="158" customFormat="1" ht="9.9499999999999993" customHeight="1" x14ac:dyDescent="0.2">
      <c r="B32" s="610"/>
      <c r="C32" s="1384"/>
      <c r="D32" s="1384"/>
      <c r="E32" s="1384"/>
      <c r="F32" s="1384"/>
      <c r="G32" s="1387"/>
      <c r="H32" s="1384"/>
      <c r="I32" s="871"/>
    </row>
    <row r="33" spans="2:9" s="158" customFormat="1" ht="23.1" customHeight="1" x14ac:dyDescent="0.2">
      <c r="B33" s="608" t="s">
        <v>273</v>
      </c>
      <c r="C33" s="1382">
        <v>4828.8</v>
      </c>
      <c r="D33" s="1382">
        <v>4846.2</v>
      </c>
      <c r="E33" s="1382">
        <v>6087.841563</v>
      </c>
      <c r="F33" s="1382">
        <v>3896.9290719999999</v>
      </c>
      <c r="G33" s="1357">
        <v>5065.9001740000003</v>
      </c>
      <c r="H33" s="1382">
        <v>5306.4974251799986</v>
      </c>
      <c r="I33" s="870" t="s">
        <v>717</v>
      </c>
    </row>
    <row r="34" spans="2:9" s="158" customFormat="1" ht="9.9499999999999993" customHeight="1" x14ac:dyDescent="0.2">
      <c r="B34" s="610"/>
      <c r="C34" s="1384"/>
      <c r="D34" s="1384"/>
      <c r="E34" s="1384"/>
      <c r="F34" s="1384"/>
      <c r="G34" s="1387"/>
      <c r="H34" s="1384"/>
      <c r="I34" s="871"/>
    </row>
    <row r="35" spans="2:9" s="158" customFormat="1" ht="23.1" customHeight="1" x14ac:dyDescent="0.2">
      <c r="B35" s="608" t="s">
        <v>75</v>
      </c>
      <c r="C35" s="1382">
        <v>93393</v>
      </c>
      <c r="D35" s="1382">
        <v>69108.700000000012</v>
      </c>
      <c r="E35" s="1382">
        <v>65211.397636136593</v>
      </c>
      <c r="F35" s="1382">
        <v>73869.702070181811</v>
      </c>
      <c r="G35" s="1357">
        <v>40583.780594000003</v>
      </c>
      <c r="H35" s="1382">
        <v>27334.721597739979</v>
      </c>
      <c r="I35" s="870" t="s">
        <v>1266</v>
      </c>
    </row>
    <row r="36" spans="2:9" s="158" customFormat="1" ht="23.1" customHeight="1" x14ac:dyDescent="0.2">
      <c r="B36" s="1056" t="s">
        <v>76</v>
      </c>
      <c r="C36" s="1383">
        <v>18650.900000000001</v>
      </c>
      <c r="D36" s="1383">
        <v>7896.8</v>
      </c>
      <c r="E36" s="1383">
        <v>7244.4400221000005</v>
      </c>
      <c r="F36" s="1383">
        <v>6556.5792769999998</v>
      </c>
      <c r="G36" s="1358">
        <v>7329.3318660000004</v>
      </c>
      <c r="H36" s="1383">
        <v>4181.3180173600094</v>
      </c>
      <c r="I36" s="1577" t="s">
        <v>77</v>
      </c>
    </row>
    <row r="37" spans="2:9" s="158" customFormat="1" ht="23.1" customHeight="1" x14ac:dyDescent="0.2">
      <c r="B37" s="1056" t="s">
        <v>78</v>
      </c>
      <c r="C37" s="1383">
        <v>37896.5</v>
      </c>
      <c r="D37" s="1383">
        <v>28569</v>
      </c>
      <c r="E37" s="1383">
        <v>25500.55055930802</v>
      </c>
      <c r="F37" s="1383">
        <v>33105.41315218182</v>
      </c>
      <c r="G37" s="1358">
        <v>15133.682854000001</v>
      </c>
      <c r="H37" s="1383">
        <v>8403.857743799992</v>
      </c>
      <c r="I37" s="1577" t="s">
        <v>1264</v>
      </c>
    </row>
    <row r="38" spans="2:9" s="158" customFormat="1" ht="23.1" customHeight="1" x14ac:dyDescent="0.2">
      <c r="B38" s="1056" t="s">
        <v>418</v>
      </c>
      <c r="C38" s="1383">
        <v>36845.599999999999</v>
      </c>
      <c r="D38" s="1383">
        <v>32642.9</v>
      </c>
      <c r="E38" s="1383">
        <v>32466.407054728574</v>
      </c>
      <c r="F38" s="1383">
        <v>34207.709641000001</v>
      </c>
      <c r="G38" s="1358">
        <v>18120.765874000001</v>
      </c>
      <c r="H38" s="1383">
        <v>14749.545836579979</v>
      </c>
      <c r="I38" s="1577" t="s">
        <v>1265</v>
      </c>
    </row>
    <row r="39" spans="2:9" s="158" customFormat="1" ht="9.9499999999999993" customHeight="1" x14ac:dyDescent="0.2">
      <c r="B39" s="610"/>
      <c r="C39" s="1384"/>
      <c r="D39" s="1384"/>
      <c r="E39" s="1384"/>
      <c r="F39" s="1384"/>
      <c r="G39" s="1387"/>
      <c r="H39" s="1384"/>
      <c r="I39" s="871"/>
    </row>
    <row r="40" spans="2:9" s="158" customFormat="1" ht="23.1" customHeight="1" x14ac:dyDescent="0.2">
      <c r="B40" s="608" t="s">
        <v>419</v>
      </c>
      <c r="C40" s="366">
        <v>38014.9</v>
      </c>
      <c r="D40" s="366">
        <v>40000</v>
      </c>
      <c r="E40" s="366">
        <v>44003.063103</v>
      </c>
      <c r="F40" s="366">
        <v>28001.244467</v>
      </c>
      <c r="G40" s="634">
        <v>2.1110289999999998</v>
      </c>
      <c r="H40" s="366">
        <v>0</v>
      </c>
      <c r="I40" s="870" t="s">
        <v>662</v>
      </c>
    </row>
    <row r="41" spans="2:9" s="158" customFormat="1" ht="9.9499999999999993" customHeight="1" x14ac:dyDescent="0.2">
      <c r="B41" s="610"/>
      <c r="C41" s="1384"/>
      <c r="D41" s="1384"/>
      <c r="E41" s="1384"/>
      <c r="F41" s="1384"/>
      <c r="G41" s="1387"/>
      <c r="H41" s="1384"/>
      <c r="I41" s="871"/>
    </row>
    <row r="42" spans="2:9" s="158" customFormat="1" ht="23.1" customHeight="1" x14ac:dyDescent="0.2">
      <c r="B42" s="608" t="s">
        <v>854</v>
      </c>
      <c r="C42" s="1382">
        <v>707798.2</v>
      </c>
      <c r="D42" s="1382">
        <v>488330.3</v>
      </c>
      <c r="E42" s="1382">
        <v>569063.52938768221</v>
      </c>
      <c r="F42" s="1382">
        <v>505107.01338355982</v>
      </c>
      <c r="G42" s="1357">
        <v>196452.33140692694</v>
      </c>
      <c r="H42" s="1382">
        <v>174933.45758167008</v>
      </c>
      <c r="I42" s="870" t="s">
        <v>332</v>
      </c>
    </row>
    <row r="43" spans="2:9" s="776" customFormat="1" ht="15" customHeight="1" thickBot="1" x14ac:dyDescent="0.25">
      <c r="B43" s="857"/>
      <c r="C43" s="1579"/>
      <c r="D43" s="1579"/>
      <c r="E43" s="1579"/>
      <c r="F43" s="1579"/>
      <c r="G43" s="1716"/>
      <c r="H43" s="1579"/>
      <c r="I43" s="872"/>
    </row>
    <row r="44" spans="2:9" s="776" customFormat="1" ht="15" customHeight="1" thickTop="1" x14ac:dyDescent="0.2">
      <c r="B44" s="858"/>
      <c r="C44" s="1383"/>
      <c r="D44" s="1383"/>
      <c r="E44" s="1383"/>
      <c r="F44" s="1383"/>
      <c r="G44" s="1358"/>
      <c r="H44" s="1383"/>
      <c r="I44" s="871"/>
    </row>
    <row r="45" spans="2:9" s="158" customFormat="1" ht="23.1" customHeight="1" x14ac:dyDescent="0.2">
      <c r="B45" s="856" t="s">
        <v>566</v>
      </c>
      <c r="C45" s="1383"/>
      <c r="D45" s="1383"/>
      <c r="E45" s="1383"/>
      <c r="F45" s="1383"/>
      <c r="G45" s="1358"/>
      <c r="H45" s="1383"/>
      <c r="I45" s="869" t="s">
        <v>272</v>
      </c>
    </row>
    <row r="46" spans="2:9" s="158" customFormat="1" ht="9.9499999999999993" customHeight="1" x14ac:dyDescent="0.2">
      <c r="B46" s="610"/>
      <c r="C46" s="1384"/>
      <c r="D46" s="1384"/>
      <c r="E46" s="1384"/>
      <c r="F46" s="1384"/>
      <c r="G46" s="1387"/>
      <c r="H46" s="1384"/>
      <c r="I46" s="871"/>
    </row>
    <row r="47" spans="2:9" s="158" customFormat="1" ht="23.1" customHeight="1" x14ac:dyDescent="0.2">
      <c r="B47" s="608" t="s">
        <v>154</v>
      </c>
      <c r="C47" s="1382">
        <v>4833</v>
      </c>
      <c r="D47" s="1382">
        <v>3532.5</v>
      </c>
      <c r="E47" s="1382">
        <v>3061.9458318996858</v>
      </c>
      <c r="F47" s="1382">
        <v>1859.4867288010278</v>
      </c>
      <c r="G47" s="1357">
        <v>1249.8365343042824</v>
      </c>
      <c r="H47" s="1382">
        <v>906.29566607811887</v>
      </c>
      <c r="I47" s="870" t="s">
        <v>661</v>
      </c>
    </row>
    <row r="48" spans="2:9" s="158" customFormat="1" ht="23.1" customHeight="1" x14ac:dyDescent="0.2">
      <c r="B48" s="610" t="s">
        <v>837</v>
      </c>
      <c r="C48" s="1383">
        <v>1588</v>
      </c>
      <c r="D48" s="1383">
        <v>2198.5</v>
      </c>
      <c r="E48" s="1383">
        <v>1944.448665669267</v>
      </c>
      <c r="F48" s="1383">
        <v>1363.0340902871815</v>
      </c>
      <c r="G48" s="1358">
        <v>1007.7570658462631</v>
      </c>
      <c r="H48" s="1383">
        <v>740.68642667511881</v>
      </c>
      <c r="I48" s="871" t="s">
        <v>838</v>
      </c>
    </row>
    <row r="49" spans="2:9" s="158" customFormat="1" ht="23.1" customHeight="1" x14ac:dyDescent="0.2">
      <c r="B49" s="1056" t="s">
        <v>664</v>
      </c>
      <c r="C49" s="1383">
        <v>241</v>
      </c>
      <c r="D49" s="1383">
        <v>97.5</v>
      </c>
      <c r="E49" s="1383">
        <v>94.709560616428575</v>
      </c>
      <c r="F49" s="1383">
        <v>36.601573633333331</v>
      </c>
      <c r="G49" s="1358">
        <v>21.313189999999999</v>
      </c>
      <c r="H49" s="1383">
        <v>13.221659119047619</v>
      </c>
      <c r="I49" s="1577" t="s">
        <v>839</v>
      </c>
    </row>
    <row r="50" spans="2:9" s="158" customFormat="1" ht="23.1" customHeight="1" x14ac:dyDescent="0.2">
      <c r="B50" s="1056" t="s">
        <v>663</v>
      </c>
      <c r="C50" s="1383">
        <v>1347</v>
      </c>
      <c r="D50" s="1383">
        <v>2101</v>
      </c>
      <c r="E50" s="1383">
        <v>1849.7391050528386</v>
      </c>
      <c r="F50" s="1383">
        <v>1326.4325166538481</v>
      </c>
      <c r="G50" s="1358">
        <v>986.44387584626315</v>
      </c>
      <c r="H50" s="1383">
        <v>727.46476755607114</v>
      </c>
      <c r="I50" s="1577" t="s">
        <v>840</v>
      </c>
    </row>
    <row r="51" spans="2:9" s="158" customFormat="1" ht="23.1" customHeight="1" x14ac:dyDescent="0.2">
      <c r="B51" s="610" t="s">
        <v>832</v>
      </c>
      <c r="C51" s="1383">
        <v>3245</v>
      </c>
      <c r="D51" s="1383">
        <v>1334</v>
      </c>
      <c r="E51" s="1383">
        <v>1117.497166230419</v>
      </c>
      <c r="F51" s="1383">
        <v>496.45263851384618</v>
      </c>
      <c r="G51" s="1358">
        <v>242.07946845801931</v>
      </c>
      <c r="H51" s="1383">
        <v>165.60923940300006</v>
      </c>
      <c r="I51" s="871" t="s">
        <v>833</v>
      </c>
    </row>
    <row r="52" spans="2:9" s="158" customFormat="1" ht="23.1" customHeight="1" x14ac:dyDescent="0.2">
      <c r="B52" s="1056" t="s">
        <v>664</v>
      </c>
      <c r="C52" s="1383">
        <v>197</v>
      </c>
      <c r="D52" s="1383">
        <v>204.9</v>
      </c>
      <c r="E52" s="1383">
        <v>82.546623999999994</v>
      </c>
      <c r="F52" s="1383">
        <v>81.646567000000005</v>
      </c>
      <c r="G52" s="1358">
        <v>15.493313000000001</v>
      </c>
      <c r="H52" s="1383">
        <v>3.5689039999999999</v>
      </c>
      <c r="I52" s="1577" t="s">
        <v>839</v>
      </c>
    </row>
    <row r="53" spans="2:9" s="158" customFormat="1" ht="23.1" customHeight="1" x14ac:dyDescent="0.2">
      <c r="B53" s="1056" t="s">
        <v>663</v>
      </c>
      <c r="C53" s="1383">
        <v>3048</v>
      </c>
      <c r="D53" s="1383">
        <v>1129.0999999999999</v>
      </c>
      <c r="E53" s="1383">
        <v>1034.9505422304189</v>
      </c>
      <c r="F53" s="1383">
        <v>414.80607151384618</v>
      </c>
      <c r="G53" s="1358">
        <v>226.58615545801931</v>
      </c>
      <c r="H53" s="1383">
        <v>162.04033540300006</v>
      </c>
      <c r="I53" s="1577" t="s">
        <v>840</v>
      </c>
    </row>
    <row r="54" spans="2:9" s="158" customFormat="1" ht="9.9499999999999993" customHeight="1" x14ac:dyDescent="0.2">
      <c r="B54" s="610"/>
      <c r="C54" s="1384"/>
      <c r="D54" s="1384"/>
      <c r="E54" s="1384"/>
      <c r="F54" s="1384"/>
      <c r="G54" s="1387"/>
      <c r="H54" s="1384"/>
      <c r="I54" s="871"/>
    </row>
    <row r="55" spans="2:9" s="158" customFormat="1" ht="23.1" customHeight="1" x14ac:dyDescent="0.2">
      <c r="B55" s="608" t="s">
        <v>665</v>
      </c>
      <c r="C55" s="1382">
        <v>14065.4</v>
      </c>
      <c r="D55" s="1382">
        <v>12354.5</v>
      </c>
      <c r="E55" s="1382">
        <v>14799.892806791573</v>
      </c>
      <c r="F55" s="1382">
        <v>10890.814070605307</v>
      </c>
      <c r="G55" s="1357">
        <v>3967.8204366392324</v>
      </c>
      <c r="H55" s="1382">
        <v>7374.7221643205994</v>
      </c>
      <c r="I55" s="870" t="s">
        <v>1267</v>
      </c>
    </row>
    <row r="56" spans="2:9" s="158" customFormat="1" ht="23.1" customHeight="1" x14ac:dyDescent="0.2">
      <c r="B56" s="610" t="s">
        <v>506</v>
      </c>
      <c r="C56" s="1383">
        <v>5008</v>
      </c>
      <c r="D56" s="1383">
        <v>3764</v>
      </c>
      <c r="E56" s="1383">
        <v>4907.8312907915733</v>
      </c>
      <c r="F56" s="1383">
        <v>4477.8402863670854</v>
      </c>
      <c r="G56" s="1358">
        <v>2457.4573116392326</v>
      </c>
      <c r="H56" s="1383">
        <v>7231.9541553205991</v>
      </c>
      <c r="I56" s="871" t="s">
        <v>270</v>
      </c>
    </row>
    <row r="57" spans="2:9" s="158" customFormat="1" ht="23.1" customHeight="1" x14ac:dyDescent="0.2">
      <c r="B57" s="1056" t="s">
        <v>837</v>
      </c>
      <c r="C57" s="1383">
        <v>2691</v>
      </c>
      <c r="D57" s="1383">
        <v>2187.6</v>
      </c>
      <c r="E57" s="1383">
        <v>3303.8114794256644</v>
      </c>
      <c r="F57" s="1383">
        <v>3044.2862124444446</v>
      </c>
      <c r="G57" s="1358">
        <v>1487.6039049833335</v>
      </c>
      <c r="H57" s="1383">
        <v>6490.7794140095993</v>
      </c>
      <c r="I57" s="1577" t="s">
        <v>838</v>
      </c>
    </row>
    <row r="58" spans="2:9" s="158" customFormat="1" ht="23.1" customHeight="1" x14ac:dyDescent="0.2">
      <c r="B58" s="1056" t="s">
        <v>832</v>
      </c>
      <c r="C58" s="1383">
        <v>2317</v>
      </c>
      <c r="D58" s="1383">
        <v>1576.4</v>
      </c>
      <c r="E58" s="1383">
        <v>1604.0198113659085</v>
      </c>
      <c r="F58" s="1383">
        <v>1433.5540739226408</v>
      </c>
      <c r="G58" s="1358">
        <v>969.85340665589922</v>
      </c>
      <c r="H58" s="1383">
        <v>741.17474131099993</v>
      </c>
      <c r="I58" s="1577" t="s">
        <v>833</v>
      </c>
    </row>
    <row r="59" spans="2:9" s="158" customFormat="1" ht="23.1" customHeight="1" x14ac:dyDescent="0.2">
      <c r="B59" s="610" t="s">
        <v>584</v>
      </c>
      <c r="C59" s="1383">
        <v>9057.4</v>
      </c>
      <c r="D59" s="1383">
        <v>8590.5</v>
      </c>
      <c r="E59" s="1383">
        <v>9892.0615159999998</v>
      </c>
      <c r="F59" s="1383">
        <v>6412.9737842382219</v>
      </c>
      <c r="G59" s="1358">
        <v>1510.3631249999999</v>
      </c>
      <c r="H59" s="1383">
        <v>142.76800900000001</v>
      </c>
      <c r="I59" s="871" t="s">
        <v>271</v>
      </c>
    </row>
    <row r="60" spans="2:9" s="158" customFormat="1" ht="23.1" customHeight="1" x14ac:dyDescent="0.2">
      <c r="B60" s="1056" t="s">
        <v>837</v>
      </c>
      <c r="C60" s="1383">
        <v>7830</v>
      </c>
      <c r="D60" s="1383">
        <v>7172.4</v>
      </c>
      <c r="E60" s="1383">
        <v>8128.8262219999997</v>
      </c>
      <c r="F60" s="1383">
        <v>5162.4888680000004</v>
      </c>
      <c r="G60" s="1358">
        <v>1351.8088829999999</v>
      </c>
      <c r="H60" s="1383">
        <v>90.556799999999996</v>
      </c>
      <c r="I60" s="1577" t="s">
        <v>838</v>
      </c>
    </row>
    <row r="61" spans="2:9" s="158" customFormat="1" ht="23.1" customHeight="1" x14ac:dyDescent="0.2">
      <c r="B61" s="1056" t="s">
        <v>832</v>
      </c>
      <c r="C61" s="1383">
        <v>1227.4000000000001</v>
      </c>
      <c r="D61" s="1383">
        <v>1418.1000000000001</v>
      </c>
      <c r="E61" s="1383">
        <v>1763.2352940000001</v>
      </c>
      <c r="F61" s="1383">
        <v>1250.4849162382216</v>
      </c>
      <c r="G61" s="1358">
        <v>158.55424200000002</v>
      </c>
      <c r="H61" s="1383">
        <v>52.211209000000004</v>
      </c>
      <c r="I61" s="1577" t="s">
        <v>833</v>
      </c>
    </row>
    <row r="62" spans="2:9" s="158" customFormat="1" ht="9.9499999999999993" customHeight="1" x14ac:dyDescent="0.2">
      <c r="B62" s="610"/>
      <c r="C62" s="1384"/>
      <c r="D62" s="1384"/>
      <c r="E62" s="1384"/>
      <c r="F62" s="1384"/>
      <c r="G62" s="1387"/>
      <c r="H62" s="1384"/>
      <c r="I62" s="871"/>
    </row>
    <row r="63" spans="2:9" s="158" customFormat="1" ht="23.1" customHeight="1" x14ac:dyDescent="0.2">
      <c r="B63" s="608" t="s">
        <v>585</v>
      </c>
      <c r="C63" s="1382">
        <v>15</v>
      </c>
      <c r="D63" s="1382">
        <v>22.7</v>
      </c>
      <c r="E63" s="1382">
        <v>22.549137000000002</v>
      </c>
      <c r="F63" s="1382">
        <v>21.835383</v>
      </c>
      <c r="G63" s="1357">
        <v>14.657238</v>
      </c>
      <c r="H63" s="1382">
        <v>6.6455339999999996</v>
      </c>
      <c r="I63" s="870" t="s">
        <v>563</v>
      </c>
    </row>
    <row r="64" spans="2:9" s="158" customFormat="1" ht="9.9499999999999993" customHeight="1" x14ac:dyDescent="0.2">
      <c r="B64" s="610"/>
      <c r="C64" s="1384"/>
      <c r="D64" s="1384"/>
      <c r="E64" s="1384"/>
      <c r="F64" s="1384"/>
      <c r="G64" s="1387"/>
      <c r="H64" s="1384"/>
      <c r="I64" s="871"/>
    </row>
    <row r="65" spans="2:9" s="158" customFormat="1" ht="23.1" customHeight="1" x14ac:dyDescent="0.2">
      <c r="B65" s="608" t="s">
        <v>273</v>
      </c>
      <c r="C65" s="1382">
        <v>57</v>
      </c>
      <c r="D65" s="1382">
        <v>43.6</v>
      </c>
      <c r="E65" s="1382">
        <v>52.706102131666661</v>
      </c>
      <c r="F65" s="1382">
        <v>41.341113</v>
      </c>
      <c r="G65" s="1357">
        <v>38.650448611304341</v>
      </c>
      <c r="H65" s="1382">
        <v>31.089531140000002</v>
      </c>
      <c r="I65" s="870" t="s">
        <v>717</v>
      </c>
    </row>
    <row r="66" spans="2:9" s="158" customFormat="1" ht="9.9499999999999993" customHeight="1" x14ac:dyDescent="0.2">
      <c r="B66" s="610"/>
      <c r="C66" s="1384"/>
      <c r="D66" s="1384"/>
      <c r="E66" s="1384"/>
      <c r="F66" s="1384"/>
      <c r="G66" s="1387"/>
      <c r="H66" s="1384"/>
      <c r="I66" s="871"/>
    </row>
    <row r="67" spans="2:9" s="158" customFormat="1" ht="23.1" customHeight="1" x14ac:dyDescent="0.2">
      <c r="B67" s="608" t="s">
        <v>75</v>
      </c>
      <c r="C67" s="1382">
        <v>856.9</v>
      </c>
      <c r="D67" s="1382">
        <v>626.09999999999991</v>
      </c>
      <c r="E67" s="1382">
        <v>832.08705076078377</v>
      </c>
      <c r="F67" s="1382">
        <v>720.51494104157132</v>
      </c>
      <c r="G67" s="1357">
        <v>414.2234685336856</v>
      </c>
      <c r="H67" s="1382">
        <v>293.09734741900002</v>
      </c>
      <c r="I67" s="870" t="s">
        <v>1266</v>
      </c>
    </row>
    <row r="68" spans="2:9" s="158" customFormat="1" ht="23.1" customHeight="1" x14ac:dyDescent="0.2">
      <c r="B68" s="1056" t="s">
        <v>76</v>
      </c>
      <c r="C68" s="1383">
        <v>92.9</v>
      </c>
      <c r="D68" s="1383">
        <v>56</v>
      </c>
      <c r="E68" s="1383">
        <v>68.985706571102767</v>
      </c>
      <c r="F68" s="1383">
        <v>69.761284000000003</v>
      </c>
      <c r="G68" s="1358">
        <v>57.219977366423251</v>
      </c>
      <c r="H68" s="1383">
        <v>33.831244159999997</v>
      </c>
      <c r="I68" s="1577" t="s">
        <v>77</v>
      </c>
    </row>
    <row r="69" spans="2:9" s="158" customFormat="1" ht="23.1" customHeight="1" x14ac:dyDescent="0.2">
      <c r="B69" s="1056" t="s">
        <v>78</v>
      </c>
      <c r="C69" s="1383">
        <v>349</v>
      </c>
      <c r="D69" s="1383">
        <v>216.9</v>
      </c>
      <c r="E69" s="1383">
        <v>259.71250307550002</v>
      </c>
      <c r="F69" s="1383">
        <v>208.93171801670528</v>
      </c>
      <c r="G69" s="1358">
        <v>127.86826524081097</v>
      </c>
      <c r="H69" s="1383">
        <v>81.921819599999992</v>
      </c>
      <c r="I69" s="1577" t="s">
        <v>1264</v>
      </c>
    </row>
    <row r="70" spans="2:9" s="158" customFormat="1" ht="23.1" customHeight="1" x14ac:dyDescent="0.2">
      <c r="B70" s="1056" t="s">
        <v>418</v>
      </c>
      <c r="C70" s="1383">
        <v>415</v>
      </c>
      <c r="D70" s="1383">
        <v>353.2</v>
      </c>
      <c r="E70" s="1383">
        <v>503.38884111418093</v>
      </c>
      <c r="F70" s="1383">
        <v>441.82193902486597</v>
      </c>
      <c r="G70" s="1358">
        <v>229.13522592645137</v>
      </c>
      <c r="H70" s="1383">
        <v>177.34428365900001</v>
      </c>
      <c r="I70" s="1577" t="s">
        <v>1265</v>
      </c>
    </row>
    <row r="71" spans="2:9" s="158" customFormat="1" ht="9.9499999999999993" customHeight="1" x14ac:dyDescent="0.2">
      <c r="B71" s="610"/>
      <c r="C71" s="1384"/>
      <c r="D71" s="1384"/>
      <c r="E71" s="1384"/>
      <c r="F71" s="1384"/>
      <c r="G71" s="1387"/>
      <c r="H71" s="1384"/>
      <c r="I71" s="871"/>
    </row>
    <row r="72" spans="2:9" s="158" customFormat="1" ht="23.1" customHeight="1" x14ac:dyDescent="0.2">
      <c r="B72" s="608" t="s">
        <v>854</v>
      </c>
      <c r="C72" s="1382">
        <v>19827.3</v>
      </c>
      <c r="D72" s="1382">
        <v>16579.400000000001</v>
      </c>
      <c r="E72" s="1382">
        <v>18769.180928583708</v>
      </c>
      <c r="F72" s="1382">
        <v>13533.992236447906</v>
      </c>
      <c r="G72" s="1357">
        <v>5685.1881260885048</v>
      </c>
      <c r="H72" s="1382">
        <v>8611.8502429577184</v>
      </c>
      <c r="I72" s="870" t="s">
        <v>332</v>
      </c>
    </row>
    <row r="73" spans="2:9" s="42" customFormat="1" ht="15" customHeight="1" thickBot="1" x14ac:dyDescent="0.75">
      <c r="B73" s="679"/>
      <c r="C73" s="708"/>
      <c r="D73" s="708"/>
      <c r="E73" s="708"/>
      <c r="F73" s="707"/>
      <c r="G73" s="707"/>
      <c r="H73" s="1580"/>
      <c r="I73" s="713"/>
    </row>
    <row r="74" spans="2:9" ht="9" customHeight="1" thickTop="1" x14ac:dyDescent="0.5">
      <c r="B74" s="136"/>
      <c r="C74" s="137"/>
      <c r="D74" s="137"/>
      <c r="E74" s="137"/>
      <c r="F74" s="137"/>
      <c r="G74" s="137"/>
      <c r="H74" s="137"/>
      <c r="I74" s="138"/>
    </row>
    <row r="75" spans="2:9" s="37" customFormat="1" ht="9" customHeight="1" x14ac:dyDescent="0.5">
      <c r="B75" s="44"/>
      <c r="C75" s="56"/>
      <c r="D75" s="56"/>
      <c r="E75" s="56"/>
      <c r="F75" s="56"/>
      <c r="G75" s="56"/>
      <c r="H75" s="56"/>
      <c r="I75" s="102"/>
    </row>
    <row r="76" spans="2:9" s="53" customFormat="1" ht="18.75" customHeight="1" x14ac:dyDescent="0.5">
      <c r="B76" s="334" t="s">
        <v>1790</v>
      </c>
      <c r="C76" s="334"/>
      <c r="D76" s="334"/>
      <c r="E76" s="334"/>
      <c r="F76" s="334"/>
      <c r="G76" s="334"/>
      <c r="H76" s="334"/>
      <c r="I76" s="334" t="s">
        <v>1791</v>
      </c>
    </row>
    <row r="77" spans="2:9" ht="21.75" x14ac:dyDescent="0.5">
      <c r="B77" s="139"/>
      <c r="C77" s="55"/>
      <c r="D77" s="55"/>
      <c r="E77" s="55"/>
      <c r="F77" s="55"/>
      <c r="G77" s="55"/>
      <c r="H77" s="55"/>
    </row>
    <row r="78" spans="2:9" ht="21.75" x14ac:dyDescent="0.5">
      <c r="B78" s="44"/>
      <c r="C78" s="55"/>
      <c r="D78" s="55"/>
      <c r="E78" s="55"/>
      <c r="F78" s="55"/>
      <c r="G78" s="55"/>
      <c r="H78" s="55"/>
      <c r="I78" s="140"/>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Roman,Regular"&amp;20- 46 -</oddFooter>
  </headerFooter>
  <colBreaks count="1" manualBreakCount="1">
    <brk id="9"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7"/>
  <dimension ref="B1:W83"/>
  <sheetViews>
    <sheetView rightToLeft="1" view="pageBreakPreview" zoomScale="50" zoomScaleNormal="50" zoomScaleSheetLayoutView="50" workbookViewId="0"/>
  </sheetViews>
  <sheetFormatPr defaultRowHeight="15" x14ac:dyDescent="0.35"/>
  <cols>
    <col min="1" max="1" width="9.140625" style="48"/>
    <col min="2" max="2" width="62.7109375" style="48" customWidth="1"/>
    <col min="3" max="8" width="14.5703125" style="48" customWidth="1"/>
    <col min="9" max="9" width="66" style="48" customWidth="1"/>
    <col min="10" max="10" width="9.140625" style="48"/>
    <col min="11" max="11" width="11.5703125" style="48" bestFit="1" customWidth="1"/>
    <col min="12"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29.25" customHeight="1" x14ac:dyDescent="0.7">
      <c r="B3" s="1914" t="s">
        <v>1900</v>
      </c>
      <c r="C3" s="1970"/>
      <c r="D3" s="1970"/>
      <c r="E3" s="1970"/>
      <c r="F3" s="1970"/>
      <c r="G3" s="1970"/>
      <c r="H3" s="1970"/>
      <c r="I3" s="1970"/>
    </row>
    <row r="4" spans="2:23" s="5" customFormat="1" ht="12.75" customHeight="1" x14ac:dyDescent="0.65">
      <c r="B4" s="2"/>
      <c r="C4" s="2"/>
      <c r="D4" s="2"/>
      <c r="E4" s="2"/>
      <c r="F4" s="2"/>
      <c r="G4" s="2"/>
      <c r="H4" s="2"/>
      <c r="I4" s="2"/>
      <c r="J4" s="2"/>
    </row>
    <row r="5" spans="2:23" ht="32.25" x14ac:dyDescent="0.7">
      <c r="B5" s="1914" t="s">
        <v>1901</v>
      </c>
      <c r="C5" s="1970"/>
      <c r="D5" s="1970"/>
      <c r="E5" s="1970"/>
      <c r="F5" s="1970"/>
      <c r="G5" s="1970"/>
      <c r="H5" s="1970"/>
      <c r="I5" s="1970"/>
    </row>
    <row r="6" spans="2:23" ht="20.25" customHeight="1" x14ac:dyDescent="0.65">
      <c r="B6" s="75"/>
      <c r="C6" s="75"/>
      <c r="D6" s="75"/>
      <c r="E6" s="75"/>
      <c r="F6" s="75"/>
      <c r="G6" s="75"/>
      <c r="H6" s="75"/>
      <c r="I6" s="75"/>
      <c r="J6" s="75"/>
      <c r="K6" s="75"/>
      <c r="L6" s="75"/>
      <c r="M6" s="75"/>
      <c r="N6" s="75"/>
      <c r="O6" s="75"/>
      <c r="P6" s="75"/>
      <c r="Q6" s="75"/>
      <c r="R6" s="75"/>
      <c r="S6" s="75"/>
      <c r="T6" s="75"/>
      <c r="U6" s="75"/>
      <c r="V6" s="75"/>
    </row>
    <row r="7" spans="2:23" ht="15.75" customHeight="1" x14ac:dyDescent="0.5">
      <c r="B7" s="130"/>
      <c r="C7" s="115"/>
      <c r="D7" s="115"/>
      <c r="E7" s="115"/>
      <c r="F7" s="115"/>
      <c r="G7" s="115"/>
      <c r="H7" s="115"/>
      <c r="I7" s="100"/>
    </row>
    <row r="8" spans="2:23" ht="20.25" customHeight="1" thickBot="1" x14ac:dyDescent="0.7">
      <c r="B8" s="75"/>
      <c r="C8" s="75"/>
      <c r="D8" s="75"/>
      <c r="E8" s="75"/>
      <c r="F8" s="75"/>
      <c r="G8" s="75"/>
      <c r="H8" s="75"/>
      <c r="I8" s="75"/>
      <c r="J8" s="75"/>
      <c r="K8" s="75"/>
      <c r="L8" s="75"/>
      <c r="M8" s="75"/>
      <c r="N8" s="75"/>
      <c r="O8" s="75"/>
      <c r="P8" s="75"/>
      <c r="Q8" s="75"/>
      <c r="R8" s="75"/>
      <c r="S8" s="75"/>
      <c r="T8" s="75"/>
      <c r="U8" s="75"/>
      <c r="V8" s="75"/>
    </row>
    <row r="9" spans="2:23" s="51" customFormat="1" ht="23.1" customHeight="1" thickTop="1" x14ac:dyDescent="0.5">
      <c r="B9" s="1971" t="s">
        <v>887</v>
      </c>
      <c r="C9" s="1779">
        <v>2008</v>
      </c>
      <c r="D9" s="1779">
        <v>2009</v>
      </c>
      <c r="E9" s="1779">
        <v>2010</v>
      </c>
      <c r="F9" s="1779">
        <v>2011</v>
      </c>
      <c r="G9" s="1779">
        <v>2012</v>
      </c>
      <c r="H9" s="1779">
        <v>2013</v>
      </c>
      <c r="I9" s="1974" t="s">
        <v>886</v>
      </c>
      <c r="J9" s="80"/>
      <c r="N9" s="80"/>
    </row>
    <row r="10" spans="2:23" s="42" customFormat="1" ht="23.1" customHeight="1" x14ac:dyDescent="0.65">
      <c r="B10" s="1972"/>
      <c r="C10" s="1780"/>
      <c r="D10" s="1780"/>
      <c r="E10" s="1780"/>
      <c r="F10" s="1780"/>
      <c r="G10" s="1780"/>
      <c r="H10" s="1780"/>
      <c r="I10" s="1975"/>
    </row>
    <row r="11" spans="2:23" s="42" customFormat="1" ht="23.1" customHeight="1" x14ac:dyDescent="0.65">
      <c r="B11" s="1973"/>
      <c r="C11" s="1781"/>
      <c r="D11" s="1781"/>
      <c r="E11" s="1781"/>
      <c r="F11" s="1781"/>
      <c r="G11" s="1781"/>
      <c r="H11" s="1781"/>
      <c r="I11" s="1976"/>
    </row>
    <row r="12" spans="2:23" s="82" customFormat="1" ht="15" customHeight="1" x14ac:dyDescent="0.65">
      <c r="B12" s="131"/>
      <c r="C12" s="81"/>
      <c r="D12" s="81"/>
      <c r="E12" s="81"/>
      <c r="F12" s="81"/>
      <c r="G12" s="81"/>
      <c r="H12" s="81"/>
      <c r="I12" s="132"/>
    </row>
    <row r="13" spans="2:23" s="1389" customFormat="1" ht="23.1" customHeight="1" x14ac:dyDescent="0.2">
      <c r="B13" s="856" t="s">
        <v>660</v>
      </c>
      <c r="C13" s="1388"/>
      <c r="D13" s="1388"/>
      <c r="E13" s="1388"/>
      <c r="F13" s="1388"/>
      <c r="G13" s="1388"/>
      <c r="H13" s="1388"/>
      <c r="I13" s="869" t="s">
        <v>702</v>
      </c>
    </row>
    <row r="14" spans="2:23" s="1391" customFormat="1" ht="9.9499999999999993" customHeight="1" x14ac:dyDescent="0.2">
      <c r="B14" s="610"/>
      <c r="C14" s="1390"/>
      <c r="D14" s="1390"/>
      <c r="E14" s="1390"/>
      <c r="F14" s="1390"/>
      <c r="G14" s="1390"/>
      <c r="H14" s="1390"/>
      <c r="I14" s="871"/>
    </row>
    <row r="15" spans="2:23" s="1391" customFormat="1" ht="23.1" customHeight="1" x14ac:dyDescent="0.2">
      <c r="B15" s="608" t="s">
        <v>154</v>
      </c>
      <c r="C15" s="874">
        <v>98048.6</v>
      </c>
      <c r="D15" s="874">
        <v>126283.4</v>
      </c>
      <c r="E15" s="874">
        <v>123061.60694700001</v>
      </c>
      <c r="F15" s="874">
        <v>131864.7126</v>
      </c>
      <c r="G15" s="874">
        <v>121550.50367000001</v>
      </c>
      <c r="H15" s="874">
        <v>217813.94018299994</v>
      </c>
      <c r="I15" s="870" t="s">
        <v>661</v>
      </c>
    </row>
    <row r="16" spans="2:23" s="1391" customFormat="1" ht="23.1" customHeight="1" x14ac:dyDescent="0.2">
      <c r="B16" s="610" t="s">
        <v>837</v>
      </c>
      <c r="C16" s="875">
        <v>51963.600000000006</v>
      </c>
      <c r="D16" s="875">
        <v>64039.199999999997</v>
      </c>
      <c r="E16" s="875">
        <v>49775.104636999997</v>
      </c>
      <c r="F16" s="875">
        <v>51151.285793999996</v>
      </c>
      <c r="G16" s="875">
        <v>51354.803717000003</v>
      </c>
      <c r="H16" s="875">
        <v>110816.40375409991</v>
      </c>
      <c r="I16" s="871" t="s">
        <v>838</v>
      </c>
    </row>
    <row r="17" spans="2:9" s="1391" customFormat="1" ht="23.1" customHeight="1" x14ac:dyDescent="0.2">
      <c r="B17" s="1056" t="s">
        <v>664</v>
      </c>
      <c r="C17" s="875">
        <v>37719.800000000003</v>
      </c>
      <c r="D17" s="875">
        <v>48488.5</v>
      </c>
      <c r="E17" s="875">
        <v>33675.373838</v>
      </c>
      <c r="F17" s="875">
        <v>32054.139044</v>
      </c>
      <c r="G17" s="875">
        <v>32554.148625000002</v>
      </c>
      <c r="H17" s="875">
        <v>88290.987079190003</v>
      </c>
      <c r="I17" s="1577" t="s">
        <v>839</v>
      </c>
    </row>
    <row r="18" spans="2:9" s="1391" customFormat="1" ht="23.1" customHeight="1" x14ac:dyDescent="0.2">
      <c r="B18" s="1056" t="s">
        <v>663</v>
      </c>
      <c r="C18" s="875">
        <v>14243.8</v>
      </c>
      <c r="D18" s="875">
        <v>15550.7</v>
      </c>
      <c r="E18" s="875">
        <v>16099.730799000001</v>
      </c>
      <c r="F18" s="875">
        <v>19097.14675</v>
      </c>
      <c r="G18" s="875">
        <v>18800.655092000001</v>
      </c>
      <c r="H18" s="875">
        <v>22525.416674909902</v>
      </c>
      <c r="I18" s="1577" t="s">
        <v>840</v>
      </c>
    </row>
    <row r="19" spans="2:9" s="1391" customFormat="1" ht="23.1" customHeight="1" x14ac:dyDescent="0.2">
      <c r="B19" s="610" t="s">
        <v>832</v>
      </c>
      <c r="C19" s="875">
        <v>46085</v>
      </c>
      <c r="D19" s="875">
        <v>62244.2</v>
      </c>
      <c r="E19" s="875">
        <v>73286.502310000011</v>
      </c>
      <c r="F19" s="875">
        <v>80713.426806000003</v>
      </c>
      <c r="G19" s="875">
        <v>70195.699953000003</v>
      </c>
      <c r="H19" s="875">
        <v>106997.53642890001</v>
      </c>
      <c r="I19" s="871" t="s">
        <v>833</v>
      </c>
    </row>
    <row r="20" spans="2:9" s="1391" customFormat="1" ht="23.1" customHeight="1" x14ac:dyDescent="0.2">
      <c r="B20" s="1056" t="s">
        <v>664</v>
      </c>
      <c r="C20" s="875">
        <v>15210.4</v>
      </c>
      <c r="D20" s="875">
        <v>25529.1</v>
      </c>
      <c r="E20" s="875">
        <v>28594.952136</v>
      </c>
      <c r="F20" s="875">
        <v>29490.211422</v>
      </c>
      <c r="G20" s="875">
        <v>11453.759258</v>
      </c>
      <c r="H20" s="875">
        <v>19892.453480220011</v>
      </c>
      <c r="I20" s="1577" t="s">
        <v>839</v>
      </c>
    </row>
    <row r="21" spans="2:9" s="1391" customFormat="1" ht="23.1" customHeight="1" x14ac:dyDescent="0.2">
      <c r="B21" s="1056" t="s">
        <v>663</v>
      </c>
      <c r="C21" s="875">
        <v>30874.6</v>
      </c>
      <c r="D21" s="875">
        <v>36715.1</v>
      </c>
      <c r="E21" s="875">
        <v>44691.550174000004</v>
      </c>
      <c r="F21" s="875">
        <v>51223.215384000003</v>
      </c>
      <c r="G21" s="875">
        <v>58741.940694999998</v>
      </c>
      <c r="H21" s="875">
        <v>87105.082948680007</v>
      </c>
      <c r="I21" s="1577" t="s">
        <v>840</v>
      </c>
    </row>
    <row r="22" spans="2:9" s="1391" customFormat="1" ht="9.9499999999999993" customHeight="1" x14ac:dyDescent="0.2">
      <c r="B22" s="610"/>
      <c r="C22" s="876"/>
      <c r="D22" s="876"/>
      <c r="E22" s="876"/>
      <c r="F22" s="876"/>
      <c r="G22" s="876"/>
      <c r="H22" s="876"/>
      <c r="I22" s="871"/>
    </row>
    <row r="23" spans="2:9" s="1391" customFormat="1" ht="23.1" customHeight="1" x14ac:dyDescent="0.2">
      <c r="B23" s="608" t="s">
        <v>665</v>
      </c>
      <c r="C23" s="874">
        <v>615592.80000000005</v>
      </c>
      <c r="D23" s="874">
        <v>433718.00000000006</v>
      </c>
      <c r="E23" s="874">
        <v>471846.93659411039</v>
      </c>
      <c r="F23" s="874">
        <v>582015.28153140785</v>
      </c>
      <c r="G23" s="874">
        <v>572619.501765094</v>
      </c>
      <c r="H23" s="874">
        <v>652610.19625450298</v>
      </c>
      <c r="I23" s="870" t="s">
        <v>1267</v>
      </c>
    </row>
    <row r="24" spans="2:9" s="1391" customFormat="1" ht="23.1" customHeight="1" x14ac:dyDescent="0.2">
      <c r="B24" s="610" t="s">
        <v>1793</v>
      </c>
      <c r="C24" s="875">
        <v>350259.8</v>
      </c>
      <c r="D24" s="875">
        <v>342185.60000000003</v>
      </c>
      <c r="E24" s="875">
        <v>312219.59123949386</v>
      </c>
      <c r="F24" s="875">
        <v>394905.070045</v>
      </c>
      <c r="G24" s="875">
        <v>246944.96703199999</v>
      </c>
      <c r="H24" s="875">
        <v>209249.26739994041</v>
      </c>
      <c r="I24" s="871" t="s">
        <v>270</v>
      </c>
    </row>
    <row r="25" spans="2:9" s="1391" customFormat="1" ht="23.1" customHeight="1" x14ac:dyDescent="0.2">
      <c r="B25" s="1056" t="s">
        <v>837</v>
      </c>
      <c r="C25" s="875">
        <v>21383.3</v>
      </c>
      <c r="D25" s="875">
        <v>27444.2</v>
      </c>
      <c r="E25" s="875">
        <v>30486.873981000001</v>
      </c>
      <c r="F25" s="875">
        <v>33477.398608000003</v>
      </c>
      <c r="G25" s="875">
        <v>25475.922503999998</v>
      </c>
      <c r="H25" s="875">
        <v>32671.894398599983</v>
      </c>
      <c r="I25" s="1577" t="s">
        <v>838</v>
      </c>
    </row>
    <row r="26" spans="2:9" s="1391" customFormat="1" ht="23.1" customHeight="1" x14ac:dyDescent="0.2">
      <c r="B26" s="1056" t="s">
        <v>832</v>
      </c>
      <c r="C26" s="875">
        <v>328876.5</v>
      </c>
      <c r="D26" s="875">
        <v>314741.40000000002</v>
      </c>
      <c r="E26" s="875">
        <v>281732.71725849388</v>
      </c>
      <c r="F26" s="875">
        <v>361427.67143699998</v>
      </c>
      <c r="G26" s="875">
        <v>221469.044528</v>
      </c>
      <c r="H26" s="875">
        <v>176577.37300134043</v>
      </c>
      <c r="I26" s="1577" t="s">
        <v>833</v>
      </c>
    </row>
    <row r="27" spans="2:9" s="1391" customFormat="1" ht="23.1" customHeight="1" x14ac:dyDescent="0.2">
      <c r="B27" s="610" t="s">
        <v>584</v>
      </c>
      <c r="C27" s="875">
        <v>265333</v>
      </c>
      <c r="D27" s="875">
        <v>91532.400000000009</v>
      </c>
      <c r="E27" s="875">
        <v>159627.34535461653</v>
      </c>
      <c r="F27" s="875">
        <v>187110.21148640788</v>
      </c>
      <c r="G27" s="875">
        <v>325674.53473309404</v>
      </c>
      <c r="H27" s="875">
        <v>443360.92885456263</v>
      </c>
      <c r="I27" s="871" t="s">
        <v>271</v>
      </c>
    </row>
    <row r="28" spans="2:9" s="1391" customFormat="1" ht="23.1" customHeight="1" x14ac:dyDescent="0.2">
      <c r="B28" s="1056" t="s">
        <v>837</v>
      </c>
      <c r="C28" s="875">
        <v>86.2</v>
      </c>
      <c r="D28" s="875">
        <v>85</v>
      </c>
      <c r="E28" s="875">
        <v>890.70657100000005</v>
      </c>
      <c r="F28" s="875">
        <v>3736.4101839999998</v>
      </c>
      <c r="G28" s="875">
        <v>7933.3452269999998</v>
      </c>
      <c r="H28" s="875">
        <v>268242.55864186242</v>
      </c>
      <c r="I28" s="1577" t="s">
        <v>838</v>
      </c>
    </row>
    <row r="29" spans="2:9" s="1391" customFormat="1" ht="23.1" customHeight="1" x14ac:dyDescent="0.2">
      <c r="B29" s="1056" t="s">
        <v>832</v>
      </c>
      <c r="C29" s="875">
        <v>265246.8</v>
      </c>
      <c r="D29" s="875">
        <v>91447.400000000009</v>
      </c>
      <c r="E29" s="875">
        <v>158736.63878361654</v>
      </c>
      <c r="F29" s="875">
        <v>183373.80130240787</v>
      </c>
      <c r="G29" s="875">
        <v>317741.18950609403</v>
      </c>
      <c r="H29" s="875">
        <v>175118.37021270022</v>
      </c>
      <c r="I29" s="1577" t="s">
        <v>833</v>
      </c>
    </row>
    <row r="30" spans="2:9" s="1391" customFormat="1" ht="9.9499999999999993" customHeight="1" x14ac:dyDescent="0.2">
      <c r="B30" s="610"/>
      <c r="C30" s="876"/>
      <c r="D30" s="876"/>
      <c r="E30" s="876"/>
      <c r="F30" s="876"/>
      <c r="G30" s="876"/>
      <c r="H30" s="876"/>
      <c r="I30" s="871"/>
    </row>
    <row r="31" spans="2:9" s="1391" customFormat="1" ht="23.1" customHeight="1" x14ac:dyDescent="0.2">
      <c r="B31" s="608" t="s">
        <v>585</v>
      </c>
      <c r="C31" s="874">
        <v>50739.3</v>
      </c>
      <c r="D31" s="874">
        <v>53297.3</v>
      </c>
      <c r="E31" s="874">
        <v>70075.280752000006</v>
      </c>
      <c r="F31" s="874">
        <v>66217.770718999993</v>
      </c>
      <c r="G31" s="874">
        <v>17068.629104</v>
      </c>
      <c r="H31" s="874">
        <v>11950.714551780011</v>
      </c>
      <c r="I31" s="870" t="s">
        <v>563</v>
      </c>
    </row>
    <row r="32" spans="2:9" s="1391" customFormat="1" ht="9.9499999999999993" customHeight="1" x14ac:dyDescent="0.2">
      <c r="B32" s="610"/>
      <c r="C32" s="876"/>
      <c r="D32" s="876"/>
      <c r="E32" s="876"/>
      <c r="F32" s="876"/>
      <c r="G32" s="876"/>
      <c r="H32" s="876"/>
      <c r="I32" s="871"/>
    </row>
    <row r="33" spans="2:9" s="1391" customFormat="1" ht="23.1" customHeight="1" x14ac:dyDescent="0.2">
      <c r="B33" s="608" t="s">
        <v>273</v>
      </c>
      <c r="C33" s="874">
        <v>50107.9</v>
      </c>
      <c r="D33" s="874">
        <v>66290.3</v>
      </c>
      <c r="E33" s="874">
        <v>94265.186990999995</v>
      </c>
      <c r="F33" s="874">
        <v>136389.31134709064</v>
      </c>
      <c r="G33" s="874">
        <v>57378.148867000004</v>
      </c>
      <c r="H33" s="874">
        <v>34659.966894840036</v>
      </c>
      <c r="I33" s="870" t="s">
        <v>717</v>
      </c>
    </row>
    <row r="34" spans="2:9" s="1391" customFormat="1" ht="9.9499999999999993" customHeight="1" x14ac:dyDescent="0.2">
      <c r="B34" s="610"/>
      <c r="C34" s="876"/>
      <c r="D34" s="876"/>
      <c r="E34" s="876"/>
      <c r="F34" s="876"/>
      <c r="G34" s="876"/>
      <c r="H34" s="876"/>
      <c r="I34" s="871"/>
    </row>
    <row r="35" spans="2:9" s="1391" customFormat="1" ht="23.1" customHeight="1" x14ac:dyDescent="0.2">
      <c r="B35" s="608" t="s">
        <v>75</v>
      </c>
      <c r="C35" s="874">
        <v>24924.1</v>
      </c>
      <c r="D35" s="874">
        <v>34606.400000000001</v>
      </c>
      <c r="E35" s="874">
        <v>52929.380687038647</v>
      </c>
      <c r="F35" s="874">
        <v>48426.40687959861</v>
      </c>
      <c r="G35" s="874">
        <v>25657.433585000002</v>
      </c>
      <c r="H35" s="874">
        <v>27891.41509436004</v>
      </c>
      <c r="I35" s="870" t="s">
        <v>1267</v>
      </c>
    </row>
    <row r="36" spans="2:9" s="1391" customFormat="1" ht="23.1" customHeight="1" x14ac:dyDescent="0.2">
      <c r="B36" s="1056" t="s">
        <v>76</v>
      </c>
      <c r="C36" s="875">
        <v>5043</v>
      </c>
      <c r="D36" s="875">
        <v>6387.8</v>
      </c>
      <c r="E36" s="875">
        <v>7936.2380949999997</v>
      </c>
      <c r="F36" s="875">
        <v>5236.1332245986068</v>
      </c>
      <c r="G36" s="875">
        <v>1237.9609599999999</v>
      </c>
      <c r="H36" s="875">
        <v>793.9025742099991</v>
      </c>
      <c r="I36" s="1577" t="s">
        <v>77</v>
      </c>
    </row>
    <row r="37" spans="2:9" s="1391" customFormat="1" ht="23.1" customHeight="1" x14ac:dyDescent="0.2">
      <c r="B37" s="1056" t="s">
        <v>78</v>
      </c>
      <c r="C37" s="875">
        <v>5811.4</v>
      </c>
      <c r="D37" s="875">
        <v>6353.7</v>
      </c>
      <c r="E37" s="875">
        <v>6829.2545938125004</v>
      </c>
      <c r="F37" s="875">
        <v>4717.6390179999999</v>
      </c>
      <c r="G37" s="875">
        <v>2460.2333880000001</v>
      </c>
      <c r="H37" s="875">
        <v>2928.975495369993</v>
      </c>
      <c r="I37" s="1577" t="s">
        <v>1264</v>
      </c>
    </row>
    <row r="38" spans="2:9" s="1391" customFormat="1" ht="23.1" customHeight="1" x14ac:dyDescent="0.2">
      <c r="B38" s="1056" t="s">
        <v>418</v>
      </c>
      <c r="C38" s="875">
        <v>14069.7</v>
      </c>
      <c r="D38" s="875">
        <v>21864.9</v>
      </c>
      <c r="E38" s="875">
        <v>38163.88799822615</v>
      </c>
      <c r="F38" s="875">
        <v>38472.634637000003</v>
      </c>
      <c r="G38" s="875">
        <v>21959.239237000002</v>
      </c>
      <c r="H38" s="875">
        <v>24168.537024780049</v>
      </c>
      <c r="I38" s="1577" t="s">
        <v>1265</v>
      </c>
    </row>
    <row r="39" spans="2:9" s="1391" customFormat="1" ht="9.9499999999999993" customHeight="1" x14ac:dyDescent="0.2">
      <c r="B39" s="610"/>
      <c r="C39" s="1631"/>
      <c r="D39" s="1631"/>
      <c r="E39" s="1631"/>
      <c r="F39" s="1631"/>
      <c r="G39" s="1631"/>
      <c r="H39" s="1631"/>
      <c r="I39" s="871"/>
    </row>
    <row r="40" spans="2:9" s="1391" customFormat="1" ht="23.1" customHeight="1" x14ac:dyDescent="0.2">
      <c r="B40" s="608" t="s">
        <v>419</v>
      </c>
      <c r="C40" s="874">
        <v>6.3</v>
      </c>
      <c r="D40" s="874">
        <v>20.3</v>
      </c>
      <c r="E40" s="874">
        <v>30.265575999999999</v>
      </c>
      <c r="F40" s="874">
        <v>14.825987</v>
      </c>
      <c r="G40" s="874">
        <v>3.2140339999999998</v>
      </c>
      <c r="H40" s="874"/>
      <c r="I40" s="870" t="s">
        <v>662</v>
      </c>
    </row>
    <row r="41" spans="2:9" s="1391" customFormat="1" ht="9.9499999999999993" customHeight="1" x14ac:dyDescent="0.2">
      <c r="B41" s="610"/>
      <c r="C41" s="876"/>
      <c r="D41" s="876"/>
      <c r="E41" s="876"/>
      <c r="F41" s="876"/>
      <c r="G41" s="876"/>
      <c r="H41" s="876"/>
      <c r="I41" s="871"/>
    </row>
    <row r="42" spans="2:9" s="1391" customFormat="1" ht="23.1" customHeight="1" x14ac:dyDescent="0.2">
      <c r="B42" s="608" t="s">
        <v>854</v>
      </c>
      <c r="C42" s="874">
        <v>839419</v>
      </c>
      <c r="D42" s="874">
        <v>714215.70000000007</v>
      </c>
      <c r="E42" s="874">
        <v>812208.65754714899</v>
      </c>
      <c r="F42" s="874">
        <v>964928.309064097</v>
      </c>
      <c r="G42" s="874">
        <v>794277.431025094</v>
      </c>
      <c r="H42" s="874">
        <v>944926.23297848296</v>
      </c>
      <c r="I42" s="870" t="s">
        <v>332</v>
      </c>
    </row>
    <row r="43" spans="2:9" s="1391" customFormat="1" ht="15" customHeight="1" thickBot="1" x14ac:dyDescent="0.25">
      <c r="B43" s="1392"/>
      <c r="C43" s="1567"/>
      <c r="D43" s="1567"/>
      <c r="E43" s="1567"/>
      <c r="F43" s="1567"/>
      <c r="G43" s="1567"/>
      <c r="H43" s="1567"/>
      <c r="I43" s="1395"/>
    </row>
    <row r="44" spans="2:9" s="1391" customFormat="1" ht="15" customHeight="1" thickTop="1" x14ac:dyDescent="0.2">
      <c r="B44" s="1393"/>
      <c r="C44" s="875"/>
      <c r="D44" s="875"/>
      <c r="E44" s="875"/>
      <c r="F44" s="875"/>
      <c r="G44" s="875"/>
      <c r="H44" s="875"/>
      <c r="I44" s="1396"/>
    </row>
    <row r="45" spans="2:9" s="1391" customFormat="1" ht="23.1" customHeight="1" x14ac:dyDescent="0.2">
      <c r="B45" s="856" t="s">
        <v>566</v>
      </c>
      <c r="C45" s="875"/>
      <c r="D45" s="875"/>
      <c r="E45" s="875"/>
      <c r="F45" s="875"/>
      <c r="G45" s="875"/>
      <c r="H45" s="875"/>
      <c r="I45" s="869" t="s">
        <v>272</v>
      </c>
    </row>
    <row r="46" spans="2:9" s="1391" customFormat="1" ht="9.9499999999999993" customHeight="1" x14ac:dyDescent="0.2">
      <c r="B46" s="610"/>
      <c r="C46" s="876"/>
      <c r="D46" s="876"/>
      <c r="E46" s="876"/>
      <c r="F46" s="876"/>
      <c r="G46" s="876"/>
      <c r="H46" s="876"/>
      <c r="I46" s="871"/>
    </row>
    <row r="47" spans="2:9" s="1391" customFormat="1" ht="23.1" customHeight="1" x14ac:dyDescent="0.2">
      <c r="B47" s="608" t="s">
        <v>154</v>
      </c>
      <c r="C47" s="874">
        <v>4468.1000000000004</v>
      </c>
      <c r="D47" s="874">
        <v>6043.5</v>
      </c>
      <c r="E47" s="874">
        <v>4743.625902874036</v>
      </c>
      <c r="F47" s="874">
        <v>3931.7825173932538</v>
      </c>
      <c r="G47" s="874">
        <v>2783.0726061111113</v>
      </c>
      <c r="H47" s="874">
        <v>3654.5364097324773</v>
      </c>
      <c r="I47" s="870" t="s">
        <v>661</v>
      </c>
    </row>
    <row r="48" spans="2:9" s="1391" customFormat="1" ht="23.1" customHeight="1" x14ac:dyDescent="0.2">
      <c r="B48" s="610" t="s">
        <v>837</v>
      </c>
      <c r="C48" s="875">
        <v>2998.7</v>
      </c>
      <c r="D48" s="875">
        <v>4070.4</v>
      </c>
      <c r="E48" s="875">
        <v>2666.623559542857</v>
      </c>
      <c r="F48" s="875">
        <v>2204.4422261571426</v>
      </c>
      <c r="G48" s="875">
        <v>1641.2946791111112</v>
      </c>
      <c r="H48" s="875">
        <v>2321.3160489633256</v>
      </c>
      <c r="I48" s="871" t="s">
        <v>838</v>
      </c>
    </row>
    <row r="49" spans="2:9" s="1391" customFormat="1" ht="23.1" customHeight="1" x14ac:dyDescent="0.2">
      <c r="B49" s="1056" t="s">
        <v>664</v>
      </c>
      <c r="C49" s="875">
        <v>2247.4</v>
      </c>
      <c r="D49" s="875">
        <v>3458.9</v>
      </c>
      <c r="E49" s="875">
        <v>2005.0132048571429</v>
      </c>
      <c r="F49" s="875">
        <v>1480.3700799999999</v>
      </c>
      <c r="G49" s="875">
        <v>1082.3366109999999</v>
      </c>
      <c r="H49" s="875">
        <v>1991.1165136479999</v>
      </c>
      <c r="I49" s="1577" t="s">
        <v>839</v>
      </c>
    </row>
    <row r="50" spans="2:9" s="1391" customFormat="1" ht="23.1" customHeight="1" x14ac:dyDescent="0.2">
      <c r="B50" s="1056" t="s">
        <v>663</v>
      </c>
      <c r="C50" s="875">
        <v>751.3</v>
      </c>
      <c r="D50" s="875">
        <v>611.5</v>
      </c>
      <c r="E50" s="875">
        <v>661.61035468571424</v>
      </c>
      <c r="F50" s="875">
        <v>724.07214615714292</v>
      </c>
      <c r="G50" s="875">
        <v>558.95806811111117</v>
      </c>
      <c r="H50" s="875">
        <v>330.19953531532548</v>
      </c>
      <c r="I50" s="1577" t="s">
        <v>840</v>
      </c>
    </row>
    <row r="51" spans="2:9" s="1391" customFormat="1" ht="23.1" customHeight="1" x14ac:dyDescent="0.2">
      <c r="B51" s="610" t="s">
        <v>832</v>
      </c>
      <c r="C51" s="875">
        <v>1469.4</v>
      </c>
      <c r="D51" s="875">
        <v>1973.1000000000001</v>
      </c>
      <c r="E51" s="875">
        <v>2077.002343331179</v>
      </c>
      <c r="F51" s="875">
        <v>1727.3402912361112</v>
      </c>
      <c r="G51" s="875">
        <v>1141.7779270000001</v>
      </c>
      <c r="H51" s="875">
        <v>1333.2203607691517</v>
      </c>
      <c r="I51" s="871" t="s">
        <v>833</v>
      </c>
    </row>
    <row r="52" spans="2:9" s="1391" customFormat="1" ht="23.1" customHeight="1" x14ac:dyDescent="0.2">
      <c r="B52" s="1056" t="s">
        <v>664</v>
      </c>
      <c r="C52" s="875">
        <v>721.6</v>
      </c>
      <c r="D52" s="875">
        <v>1124.4000000000001</v>
      </c>
      <c r="E52" s="875">
        <v>1025.7271949999999</v>
      </c>
      <c r="F52" s="875">
        <v>814.83770400000003</v>
      </c>
      <c r="G52" s="875">
        <v>228.85703899999999</v>
      </c>
      <c r="H52" s="875">
        <v>280.39504261737227</v>
      </c>
      <c r="I52" s="1577" t="s">
        <v>839</v>
      </c>
    </row>
    <row r="53" spans="2:9" s="1391" customFormat="1" ht="23.1" customHeight="1" x14ac:dyDescent="0.2">
      <c r="B53" s="1056" t="s">
        <v>663</v>
      </c>
      <c r="C53" s="875">
        <v>747.8</v>
      </c>
      <c r="D53" s="875">
        <v>848.7</v>
      </c>
      <c r="E53" s="875">
        <v>1051.2751483311788</v>
      </c>
      <c r="F53" s="875">
        <v>912.50258723611114</v>
      </c>
      <c r="G53" s="875">
        <v>912.92088799999999</v>
      </c>
      <c r="H53" s="875">
        <v>1052.8253181517796</v>
      </c>
      <c r="I53" s="1577" t="s">
        <v>840</v>
      </c>
    </row>
    <row r="54" spans="2:9" s="1391" customFormat="1" ht="9.9499999999999993" customHeight="1" x14ac:dyDescent="0.2">
      <c r="B54" s="610"/>
      <c r="C54" s="876"/>
      <c r="D54" s="876"/>
      <c r="E54" s="876"/>
      <c r="F54" s="876"/>
      <c r="G54" s="876"/>
      <c r="H54" s="876"/>
      <c r="I54" s="871"/>
    </row>
    <row r="55" spans="2:9" s="1391" customFormat="1" ht="23.1" customHeight="1" x14ac:dyDescent="0.2">
      <c r="B55" s="608" t="s">
        <v>665</v>
      </c>
      <c r="C55" s="874">
        <v>19611.899999999998</v>
      </c>
      <c r="D55" s="874">
        <v>19501.400000000001</v>
      </c>
      <c r="E55" s="874">
        <v>18168.482256057308</v>
      </c>
      <c r="F55" s="874">
        <v>19905.941956911567</v>
      </c>
      <c r="G55" s="874">
        <v>13725.424346572523</v>
      </c>
      <c r="H55" s="874">
        <v>8118.6551753890881</v>
      </c>
      <c r="I55" s="870" t="s">
        <v>1267</v>
      </c>
    </row>
    <row r="56" spans="2:9" s="1391" customFormat="1" ht="23.1" customHeight="1" x14ac:dyDescent="0.2">
      <c r="B56" s="610" t="s">
        <v>1793</v>
      </c>
      <c r="C56" s="876">
        <v>12053.8</v>
      </c>
      <c r="D56" s="876">
        <v>15480.7</v>
      </c>
      <c r="E56" s="876">
        <v>13074.60145205731</v>
      </c>
      <c r="F56" s="876">
        <v>15391.256666136363</v>
      </c>
      <c r="G56" s="876">
        <v>6317.9729425725236</v>
      </c>
      <c r="H56" s="876">
        <v>3126.2838765090883</v>
      </c>
      <c r="I56" s="871" t="s">
        <v>270</v>
      </c>
    </row>
    <row r="57" spans="2:9" s="1391" customFormat="1" ht="23.1" customHeight="1" x14ac:dyDescent="0.2">
      <c r="B57" s="1056" t="s">
        <v>837</v>
      </c>
      <c r="C57" s="875">
        <v>2191.9</v>
      </c>
      <c r="D57" s="875">
        <v>3331.7</v>
      </c>
      <c r="E57" s="875">
        <v>3435.0921794999999</v>
      </c>
      <c r="F57" s="875">
        <v>5615.5566661363637</v>
      </c>
      <c r="G57" s="875">
        <v>1719.159253</v>
      </c>
      <c r="H57" s="875">
        <v>1111.0345643899993</v>
      </c>
      <c r="I57" s="1577" t="s">
        <v>838</v>
      </c>
    </row>
    <row r="58" spans="2:9" s="1391" customFormat="1" ht="23.1" customHeight="1" x14ac:dyDescent="0.2">
      <c r="B58" s="1056" t="s">
        <v>832</v>
      </c>
      <c r="C58" s="875">
        <v>9861.9</v>
      </c>
      <c r="D58" s="875">
        <v>12149</v>
      </c>
      <c r="E58" s="875">
        <v>9639.5092725573104</v>
      </c>
      <c r="F58" s="875">
        <v>9775.7000000000007</v>
      </c>
      <c r="G58" s="875">
        <v>4598.8136895725238</v>
      </c>
      <c r="H58" s="875">
        <v>2015.2493121190889</v>
      </c>
      <c r="I58" s="1577" t="s">
        <v>833</v>
      </c>
    </row>
    <row r="59" spans="2:9" s="1391" customFormat="1" ht="23.1" customHeight="1" x14ac:dyDescent="0.2">
      <c r="B59" s="610" t="s">
        <v>584</v>
      </c>
      <c r="C59" s="876">
        <v>7558.0999999999995</v>
      </c>
      <c r="D59" s="876">
        <v>4020.7000000000003</v>
      </c>
      <c r="E59" s="876">
        <v>5093.8808039999994</v>
      </c>
      <c r="F59" s="876">
        <v>4514.6852907752036</v>
      </c>
      <c r="G59" s="876">
        <v>7407.4514039999995</v>
      </c>
      <c r="H59" s="876">
        <v>4992.3712988799998</v>
      </c>
      <c r="I59" s="871" t="s">
        <v>271</v>
      </c>
    </row>
    <row r="60" spans="2:9" s="1391" customFormat="1" ht="23.1" customHeight="1" x14ac:dyDescent="0.2">
      <c r="B60" s="1056" t="s">
        <v>837</v>
      </c>
      <c r="C60" s="875">
        <v>5.9</v>
      </c>
      <c r="D60" s="875">
        <v>6.9</v>
      </c>
      <c r="E60" s="875">
        <v>110.938841</v>
      </c>
      <c r="F60" s="875">
        <v>460.26923749999997</v>
      </c>
      <c r="G60" s="875">
        <v>432.69971199999998</v>
      </c>
      <c r="H60" s="875">
        <v>3217.2850899999999</v>
      </c>
      <c r="I60" s="1577" t="s">
        <v>838</v>
      </c>
    </row>
    <row r="61" spans="2:9" s="1391" customFormat="1" ht="23.1" customHeight="1" x14ac:dyDescent="0.2">
      <c r="B61" s="1056" t="s">
        <v>832</v>
      </c>
      <c r="C61" s="875">
        <v>7552.2</v>
      </c>
      <c r="D61" s="875">
        <v>4013.8</v>
      </c>
      <c r="E61" s="875">
        <v>4982.9419629999993</v>
      </c>
      <c r="F61" s="875">
        <v>4054.4160532752035</v>
      </c>
      <c r="G61" s="875">
        <v>6974.7516919999998</v>
      </c>
      <c r="H61" s="875">
        <v>1775.0862088800002</v>
      </c>
      <c r="I61" s="1577" t="s">
        <v>833</v>
      </c>
    </row>
    <row r="62" spans="2:9" s="1391" customFormat="1" ht="9.9499999999999993" customHeight="1" x14ac:dyDescent="0.2">
      <c r="B62" s="610"/>
      <c r="C62" s="1631"/>
      <c r="D62" s="1631"/>
      <c r="E62" s="1631"/>
      <c r="F62" s="1631"/>
      <c r="G62" s="1631"/>
      <c r="H62" s="1631"/>
      <c r="I62" s="871"/>
    </row>
    <row r="63" spans="2:9" s="1391" customFormat="1" ht="22.5" customHeight="1" x14ac:dyDescent="0.2">
      <c r="B63" s="608" t="s">
        <v>585</v>
      </c>
      <c r="C63" s="874">
        <v>326.2</v>
      </c>
      <c r="D63" s="874">
        <v>318.2</v>
      </c>
      <c r="E63" s="874">
        <v>360.65572419727664</v>
      </c>
      <c r="F63" s="874">
        <v>291.74694490264812</v>
      </c>
      <c r="G63" s="874">
        <v>87.31936641357143</v>
      </c>
      <c r="H63" s="874">
        <v>47.869274411692288</v>
      </c>
      <c r="I63" s="870" t="s">
        <v>563</v>
      </c>
    </row>
    <row r="64" spans="2:9" s="1391" customFormat="1" ht="9.9499999999999993" customHeight="1" x14ac:dyDescent="0.2">
      <c r="B64" s="610"/>
      <c r="C64" s="1631"/>
      <c r="D64" s="1631"/>
      <c r="E64" s="1631"/>
      <c r="F64" s="1631"/>
      <c r="G64" s="1631"/>
      <c r="H64" s="1631"/>
      <c r="I64" s="871"/>
    </row>
    <row r="65" spans="2:9" s="1391" customFormat="1" ht="23.1" customHeight="1" x14ac:dyDescent="0.2">
      <c r="B65" s="608" t="s">
        <v>273</v>
      </c>
      <c r="C65" s="874">
        <v>324.3</v>
      </c>
      <c r="D65" s="874">
        <v>340.6</v>
      </c>
      <c r="E65" s="874">
        <v>328.5</v>
      </c>
      <c r="F65" s="874">
        <v>338.3605305080971</v>
      </c>
      <c r="G65" s="874">
        <v>217.26634666026669</v>
      </c>
      <c r="H65" s="874">
        <v>100.78697327774459</v>
      </c>
      <c r="I65" s="870" t="s">
        <v>717</v>
      </c>
    </row>
    <row r="66" spans="2:9" s="1391" customFormat="1" ht="9.9499999999999993" customHeight="1" x14ac:dyDescent="0.2">
      <c r="B66" s="610"/>
      <c r="C66" s="876"/>
      <c r="D66" s="876"/>
      <c r="E66" s="876"/>
      <c r="F66" s="876"/>
      <c r="G66" s="876"/>
      <c r="H66" s="876"/>
      <c r="I66" s="871"/>
    </row>
    <row r="67" spans="2:9" s="1391" customFormat="1" ht="23.1" customHeight="1" x14ac:dyDescent="0.2">
      <c r="B67" s="608" t="s">
        <v>75</v>
      </c>
      <c r="C67" s="874">
        <v>241.10000000000002</v>
      </c>
      <c r="D67" s="874">
        <v>258</v>
      </c>
      <c r="E67" s="874">
        <v>331.77791018140624</v>
      </c>
      <c r="F67" s="874">
        <v>233.70196880144644</v>
      </c>
      <c r="G67" s="874">
        <v>121.48377604210526</v>
      </c>
      <c r="H67" s="874">
        <v>95.144960263181147</v>
      </c>
      <c r="I67" s="870" t="s">
        <v>1267</v>
      </c>
    </row>
    <row r="68" spans="2:9" s="1391" customFormat="1" ht="23.1" customHeight="1" x14ac:dyDescent="0.2">
      <c r="B68" s="1056" t="s">
        <v>76</v>
      </c>
      <c r="C68" s="875">
        <v>40.9</v>
      </c>
      <c r="D68" s="875">
        <v>45</v>
      </c>
      <c r="E68" s="875">
        <v>54.943380439931161</v>
      </c>
      <c r="F68" s="875">
        <v>27.148120811871379</v>
      </c>
      <c r="G68" s="875">
        <v>5.077496</v>
      </c>
      <c r="H68" s="875">
        <v>2.4083810172060298</v>
      </c>
      <c r="I68" s="1577" t="s">
        <v>77</v>
      </c>
    </row>
    <row r="69" spans="2:9" s="1391" customFormat="1" ht="23.1" customHeight="1" x14ac:dyDescent="0.2">
      <c r="B69" s="1056" t="s">
        <v>78</v>
      </c>
      <c r="C69" s="875">
        <v>101.5</v>
      </c>
      <c r="D69" s="875">
        <v>91.5</v>
      </c>
      <c r="E69" s="875">
        <v>114.21857949532809</v>
      </c>
      <c r="F69" s="875">
        <v>61.512434235788291</v>
      </c>
      <c r="G69" s="875">
        <v>26.224682042105265</v>
      </c>
      <c r="H69" s="875">
        <v>21.556763847975116</v>
      </c>
      <c r="I69" s="1577" t="s">
        <v>1264</v>
      </c>
    </row>
    <row r="70" spans="2:9" s="1391" customFormat="1" ht="23.1" customHeight="1" x14ac:dyDescent="0.2">
      <c r="B70" s="1056" t="s">
        <v>418</v>
      </c>
      <c r="C70" s="875">
        <v>98.7</v>
      </c>
      <c r="D70" s="875">
        <v>121.5</v>
      </c>
      <c r="E70" s="875">
        <v>162.61595024614698</v>
      </c>
      <c r="F70" s="875">
        <v>145.04141375378677</v>
      </c>
      <c r="G70" s="875">
        <v>90.181597999999994</v>
      </c>
      <c r="H70" s="875">
        <v>71.179815398000002</v>
      </c>
      <c r="I70" s="1577" t="s">
        <v>1265</v>
      </c>
    </row>
    <row r="71" spans="2:9" s="1391" customFormat="1" ht="9.9499999999999993" customHeight="1" x14ac:dyDescent="0.2">
      <c r="B71" s="610"/>
      <c r="C71" s="876"/>
      <c r="D71" s="876"/>
      <c r="E71" s="876"/>
      <c r="F71" s="876"/>
      <c r="G71" s="876"/>
      <c r="H71" s="876"/>
      <c r="I71" s="871"/>
    </row>
    <row r="72" spans="2:9" s="1391" customFormat="1" ht="21.75" customHeight="1" x14ac:dyDescent="0.2">
      <c r="B72" s="608" t="s">
        <v>419</v>
      </c>
      <c r="C72" s="874">
        <v>0.1</v>
      </c>
      <c r="D72" s="874">
        <v>0</v>
      </c>
      <c r="E72" s="874">
        <v>3.6655E-2</v>
      </c>
      <c r="F72" s="874">
        <v>0</v>
      </c>
      <c r="G72" s="874">
        <v>7.9899999999999999E-2</v>
      </c>
      <c r="H72" s="874">
        <v>0</v>
      </c>
      <c r="I72" s="870" t="s">
        <v>662</v>
      </c>
    </row>
    <row r="73" spans="2:9" s="1391" customFormat="1" ht="9.9499999999999993" customHeight="1" x14ac:dyDescent="0.2">
      <c r="B73" s="610"/>
      <c r="C73" s="876"/>
      <c r="D73" s="876"/>
      <c r="E73" s="876"/>
      <c r="F73" s="876"/>
      <c r="G73" s="876"/>
      <c r="H73" s="876"/>
      <c r="I73" s="871"/>
    </row>
    <row r="74" spans="2:9" s="1391" customFormat="1" ht="23.1" customHeight="1" x14ac:dyDescent="0.2">
      <c r="B74" s="608" t="s">
        <v>854</v>
      </c>
      <c r="C74" s="874">
        <v>24971.699999999997</v>
      </c>
      <c r="D74" s="874">
        <v>26461.7</v>
      </c>
      <c r="E74" s="874">
        <v>23933.078448310025</v>
      </c>
      <c r="F74" s="874">
        <v>24701.533918517012</v>
      </c>
      <c r="G74" s="874">
        <v>16934.64634179958</v>
      </c>
      <c r="H74" s="874">
        <v>12016.992793074183</v>
      </c>
      <c r="I74" s="870" t="s">
        <v>332</v>
      </c>
    </row>
    <row r="75" spans="2:9" s="42" customFormat="1" ht="15" customHeight="1" thickBot="1" x14ac:dyDescent="0.7">
      <c r="B75" s="1394"/>
      <c r="C75" s="135"/>
      <c r="D75" s="135"/>
      <c r="E75" s="135"/>
      <c r="F75" s="134"/>
      <c r="G75" s="134"/>
      <c r="H75" s="1578"/>
      <c r="I75" s="1397"/>
    </row>
    <row r="76" spans="2:9" ht="9" customHeight="1" thickTop="1" x14ac:dyDescent="0.5">
      <c r="B76" s="136"/>
      <c r="C76" s="137"/>
      <c r="D76" s="137"/>
      <c r="E76" s="137"/>
      <c r="F76" s="137"/>
      <c r="G76" s="137"/>
      <c r="H76" s="137"/>
      <c r="I76" s="138"/>
    </row>
    <row r="77" spans="2:9" s="37" customFormat="1" ht="9" customHeight="1" x14ac:dyDescent="0.5">
      <c r="B77" s="44"/>
      <c r="C77" s="56"/>
      <c r="D77" s="56"/>
      <c r="E77" s="56"/>
      <c r="F77" s="56"/>
      <c r="G77" s="56"/>
      <c r="H77" s="56"/>
      <c r="I77" s="102"/>
    </row>
    <row r="78" spans="2:9" s="53" customFormat="1" ht="18.75" customHeight="1" x14ac:dyDescent="0.5">
      <c r="B78" s="53" t="s">
        <v>1790</v>
      </c>
      <c r="I78" s="53" t="s">
        <v>1791</v>
      </c>
    </row>
    <row r="83" spans="7:8" x14ac:dyDescent="0.35">
      <c r="G83" s="108"/>
      <c r="H83" s="108"/>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Roman,Regular"&amp;20- 47 -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8"/>
  <dimension ref="A1:AF72"/>
  <sheetViews>
    <sheetView rightToLeft="1" view="pageBreakPreview" zoomScale="50" zoomScaleSheetLayoutView="50" workbookViewId="0">
      <pane xSplit="2" ySplit="11" topLeftCell="C12" activePane="bottomRight" state="frozen"/>
      <selection pane="topRight"/>
      <selection pane="bottomLeft"/>
      <selection pane="bottomRight"/>
    </sheetView>
  </sheetViews>
  <sheetFormatPr defaultRowHeight="15" x14ac:dyDescent="0.35"/>
  <cols>
    <col min="1" max="1" width="4" style="48" customWidth="1"/>
    <col min="2" max="2" width="63.140625" style="48" customWidth="1"/>
    <col min="3" max="20" width="15.28515625" style="48" customWidth="1"/>
    <col min="21" max="21" width="61.7109375" style="48" customWidth="1"/>
    <col min="22" max="16384" width="9.140625" style="48"/>
  </cols>
  <sheetData>
    <row r="1" spans="1:22" s="5" customFormat="1" ht="16.5" customHeight="1" x14ac:dyDescent="0.65">
      <c r="B1" s="2"/>
      <c r="C1" s="2"/>
      <c r="D1" s="2"/>
      <c r="E1" s="2"/>
      <c r="F1" s="2"/>
      <c r="G1" s="2"/>
      <c r="H1" s="2"/>
      <c r="I1" s="2"/>
      <c r="J1" s="2"/>
      <c r="K1" s="2"/>
      <c r="L1" s="2"/>
      <c r="M1" s="2"/>
      <c r="N1" s="2"/>
      <c r="O1" s="2"/>
      <c r="P1" s="2"/>
      <c r="Q1" s="2"/>
      <c r="R1" s="2"/>
      <c r="S1" s="2"/>
      <c r="T1" s="2"/>
      <c r="U1" s="2"/>
    </row>
    <row r="2" spans="1:22" s="5" customFormat="1" ht="16.5" customHeight="1" x14ac:dyDescent="0.65">
      <c r="B2" s="2"/>
      <c r="C2" s="2"/>
      <c r="D2" s="2"/>
      <c r="E2" s="2"/>
      <c r="F2" s="2"/>
      <c r="G2" s="2"/>
      <c r="H2" s="2"/>
      <c r="I2" s="2"/>
      <c r="J2" s="2"/>
      <c r="K2" s="2"/>
      <c r="L2" s="2"/>
      <c r="M2" s="2"/>
      <c r="N2" s="2"/>
      <c r="O2" s="2"/>
      <c r="P2" s="2"/>
      <c r="Q2" s="2"/>
      <c r="R2" s="2"/>
      <c r="S2" s="2"/>
      <c r="T2" s="2"/>
      <c r="U2" s="2"/>
    </row>
    <row r="3" spans="1:22" s="5" customFormat="1" ht="16.5" customHeight="1" x14ac:dyDescent="0.65">
      <c r="B3" s="2"/>
      <c r="C3" s="2"/>
      <c r="D3" s="2"/>
      <c r="E3" s="2"/>
      <c r="F3" s="2"/>
      <c r="G3" s="2"/>
      <c r="H3" s="2"/>
      <c r="I3" s="2"/>
      <c r="J3" s="2"/>
      <c r="K3" s="2"/>
      <c r="L3" s="2"/>
      <c r="M3" s="2"/>
      <c r="N3" s="2"/>
      <c r="O3" s="2"/>
      <c r="P3" s="2"/>
      <c r="Q3" s="2"/>
      <c r="R3" s="2"/>
      <c r="S3" s="2"/>
      <c r="T3" s="2"/>
      <c r="U3" s="2"/>
    </row>
    <row r="4" spans="1:22" s="1411" customFormat="1" ht="29.25" customHeight="1" x14ac:dyDescent="0.2">
      <c r="B4" s="1978" t="s">
        <v>1902</v>
      </c>
      <c r="C4" s="1978"/>
      <c r="D4" s="1978"/>
      <c r="E4" s="1978"/>
      <c r="F4" s="1978"/>
      <c r="G4" s="1978"/>
      <c r="H4" s="1978"/>
      <c r="I4" s="1978"/>
      <c r="J4" s="1978"/>
      <c r="K4" s="1978"/>
      <c r="L4" s="1978" t="s">
        <v>1903</v>
      </c>
      <c r="M4" s="1978"/>
      <c r="N4" s="1978"/>
      <c r="O4" s="1978"/>
      <c r="P4" s="1978"/>
      <c r="Q4" s="1978"/>
      <c r="R4" s="1978"/>
      <c r="S4" s="1978"/>
      <c r="T4" s="1978"/>
      <c r="U4" s="1978"/>
    </row>
    <row r="5" spans="1:22" s="76" customFormat="1" ht="16.5" customHeight="1" x14ac:dyDescent="0.65">
      <c r="B5" s="75"/>
      <c r="C5" s="75"/>
      <c r="D5" s="75"/>
      <c r="E5" s="75"/>
      <c r="F5" s="75"/>
      <c r="G5" s="75"/>
      <c r="H5" s="75"/>
      <c r="I5" s="75"/>
      <c r="J5" s="75"/>
      <c r="K5" s="75"/>
      <c r="L5" s="75"/>
      <c r="M5" s="75"/>
      <c r="N5" s="75"/>
      <c r="O5" s="75"/>
      <c r="P5" s="75"/>
      <c r="Q5" s="75"/>
      <c r="R5" s="75"/>
      <c r="S5" s="75"/>
      <c r="T5" s="75"/>
      <c r="U5" s="75"/>
    </row>
    <row r="6" spans="1:22" s="76" customFormat="1" ht="16.5" customHeight="1" x14ac:dyDescent="0.65">
      <c r="B6" s="75"/>
      <c r="C6" s="75"/>
      <c r="D6" s="75"/>
      <c r="E6" s="75"/>
      <c r="F6" s="75"/>
      <c r="G6" s="75"/>
      <c r="H6" s="75"/>
      <c r="I6" s="75"/>
      <c r="J6" s="75"/>
      <c r="K6" s="75"/>
      <c r="L6" s="75"/>
      <c r="M6" s="75"/>
      <c r="N6" s="75"/>
      <c r="O6" s="75"/>
      <c r="P6" s="75"/>
      <c r="Q6" s="75"/>
      <c r="R6" s="75"/>
      <c r="S6" s="75"/>
      <c r="T6" s="75"/>
      <c r="U6" s="75"/>
    </row>
    <row r="7" spans="1:22" s="417" customFormat="1" ht="22.5" x14ac:dyDescent="0.5">
      <c r="B7" s="355" t="s">
        <v>1756</v>
      </c>
      <c r="C7" s="472"/>
      <c r="D7" s="472"/>
      <c r="E7" s="472"/>
      <c r="F7" s="472"/>
      <c r="G7" s="472"/>
      <c r="H7" s="472"/>
      <c r="I7" s="472"/>
      <c r="J7" s="472"/>
      <c r="K7" s="472"/>
      <c r="L7" s="472"/>
      <c r="M7" s="472"/>
      <c r="N7" s="472"/>
      <c r="O7" s="472"/>
      <c r="P7" s="472"/>
      <c r="Q7" s="472"/>
      <c r="R7" s="472"/>
      <c r="S7" s="472"/>
      <c r="T7" s="472"/>
      <c r="U7" s="229" t="s">
        <v>1760</v>
      </c>
    </row>
    <row r="8" spans="1:22" s="76" customFormat="1" ht="19.5" customHeight="1" thickBot="1" x14ac:dyDescent="0.7">
      <c r="B8" s="75"/>
      <c r="C8" s="75"/>
      <c r="D8" s="75"/>
      <c r="E8" s="75"/>
      <c r="F8" s="75"/>
      <c r="G8" s="75"/>
      <c r="H8" s="75"/>
      <c r="I8" s="75"/>
      <c r="J8" s="75"/>
      <c r="K8" s="75"/>
      <c r="L8" s="75"/>
      <c r="M8" s="75"/>
      <c r="N8" s="75"/>
      <c r="O8" s="75"/>
      <c r="P8" s="75"/>
      <c r="Q8" s="75"/>
      <c r="R8" s="75"/>
      <c r="S8" s="75"/>
      <c r="T8" s="75"/>
      <c r="U8" s="75"/>
    </row>
    <row r="9" spans="1:22" s="1539" customFormat="1" ht="24.95" customHeight="1" thickTop="1" x14ac:dyDescent="0.7">
      <c r="A9" s="258"/>
      <c r="B9" s="1958" t="s">
        <v>887</v>
      </c>
      <c r="C9" s="1779">
        <v>2008</v>
      </c>
      <c r="D9" s="1779">
        <v>2009</v>
      </c>
      <c r="E9" s="1779">
        <v>2010</v>
      </c>
      <c r="F9" s="1779">
        <v>2011</v>
      </c>
      <c r="G9" s="1779">
        <v>2012</v>
      </c>
      <c r="H9" s="1779">
        <v>2013</v>
      </c>
      <c r="I9" s="1800">
        <v>2013</v>
      </c>
      <c r="J9" s="1801"/>
      <c r="K9" s="1801"/>
      <c r="L9" s="1801">
        <v>2013</v>
      </c>
      <c r="M9" s="1801"/>
      <c r="N9" s="1801"/>
      <c r="O9" s="1801"/>
      <c r="P9" s="1801"/>
      <c r="Q9" s="1801"/>
      <c r="R9" s="1801"/>
      <c r="S9" s="1801"/>
      <c r="T9" s="1977"/>
      <c r="U9" s="1773" t="s">
        <v>886</v>
      </c>
    </row>
    <row r="10" spans="1:22" s="42" customFormat="1" ht="23.25" customHeight="1" x14ac:dyDescent="0.65">
      <c r="B10" s="1959"/>
      <c r="C10" s="1780"/>
      <c r="D10" s="1780"/>
      <c r="E10" s="1780"/>
      <c r="F10" s="1780"/>
      <c r="G10" s="1780"/>
      <c r="H10" s="1780"/>
      <c r="I10" s="1717" t="s">
        <v>374</v>
      </c>
      <c r="J10" s="1718" t="s">
        <v>375</v>
      </c>
      <c r="K10" s="1718" t="s">
        <v>376</v>
      </c>
      <c r="L10" s="1718" t="s">
        <v>377</v>
      </c>
      <c r="M10" s="1718" t="s">
        <v>378</v>
      </c>
      <c r="N10" s="1718" t="s">
        <v>367</v>
      </c>
      <c r="O10" s="1718" t="s">
        <v>368</v>
      </c>
      <c r="P10" s="1718" t="s">
        <v>369</v>
      </c>
      <c r="Q10" s="1718" t="s">
        <v>370</v>
      </c>
      <c r="R10" s="1718" t="s">
        <v>371</v>
      </c>
      <c r="S10" s="1718" t="s">
        <v>372</v>
      </c>
      <c r="T10" s="1719" t="s">
        <v>373</v>
      </c>
      <c r="U10" s="1774"/>
    </row>
    <row r="11" spans="1:22" s="1402" customFormat="1" ht="23.25" customHeight="1" x14ac:dyDescent="0.65">
      <c r="A11" s="42"/>
      <c r="B11" s="1960"/>
      <c r="C11" s="1781"/>
      <c r="D11" s="1781"/>
      <c r="E11" s="1781"/>
      <c r="F11" s="1781"/>
      <c r="G11" s="1781"/>
      <c r="H11" s="1781"/>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775"/>
    </row>
    <row r="12" spans="1:22" s="258" customFormat="1" ht="10.5" customHeight="1" x14ac:dyDescent="0.7">
      <c r="B12" s="345"/>
      <c r="C12" s="449"/>
      <c r="D12" s="449"/>
      <c r="E12" s="449"/>
      <c r="F12" s="449"/>
      <c r="G12" s="449"/>
      <c r="H12" s="449"/>
      <c r="I12" s="451"/>
      <c r="J12" s="450"/>
      <c r="K12" s="450"/>
      <c r="L12" s="450"/>
      <c r="M12" s="450"/>
      <c r="N12" s="450"/>
      <c r="O12" s="450"/>
      <c r="P12" s="450"/>
      <c r="Q12" s="450"/>
      <c r="R12" s="450"/>
      <c r="S12" s="450"/>
      <c r="T12" s="452"/>
      <c r="U12" s="333"/>
    </row>
    <row r="13" spans="1:22" s="1398" customFormat="1" ht="24.95" customHeight="1" x14ac:dyDescent="0.2">
      <c r="B13" s="1410" t="s">
        <v>263</v>
      </c>
      <c r="C13" s="1321"/>
      <c r="D13" s="1321"/>
      <c r="E13" s="1321"/>
      <c r="F13" s="1321"/>
      <c r="G13" s="1321"/>
      <c r="H13" s="1321"/>
      <c r="I13" s="1324"/>
      <c r="J13" s="1323"/>
      <c r="K13" s="1323"/>
      <c r="L13" s="1323"/>
      <c r="M13" s="1323"/>
      <c r="N13" s="1323"/>
      <c r="O13" s="1323"/>
      <c r="P13" s="1323"/>
      <c r="Q13" s="1323"/>
      <c r="R13" s="1323"/>
      <c r="S13" s="1323"/>
      <c r="T13" s="1325"/>
      <c r="U13" s="379" t="s">
        <v>22</v>
      </c>
    </row>
    <row r="14" spans="1:22" s="365" customFormat="1" ht="10.5" customHeight="1" x14ac:dyDescent="0.2">
      <c r="B14" s="610"/>
      <c r="C14" s="1090"/>
      <c r="D14" s="1090"/>
      <c r="E14" s="1090"/>
      <c r="F14" s="1090"/>
      <c r="G14" s="1090"/>
      <c r="H14" s="1090"/>
      <c r="I14" s="1091"/>
      <c r="J14" s="1092"/>
      <c r="K14" s="1092"/>
      <c r="L14" s="1092"/>
      <c r="M14" s="1092"/>
      <c r="N14" s="1092"/>
      <c r="O14" s="1092"/>
      <c r="P14" s="1092"/>
      <c r="Q14" s="1092"/>
      <c r="R14" s="1092"/>
      <c r="S14" s="1092"/>
      <c r="T14" s="1093"/>
      <c r="U14" s="622"/>
    </row>
    <row r="15" spans="1:22" s="365" customFormat="1" ht="24.95" customHeight="1" x14ac:dyDescent="0.2">
      <c r="B15" s="610" t="s">
        <v>191</v>
      </c>
      <c r="C15" s="875">
        <v>359718.08999999997</v>
      </c>
      <c r="D15" s="875">
        <v>256474.45722673574</v>
      </c>
      <c r="E15" s="875">
        <v>228063.21853236217</v>
      </c>
      <c r="F15" s="875">
        <v>199844.45002939078</v>
      </c>
      <c r="G15" s="875">
        <v>131968.97373064692</v>
      </c>
      <c r="H15" s="875">
        <v>124153.02564947006</v>
      </c>
      <c r="I15" s="1062">
        <v>9752.4983265900064</v>
      </c>
      <c r="J15" s="1063">
        <v>10436.351008760008</v>
      </c>
      <c r="K15" s="1063">
        <v>8474.3181656299985</v>
      </c>
      <c r="L15" s="1063">
        <v>8990.2635151800005</v>
      </c>
      <c r="M15" s="1063">
        <v>9374.4133439500001</v>
      </c>
      <c r="N15" s="1063">
        <v>20115.789884280042</v>
      </c>
      <c r="O15" s="1063">
        <v>13980.121304879996</v>
      </c>
      <c r="P15" s="1063">
        <v>7759.1174990500022</v>
      </c>
      <c r="Q15" s="1063">
        <v>7637.352600260002</v>
      </c>
      <c r="R15" s="1063">
        <v>9612.6234427100007</v>
      </c>
      <c r="S15" s="1063">
        <v>7804.5771839699973</v>
      </c>
      <c r="T15" s="1129">
        <v>10215.599374210002</v>
      </c>
      <c r="U15" s="622" t="s">
        <v>1213</v>
      </c>
      <c r="V15" s="853"/>
    </row>
    <row r="16" spans="1:22" s="365" customFormat="1" ht="24.95" customHeight="1" x14ac:dyDescent="0.2">
      <c r="B16" s="610" t="s">
        <v>791</v>
      </c>
      <c r="C16" s="875">
        <v>237978.65099999998</v>
      </c>
      <c r="D16" s="875">
        <v>147274.8084391203</v>
      </c>
      <c r="E16" s="875">
        <v>212690.51119493644</v>
      </c>
      <c r="F16" s="875">
        <v>201423.95290588506</v>
      </c>
      <c r="G16" s="875">
        <v>12400.691715999999</v>
      </c>
      <c r="H16" s="875">
        <v>23095.906379700002</v>
      </c>
      <c r="I16" s="1062">
        <v>993.48278507999999</v>
      </c>
      <c r="J16" s="1063">
        <v>1444.7871573499997</v>
      </c>
      <c r="K16" s="1063">
        <v>1012.37866592</v>
      </c>
      <c r="L16" s="1063">
        <v>1130.6521268600002</v>
      </c>
      <c r="M16" s="1063">
        <v>1341.6401051600001</v>
      </c>
      <c r="N16" s="1063">
        <v>1200.6591910200002</v>
      </c>
      <c r="O16" s="1063">
        <v>6596.1346402499994</v>
      </c>
      <c r="P16" s="1063">
        <v>3104.7098096500004</v>
      </c>
      <c r="Q16" s="1063">
        <v>1269.7463124300002</v>
      </c>
      <c r="R16" s="1063">
        <v>1922.9281124899999</v>
      </c>
      <c r="S16" s="1063">
        <v>1542.5445955999999</v>
      </c>
      <c r="T16" s="1129">
        <v>1536.2428778900005</v>
      </c>
      <c r="U16" s="622" t="s">
        <v>829</v>
      </c>
      <c r="V16" s="853"/>
    </row>
    <row r="17" spans="2:32" s="365" customFormat="1" ht="24.95" customHeight="1" x14ac:dyDescent="0.2">
      <c r="B17" s="610" t="s">
        <v>727</v>
      </c>
      <c r="C17" s="875">
        <v>4975.2099999999991</v>
      </c>
      <c r="D17" s="875">
        <v>1652.8933870000001</v>
      </c>
      <c r="E17" s="875">
        <v>5118.3653758594</v>
      </c>
      <c r="F17" s="875">
        <v>6009.3893509999998</v>
      </c>
      <c r="G17" s="875">
        <v>4018.3750520000003</v>
      </c>
      <c r="H17" s="875">
        <v>5802.7933026400005</v>
      </c>
      <c r="I17" s="1062">
        <v>138.47623409000005</v>
      </c>
      <c r="J17" s="1063">
        <v>307.80764679999993</v>
      </c>
      <c r="K17" s="1063">
        <v>567.30357045999995</v>
      </c>
      <c r="L17" s="1063">
        <v>323.61994827000007</v>
      </c>
      <c r="M17" s="1063">
        <v>303.52843963999999</v>
      </c>
      <c r="N17" s="1063">
        <v>827.98040322000054</v>
      </c>
      <c r="O17" s="1063">
        <v>2188.8102436199997</v>
      </c>
      <c r="P17" s="1063">
        <v>781.68996956000001</v>
      </c>
      <c r="Q17" s="1063">
        <v>114.64346591999998</v>
      </c>
      <c r="R17" s="1063">
        <v>61.228982149999993</v>
      </c>
      <c r="S17" s="1063">
        <v>151.90469497999999</v>
      </c>
      <c r="T17" s="1129">
        <v>35.799703929999986</v>
      </c>
      <c r="U17" s="622" t="s">
        <v>679</v>
      </c>
      <c r="V17" s="853"/>
    </row>
    <row r="18" spans="2:32" s="365" customFormat="1" ht="24.95" customHeight="1" x14ac:dyDescent="0.2">
      <c r="B18" s="610" t="s">
        <v>680</v>
      </c>
      <c r="C18" s="875">
        <v>17339.545999999998</v>
      </c>
      <c r="D18" s="875">
        <v>10619.957147361602</v>
      </c>
      <c r="E18" s="875">
        <v>18632.026376965503</v>
      </c>
      <c r="F18" s="875">
        <v>13916.161816176002</v>
      </c>
      <c r="G18" s="875">
        <v>492.94467000000003</v>
      </c>
      <c r="H18" s="875">
        <v>226.80825278</v>
      </c>
      <c r="I18" s="1062">
        <v>16.607522080000003</v>
      </c>
      <c r="J18" s="1063">
        <v>13.918309519999999</v>
      </c>
      <c r="K18" s="1063">
        <v>24.473086240000008</v>
      </c>
      <c r="L18" s="1063">
        <v>30.7277153</v>
      </c>
      <c r="M18" s="1063">
        <v>20.030105150000001</v>
      </c>
      <c r="N18" s="1063">
        <v>29.365851750000001</v>
      </c>
      <c r="O18" s="1063">
        <v>9.9550933100000023</v>
      </c>
      <c r="P18" s="1063">
        <v>25.761137160000001</v>
      </c>
      <c r="Q18" s="1063">
        <v>12.315417019999998</v>
      </c>
      <c r="R18" s="1063">
        <v>14.651694010000003</v>
      </c>
      <c r="S18" s="1063">
        <v>15.692738590000003</v>
      </c>
      <c r="T18" s="1129">
        <v>13.309582649999998</v>
      </c>
      <c r="U18" s="622" t="s">
        <v>792</v>
      </c>
      <c r="V18" s="853"/>
    </row>
    <row r="19" spans="2:32" s="365" customFormat="1" ht="24.95" customHeight="1" x14ac:dyDescent="0.2">
      <c r="B19" s="610" t="s">
        <v>876</v>
      </c>
      <c r="C19" s="875">
        <v>87786.696999999986</v>
      </c>
      <c r="D19" s="875">
        <v>72308</v>
      </c>
      <c r="E19" s="875">
        <v>104559.40790755884</v>
      </c>
      <c r="F19" s="875">
        <v>83913.529288584978</v>
      </c>
      <c r="G19" s="875">
        <v>47571.346238280021</v>
      </c>
      <c r="H19" s="875">
        <v>21654.93599708</v>
      </c>
      <c r="I19" s="1062">
        <v>8791.7437887500018</v>
      </c>
      <c r="J19" s="1063">
        <v>707.76710666000008</v>
      </c>
      <c r="K19" s="1063">
        <v>740.66671936999978</v>
      </c>
      <c r="L19" s="1063">
        <v>1538.8064822900001</v>
      </c>
      <c r="M19" s="1063">
        <v>487.18363677000002</v>
      </c>
      <c r="N19" s="1063">
        <v>610.31199041000013</v>
      </c>
      <c r="O19" s="1063">
        <v>644.68031995000013</v>
      </c>
      <c r="P19" s="1063">
        <v>4149.5105830100001</v>
      </c>
      <c r="Q19" s="1063">
        <v>2288.9134929100001</v>
      </c>
      <c r="R19" s="1063">
        <v>723.57848694999984</v>
      </c>
      <c r="S19" s="1063">
        <v>637.75765334000005</v>
      </c>
      <c r="T19" s="1129">
        <v>334.01573667000002</v>
      </c>
      <c r="U19" s="622" t="s">
        <v>681</v>
      </c>
      <c r="V19" s="853"/>
    </row>
    <row r="20" spans="2:32" s="360" customFormat="1" ht="24.95" customHeight="1" x14ac:dyDescent="0.2">
      <c r="B20" s="608" t="s">
        <v>854</v>
      </c>
      <c r="C20" s="874">
        <v>707798.1939999999</v>
      </c>
      <c r="D20" s="874">
        <v>488330.11620021769</v>
      </c>
      <c r="E20" s="874">
        <v>569063.52938768233</v>
      </c>
      <c r="F20" s="874">
        <v>505107.48339103686</v>
      </c>
      <c r="G20" s="874">
        <v>196452.33140692691</v>
      </c>
      <c r="H20" s="874">
        <v>174933.46958167007</v>
      </c>
      <c r="I20" s="985">
        <v>19692.808656590008</v>
      </c>
      <c r="J20" s="986">
        <v>12910.631229090008</v>
      </c>
      <c r="K20" s="986">
        <v>10819.140207619997</v>
      </c>
      <c r="L20" s="986">
        <v>12014.0697879</v>
      </c>
      <c r="M20" s="986">
        <v>11526.79563067</v>
      </c>
      <c r="N20" s="986">
        <v>22784.107320680043</v>
      </c>
      <c r="O20" s="986">
        <v>23419.701602009995</v>
      </c>
      <c r="P20" s="986">
        <v>15820.788998430002</v>
      </c>
      <c r="Q20" s="986">
        <v>11322.971288540002</v>
      </c>
      <c r="R20" s="986">
        <v>12335.010718309999</v>
      </c>
      <c r="S20" s="986">
        <v>10152.476866479998</v>
      </c>
      <c r="T20" s="988">
        <v>12134.967275350004</v>
      </c>
      <c r="U20" s="620" t="s">
        <v>332</v>
      </c>
      <c r="V20" s="853"/>
      <c r="W20" s="363"/>
      <c r="X20" s="363"/>
      <c r="Y20" s="363"/>
      <c r="Z20" s="363"/>
      <c r="AA20" s="363"/>
      <c r="AB20" s="363"/>
      <c r="AC20" s="363"/>
      <c r="AD20" s="363"/>
      <c r="AE20" s="363"/>
      <c r="AF20" s="363"/>
    </row>
    <row r="21" spans="2:32" s="365" customFormat="1" ht="20.25" customHeight="1" thickBot="1" x14ac:dyDescent="0.25">
      <c r="B21" s="857"/>
      <c r="C21" s="1567"/>
      <c r="D21" s="1567"/>
      <c r="E21" s="1567"/>
      <c r="F21" s="1567"/>
      <c r="G21" s="1567"/>
      <c r="H21" s="1567"/>
      <c r="I21" s="1405"/>
      <c r="J21" s="1403"/>
      <c r="K21" s="1403"/>
      <c r="L21" s="1403"/>
      <c r="M21" s="1403"/>
      <c r="N21" s="1403"/>
      <c r="O21" s="1403"/>
      <c r="P21" s="1403"/>
      <c r="Q21" s="1403"/>
      <c r="R21" s="1403"/>
      <c r="S21" s="1403"/>
      <c r="T21" s="1404"/>
      <c r="U21" s="1409"/>
      <c r="V21" s="853"/>
    </row>
    <row r="22" spans="2:32" s="365" customFormat="1" ht="10.5" customHeight="1" thickTop="1" x14ac:dyDescent="0.2">
      <c r="B22" s="610"/>
      <c r="C22" s="875"/>
      <c r="D22" s="875"/>
      <c r="E22" s="875"/>
      <c r="F22" s="875"/>
      <c r="G22" s="875"/>
      <c r="H22" s="875"/>
      <c r="I22" s="1062"/>
      <c r="J22" s="1063"/>
      <c r="K22" s="1063"/>
      <c r="L22" s="1063"/>
      <c r="M22" s="1063"/>
      <c r="N22" s="1063"/>
      <c r="O22" s="1063"/>
      <c r="P22" s="1063"/>
      <c r="Q22" s="1063"/>
      <c r="R22" s="1063"/>
      <c r="S22" s="1063"/>
      <c r="T22" s="1129"/>
      <c r="U22" s="622"/>
      <c r="V22" s="853"/>
    </row>
    <row r="23" spans="2:32" s="1398" customFormat="1" ht="24.95" customHeight="1" x14ac:dyDescent="0.2">
      <c r="B23" s="856" t="s">
        <v>682</v>
      </c>
      <c r="C23" s="877"/>
      <c r="D23" s="877"/>
      <c r="E23" s="877"/>
      <c r="F23" s="877"/>
      <c r="G23" s="877"/>
      <c r="H23" s="877"/>
      <c r="I23" s="1406"/>
      <c r="J23" s="1407"/>
      <c r="K23" s="1407"/>
      <c r="L23" s="1407"/>
      <c r="M23" s="1407"/>
      <c r="N23" s="1407"/>
      <c r="O23" s="1407"/>
      <c r="P23" s="1407"/>
      <c r="Q23" s="1407"/>
      <c r="R23" s="1407"/>
      <c r="S23" s="1407"/>
      <c r="T23" s="1408"/>
      <c r="U23" s="379" t="s">
        <v>1235</v>
      </c>
      <c r="V23" s="853"/>
    </row>
    <row r="24" spans="2:32" s="365" customFormat="1" ht="10.5" customHeight="1" x14ac:dyDescent="0.2">
      <c r="B24" s="610"/>
      <c r="C24" s="875"/>
      <c r="D24" s="875"/>
      <c r="E24" s="875"/>
      <c r="F24" s="875"/>
      <c r="G24" s="875"/>
      <c r="H24" s="875"/>
      <c r="I24" s="1062"/>
      <c r="J24" s="1063"/>
      <c r="K24" s="1063"/>
      <c r="L24" s="1063"/>
      <c r="M24" s="1063"/>
      <c r="N24" s="1063"/>
      <c r="O24" s="1063"/>
      <c r="P24" s="1063"/>
      <c r="Q24" s="1063"/>
      <c r="R24" s="1063"/>
      <c r="S24" s="1063"/>
      <c r="T24" s="1129"/>
      <c r="U24" s="622"/>
      <c r="V24" s="853"/>
    </row>
    <row r="25" spans="2:32" s="365" customFormat="1" ht="24.95" customHeight="1" x14ac:dyDescent="0.2">
      <c r="B25" s="610" t="s">
        <v>266</v>
      </c>
      <c r="C25" s="875">
        <v>118529.511</v>
      </c>
      <c r="D25" s="875">
        <v>125711.32415937838</v>
      </c>
      <c r="E25" s="875">
        <v>106119.69419193068</v>
      </c>
      <c r="F25" s="875">
        <v>91534.788115000003</v>
      </c>
      <c r="G25" s="875">
        <v>43364.006844068434</v>
      </c>
      <c r="H25" s="875">
        <v>42729.335680649994</v>
      </c>
      <c r="I25" s="1062">
        <v>2560.6191926200004</v>
      </c>
      <c r="J25" s="1063">
        <v>3517.008081930001</v>
      </c>
      <c r="K25" s="1063">
        <v>2762.8477692000001</v>
      </c>
      <c r="L25" s="1063">
        <v>1852.58086269</v>
      </c>
      <c r="M25" s="1063">
        <v>2378.2884969900001</v>
      </c>
      <c r="N25" s="1063">
        <v>6909.7217095200003</v>
      </c>
      <c r="O25" s="1063">
        <v>8191.5023920999993</v>
      </c>
      <c r="P25" s="1063">
        <v>2418.7855231299995</v>
      </c>
      <c r="Q25" s="1063">
        <v>1303.0395841900001</v>
      </c>
      <c r="R25" s="1063">
        <v>3140.8626362999998</v>
      </c>
      <c r="S25" s="1063">
        <v>2273.1948613899999</v>
      </c>
      <c r="T25" s="1129">
        <v>5420.8845705899976</v>
      </c>
      <c r="U25" s="622" t="s">
        <v>267</v>
      </c>
      <c r="V25" s="853"/>
    </row>
    <row r="26" spans="2:32" s="365" customFormat="1" ht="24.95" customHeight="1" x14ac:dyDescent="0.2">
      <c r="B26" s="610" t="s">
        <v>1253</v>
      </c>
      <c r="C26" s="875">
        <v>55146.518999999986</v>
      </c>
      <c r="D26" s="875">
        <v>27536.889241675522</v>
      </c>
      <c r="E26" s="875">
        <v>70308.166776340004</v>
      </c>
      <c r="F26" s="875">
        <v>63285.834304317395</v>
      </c>
      <c r="G26" s="875">
        <v>2342.6785689999997</v>
      </c>
      <c r="H26" s="875">
        <v>2183.4694932699995</v>
      </c>
      <c r="I26" s="1062">
        <v>297.95608100999993</v>
      </c>
      <c r="J26" s="1063">
        <v>279.36854459999995</v>
      </c>
      <c r="K26" s="1063">
        <v>202.73271485999996</v>
      </c>
      <c r="L26" s="1063">
        <v>271.71555744</v>
      </c>
      <c r="M26" s="1063">
        <v>132.79339625</v>
      </c>
      <c r="N26" s="1063">
        <v>186.83612552</v>
      </c>
      <c r="O26" s="1063">
        <v>34.890259310000005</v>
      </c>
      <c r="P26" s="1063">
        <v>319.06324753000007</v>
      </c>
      <c r="Q26" s="1063">
        <v>155.54429701999996</v>
      </c>
      <c r="R26" s="1063">
        <v>90.624209569999991</v>
      </c>
      <c r="S26" s="1063">
        <v>147.46160809999998</v>
      </c>
      <c r="T26" s="1129">
        <v>64.483452059999991</v>
      </c>
      <c r="U26" s="622" t="s">
        <v>440</v>
      </c>
      <c r="V26" s="853"/>
    </row>
    <row r="27" spans="2:32" s="365" customFormat="1" ht="24.95" customHeight="1" x14ac:dyDescent="0.2">
      <c r="B27" s="610" t="s">
        <v>1252</v>
      </c>
      <c r="C27" s="875">
        <v>75983.680000000008</v>
      </c>
      <c r="D27" s="875">
        <v>44409.374646857155</v>
      </c>
      <c r="E27" s="875">
        <v>68315.178479348149</v>
      </c>
      <c r="F27" s="875">
        <v>55895.509905862607</v>
      </c>
      <c r="G27" s="875">
        <v>3176.050436</v>
      </c>
      <c r="H27" s="875">
        <v>456.00542388999992</v>
      </c>
      <c r="I27" s="1062">
        <v>114.94592326999999</v>
      </c>
      <c r="J27" s="1063">
        <v>61.130696429999986</v>
      </c>
      <c r="K27" s="1063">
        <v>29.453520860000001</v>
      </c>
      <c r="L27" s="1063">
        <v>22.3627033</v>
      </c>
      <c r="M27" s="1063">
        <v>21.776374409999995</v>
      </c>
      <c r="N27" s="1063">
        <v>20.912244959999995</v>
      </c>
      <c r="O27" s="1063">
        <v>41.34395657000001</v>
      </c>
      <c r="P27" s="1063">
        <v>74.544114409999978</v>
      </c>
      <c r="Q27" s="1063">
        <v>16.185727310000001</v>
      </c>
      <c r="R27" s="1063">
        <v>12.798483960000002</v>
      </c>
      <c r="S27" s="1063">
        <v>24.646331460000003</v>
      </c>
      <c r="T27" s="1129">
        <v>15.90534695</v>
      </c>
      <c r="U27" s="622" t="s">
        <v>708</v>
      </c>
      <c r="V27" s="853"/>
    </row>
    <row r="28" spans="2:32" s="365" customFormat="1" ht="24.95" customHeight="1" x14ac:dyDescent="0.2">
      <c r="B28" s="610" t="s">
        <v>365</v>
      </c>
      <c r="C28" s="875">
        <v>9592.9130000000005</v>
      </c>
      <c r="D28" s="875">
        <v>11204.633520000001</v>
      </c>
      <c r="E28" s="875">
        <v>18369.251539166718</v>
      </c>
      <c r="F28" s="875">
        <v>29465.882274783005</v>
      </c>
      <c r="G28" s="875">
        <v>216.35563400000001</v>
      </c>
      <c r="H28" s="875">
        <v>2601.7478354299997</v>
      </c>
      <c r="I28" s="1062">
        <v>31.57665136</v>
      </c>
      <c r="J28" s="1063">
        <v>79.321341280000013</v>
      </c>
      <c r="K28" s="1063">
        <v>51.603111280000007</v>
      </c>
      <c r="L28" s="1063">
        <v>233.84500079999998</v>
      </c>
      <c r="M28" s="1063">
        <v>3.1654137500000004</v>
      </c>
      <c r="N28" s="1063">
        <v>227.6330385</v>
      </c>
      <c r="O28" s="1063">
        <v>1320.1074597999998</v>
      </c>
      <c r="P28" s="1063">
        <v>426.83620013999996</v>
      </c>
      <c r="Q28" s="1063">
        <v>75.545510539999995</v>
      </c>
      <c r="R28" s="1063">
        <v>29.026794460000001</v>
      </c>
      <c r="S28" s="1063">
        <v>100.41018627999998</v>
      </c>
      <c r="T28" s="1129">
        <v>22.677127239999997</v>
      </c>
      <c r="U28" s="622" t="s">
        <v>654</v>
      </c>
      <c r="V28" s="853"/>
    </row>
    <row r="29" spans="2:32" s="365" customFormat="1" ht="24.95" customHeight="1" x14ac:dyDescent="0.2">
      <c r="B29" s="610" t="s">
        <v>268</v>
      </c>
      <c r="C29" s="875">
        <v>47433.581000000006</v>
      </c>
      <c r="D29" s="875">
        <v>31473.986976623499</v>
      </c>
      <c r="E29" s="875">
        <v>22425.62615209767</v>
      </c>
      <c r="F29" s="875">
        <v>29139.893113920003</v>
      </c>
      <c r="G29" s="875">
        <v>769.05535999999995</v>
      </c>
      <c r="H29" s="875">
        <v>611.76880228000005</v>
      </c>
      <c r="I29" s="1062">
        <v>36.704339399999981</v>
      </c>
      <c r="J29" s="1063">
        <v>19.608647400000002</v>
      </c>
      <c r="K29" s="1063">
        <v>36.641740420000005</v>
      </c>
      <c r="L29" s="1063">
        <v>26.801320080000007</v>
      </c>
      <c r="M29" s="1063">
        <v>16.350994450000002</v>
      </c>
      <c r="N29" s="1063">
        <v>33.511962850000003</v>
      </c>
      <c r="O29" s="1063">
        <v>185.14972276</v>
      </c>
      <c r="P29" s="1063">
        <v>9.702137399999998</v>
      </c>
      <c r="Q29" s="1063">
        <v>21.080996489999997</v>
      </c>
      <c r="R29" s="1063">
        <v>30.40574123</v>
      </c>
      <c r="S29" s="1063">
        <v>51.330556410000007</v>
      </c>
      <c r="T29" s="1129">
        <v>144.48064338999998</v>
      </c>
      <c r="U29" s="622" t="s">
        <v>755</v>
      </c>
      <c r="V29" s="853"/>
    </row>
    <row r="30" spans="2:32" s="365" customFormat="1" ht="24.95" customHeight="1" x14ac:dyDescent="0.2">
      <c r="B30" s="610" t="s">
        <v>449</v>
      </c>
      <c r="C30" s="875">
        <v>48019.343999999997</v>
      </c>
      <c r="D30" s="875">
        <v>27418.260714</v>
      </c>
      <c r="E30" s="875">
        <v>25094.995891724331</v>
      </c>
      <c r="F30" s="875">
        <v>25268.701177999999</v>
      </c>
      <c r="G30" s="875">
        <v>23831.453036999996</v>
      </c>
      <c r="H30" s="875">
        <v>15976.869492770042</v>
      </c>
      <c r="I30" s="1062">
        <v>1280.4834047600025</v>
      </c>
      <c r="J30" s="1063">
        <v>696.3751115500005</v>
      </c>
      <c r="K30" s="1063">
        <v>497.01856073999977</v>
      </c>
      <c r="L30" s="1063">
        <v>1121.2160886299998</v>
      </c>
      <c r="M30" s="1063">
        <v>817.95362644999875</v>
      </c>
      <c r="N30" s="1063">
        <v>6345.7208659900407</v>
      </c>
      <c r="O30" s="1063">
        <v>1308.5056239999992</v>
      </c>
      <c r="P30" s="1063">
        <v>754.89267141999971</v>
      </c>
      <c r="Q30" s="1063">
        <v>957.70742423999991</v>
      </c>
      <c r="R30" s="1063">
        <v>909.76571061000004</v>
      </c>
      <c r="S30" s="1063">
        <v>682.73358055999984</v>
      </c>
      <c r="T30" s="1129">
        <v>604.49682381999992</v>
      </c>
      <c r="U30" s="622" t="s">
        <v>450</v>
      </c>
      <c r="V30" s="853"/>
    </row>
    <row r="31" spans="2:32" s="365" customFormat="1" ht="24.95" customHeight="1" x14ac:dyDescent="0.2">
      <c r="B31" s="610" t="s">
        <v>446</v>
      </c>
      <c r="C31" s="875">
        <v>29592.923999999999</v>
      </c>
      <c r="D31" s="875">
        <v>14707.445207477667</v>
      </c>
      <c r="E31" s="875">
        <v>29100.000561020272</v>
      </c>
      <c r="F31" s="875">
        <v>22441.684337129995</v>
      </c>
      <c r="G31" s="875">
        <v>4143.1624760000004</v>
      </c>
      <c r="H31" s="875">
        <v>9319.5071813199993</v>
      </c>
      <c r="I31" s="1062">
        <v>272.71118626000009</v>
      </c>
      <c r="J31" s="1063">
        <v>472.76466636000004</v>
      </c>
      <c r="K31" s="1063">
        <v>510.2113326999999</v>
      </c>
      <c r="L31" s="1063">
        <v>1237.21544565</v>
      </c>
      <c r="M31" s="1063">
        <v>252.31568060000001</v>
      </c>
      <c r="N31" s="1063">
        <v>423.3731936600002</v>
      </c>
      <c r="O31" s="1063">
        <v>457.18897605000001</v>
      </c>
      <c r="P31" s="1063">
        <v>3022.2722246799995</v>
      </c>
      <c r="Q31" s="1063">
        <v>2009.4966656300001</v>
      </c>
      <c r="R31" s="1063">
        <v>300.52131562999989</v>
      </c>
      <c r="S31" s="1063">
        <v>272.34518138000004</v>
      </c>
      <c r="T31" s="1129">
        <v>89.091312720000005</v>
      </c>
      <c r="U31" s="622" t="s">
        <v>447</v>
      </c>
      <c r="V31" s="853"/>
    </row>
    <row r="32" spans="2:32" s="365" customFormat="1" ht="24.95" customHeight="1" x14ac:dyDescent="0.2">
      <c r="B32" s="610" t="s">
        <v>758</v>
      </c>
      <c r="C32" s="875">
        <v>62179.434999999998</v>
      </c>
      <c r="D32" s="875">
        <v>16291.588459999999</v>
      </c>
      <c r="E32" s="875">
        <v>20176.173938850407</v>
      </c>
      <c r="F32" s="875">
        <v>22096.539210146817</v>
      </c>
      <c r="G32" s="875">
        <v>20350.810700298502</v>
      </c>
      <c r="H32" s="875">
        <v>18266.13982039001</v>
      </c>
      <c r="I32" s="1062">
        <v>1872.8783585400042</v>
      </c>
      <c r="J32" s="1063">
        <v>2454.2294191600063</v>
      </c>
      <c r="K32" s="1063">
        <v>2285.4328602299979</v>
      </c>
      <c r="L32" s="1063">
        <v>830.9966023799999</v>
      </c>
      <c r="M32" s="1063">
        <v>1601.8009535500009</v>
      </c>
      <c r="N32" s="1063">
        <v>1139.7783629599996</v>
      </c>
      <c r="O32" s="1063">
        <v>1023.9241290199994</v>
      </c>
      <c r="P32" s="1063">
        <v>1092.6091695400012</v>
      </c>
      <c r="Q32" s="1063">
        <v>1413.3581413199997</v>
      </c>
      <c r="R32" s="1063">
        <v>1347.3196738599995</v>
      </c>
      <c r="S32" s="1063">
        <v>1836.5788411200003</v>
      </c>
      <c r="T32" s="1129">
        <v>1367.233308710003</v>
      </c>
      <c r="U32" s="622" t="s">
        <v>361</v>
      </c>
      <c r="V32" s="853"/>
    </row>
    <row r="33" spans="2:22" s="365" customFormat="1" ht="24.95" customHeight="1" x14ac:dyDescent="0.2">
      <c r="B33" s="610" t="s">
        <v>362</v>
      </c>
      <c r="C33" s="875">
        <v>34010.884000000005</v>
      </c>
      <c r="D33" s="875">
        <v>16927.179260500001</v>
      </c>
      <c r="E33" s="875">
        <v>17971.720920370637</v>
      </c>
      <c r="F33" s="875">
        <v>18452.048565977999</v>
      </c>
      <c r="G33" s="875">
        <v>11324.012374999998</v>
      </c>
      <c r="H33" s="875">
        <v>15487.350498100002</v>
      </c>
      <c r="I33" s="1062">
        <v>1853.6568309699999</v>
      </c>
      <c r="J33" s="1063">
        <v>1281.4856603800004</v>
      </c>
      <c r="K33" s="1063">
        <v>1286.664181090001</v>
      </c>
      <c r="L33" s="1063">
        <v>2200.9418924100005</v>
      </c>
      <c r="M33" s="1063">
        <v>2016.71479978</v>
      </c>
      <c r="N33" s="1063">
        <v>1112.34720726</v>
      </c>
      <c r="O33" s="1063">
        <v>921.9702870399999</v>
      </c>
      <c r="P33" s="1063">
        <v>893.3032642200003</v>
      </c>
      <c r="Q33" s="1063">
        <v>1216.4974505800014</v>
      </c>
      <c r="R33" s="1063">
        <v>1149.3154186899999</v>
      </c>
      <c r="S33" s="1063">
        <v>831.75098376999927</v>
      </c>
      <c r="T33" s="1129">
        <v>722.70252190999975</v>
      </c>
      <c r="U33" s="622" t="s">
        <v>830</v>
      </c>
      <c r="V33" s="853"/>
    </row>
    <row r="34" spans="2:22" s="365" customFormat="1" ht="24.95" customHeight="1" x14ac:dyDescent="0.2">
      <c r="B34" s="610" t="s">
        <v>704</v>
      </c>
      <c r="C34" s="875">
        <v>21005.542000000001</v>
      </c>
      <c r="D34" s="875">
        <v>16181.715885000001</v>
      </c>
      <c r="E34" s="875">
        <v>18774.223276977806</v>
      </c>
      <c r="F34" s="875">
        <v>14219.602988265999</v>
      </c>
      <c r="G34" s="875">
        <v>10934.461775</v>
      </c>
      <c r="H34" s="875">
        <v>16264.801121739998</v>
      </c>
      <c r="I34" s="1062">
        <v>1331.4476842099989</v>
      </c>
      <c r="J34" s="1063">
        <v>1670.9766307699997</v>
      </c>
      <c r="K34" s="1063">
        <v>610.52473168999973</v>
      </c>
      <c r="L34" s="1063">
        <v>1142.400570779999</v>
      </c>
      <c r="M34" s="1063">
        <v>1440.7443058899996</v>
      </c>
      <c r="N34" s="1063">
        <v>1600.4883160600004</v>
      </c>
      <c r="O34" s="1063">
        <v>1029.3304234899999</v>
      </c>
      <c r="P34" s="1063">
        <v>1429.0343071400002</v>
      </c>
      <c r="Q34" s="1063">
        <v>1561.7366032400002</v>
      </c>
      <c r="R34" s="1063">
        <v>1850.7683356999992</v>
      </c>
      <c r="S34" s="1063">
        <v>1305.7746673300003</v>
      </c>
      <c r="T34" s="1129">
        <v>1291.5745454399998</v>
      </c>
      <c r="U34" s="622" t="s">
        <v>705</v>
      </c>
      <c r="V34" s="853"/>
    </row>
    <row r="35" spans="2:22" s="365" customFormat="1" ht="24.95" customHeight="1" x14ac:dyDescent="0.2">
      <c r="B35" s="610" t="s">
        <v>443</v>
      </c>
      <c r="C35" s="875">
        <v>16372.550999999999</v>
      </c>
      <c r="D35" s="875">
        <v>10458.5302808448</v>
      </c>
      <c r="E35" s="875">
        <v>18478.966904499332</v>
      </c>
      <c r="F35" s="875">
        <v>13774.021751175998</v>
      </c>
      <c r="G35" s="875">
        <v>435.31086500000004</v>
      </c>
      <c r="H35" s="875">
        <v>197.61638995000004</v>
      </c>
      <c r="I35" s="1062">
        <v>11.800360080000001</v>
      </c>
      <c r="J35" s="1063">
        <v>12.87334952</v>
      </c>
      <c r="K35" s="1063">
        <v>24.320820640000008</v>
      </c>
      <c r="L35" s="1063">
        <v>26.472817499999998</v>
      </c>
      <c r="M35" s="1063">
        <v>14.897236300000001</v>
      </c>
      <c r="N35" s="1063">
        <v>28.802056350000001</v>
      </c>
      <c r="O35" s="1063">
        <v>9.9550933100000023</v>
      </c>
      <c r="P35" s="1063">
        <v>25.17767048</v>
      </c>
      <c r="Q35" s="1063">
        <v>10.301821019999998</v>
      </c>
      <c r="R35" s="1063">
        <v>9.9934402600000034</v>
      </c>
      <c r="S35" s="1063">
        <v>9.7121418400000028</v>
      </c>
      <c r="T35" s="1129">
        <v>13.309582649999998</v>
      </c>
      <c r="U35" s="622" t="s">
        <v>793</v>
      </c>
      <c r="V35" s="853"/>
    </row>
    <row r="36" spans="2:22" s="365" customFormat="1" ht="24.95" customHeight="1" x14ac:dyDescent="0.2">
      <c r="B36" s="610" t="s">
        <v>706</v>
      </c>
      <c r="C36" s="875">
        <v>19859.733</v>
      </c>
      <c r="D36" s="875">
        <v>15906.536877194801</v>
      </c>
      <c r="E36" s="875">
        <v>10848.166729560882</v>
      </c>
      <c r="F36" s="875">
        <v>11224.4428051</v>
      </c>
      <c r="G36" s="875">
        <v>360.61059100000006</v>
      </c>
      <c r="H36" s="875">
        <v>610.18815706999999</v>
      </c>
      <c r="I36" s="1062">
        <v>2.4325922400000004</v>
      </c>
      <c r="J36" s="1063">
        <v>32.066945869999998</v>
      </c>
      <c r="K36" s="1063">
        <v>96.596579670000011</v>
      </c>
      <c r="L36" s="1063">
        <v>74.925169920000002</v>
      </c>
      <c r="M36" s="1063">
        <v>49.901380340000003</v>
      </c>
      <c r="N36" s="1063">
        <v>35.839666749999992</v>
      </c>
      <c r="O36" s="1063">
        <v>70.31257260000001</v>
      </c>
      <c r="P36" s="1063">
        <v>148.63421091000004</v>
      </c>
      <c r="Q36" s="1063">
        <v>22.725982009999999</v>
      </c>
      <c r="R36" s="1063">
        <v>53.337172399999993</v>
      </c>
      <c r="S36" s="1063">
        <v>9.7046627300000008</v>
      </c>
      <c r="T36" s="1129">
        <v>13.711221630000001</v>
      </c>
      <c r="U36" s="622" t="s">
        <v>707</v>
      </c>
      <c r="V36" s="853"/>
    </row>
    <row r="37" spans="2:22" s="365" customFormat="1" ht="24.95" customHeight="1" x14ac:dyDescent="0.2">
      <c r="B37" s="610" t="s">
        <v>193</v>
      </c>
      <c r="C37" s="875">
        <v>23197.751000000004</v>
      </c>
      <c r="D37" s="875">
        <v>9056.3469859999987</v>
      </c>
      <c r="E37" s="875">
        <v>7291.0203580953184</v>
      </c>
      <c r="F37" s="875">
        <v>5455.5960500000001</v>
      </c>
      <c r="G37" s="875">
        <v>3464.7502220000001</v>
      </c>
      <c r="H37" s="875">
        <v>1253.0479451799999</v>
      </c>
      <c r="I37" s="1062">
        <v>46.82126495</v>
      </c>
      <c r="J37" s="1063">
        <v>54.108558669999994</v>
      </c>
      <c r="K37" s="1063">
        <v>98.233684379999943</v>
      </c>
      <c r="L37" s="1063">
        <v>163.44462811999998</v>
      </c>
      <c r="M37" s="1063">
        <v>134.12778869000002</v>
      </c>
      <c r="N37" s="1063">
        <v>93.915877909999992</v>
      </c>
      <c r="O37" s="1063">
        <v>146.38640398000007</v>
      </c>
      <c r="P37" s="1063">
        <v>125.69029594</v>
      </c>
      <c r="Q37" s="1063">
        <v>160.94821880000009</v>
      </c>
      <c r="R37" s="1063">
        <v>105.20457493000002</v>
      </c>
      <c r="S37" s="1063">
        <v>62.986374330000011</v>
      </c>
      <c r="T37" s="1129">
        <v>61.180274479999994</v>
      </c>
      <c r="U37" s="622" t="s">
        <v>203</v>
      </c>
      <c r="V37" s="853"/>
    </row>
    <row r="38" spans="2:22" s="365" customFormat="1" ht="24.95" customHeight="1" x14ac:dyDescent="0.2">
      <c r="B38" s="610" t="s">
        <v>1210</v>
      </c>
      <c r="C38" s="875">
        <v>978.68200000000002</v>
      </c>
      <c r="D38" s="875">
        <v>628.00655299999994</v>
      </c>
      <c r="E38" s="875">
        <v>3765.2726783449998</v>
      </c>
      <c r="F38" s="875">
        <v>5175.0688031890004</v>
      </c>
      <c r="G38" s="875">
        <v>348.10487999999992</v>
      </c>
      <c r="H38" s="875">
        <v>300.78675169000007</v>
      </c>
      <c r="I38" s="1062">
        <v>39.123342640000004</v>
      </c>
      <c r="J38" s="1063">
        <v>37.316315799999998</v>
      </c>
      <c r="K38" s="1063">
        <v>26.612793439999997</v>
      </c>
      <c r="L38" s="1063">
        <v>10.509913899999999</v>
      </c>
      <c r="M38" s="1063">
        <v>29.447221549999998</v>
      </c>
      <c r="N38" s="1063">
        <v>3.85484625</v>
      </c>
      <c r="O38" s="1063">
        <v>1.8938093300000001</v>
      </c>
      <c r="P38" s="1063">
        <v>33.111398590000007</v>
      </c>
      <c r="Q38" s="1063">
        <v>37.233460000000001</v>
      </c>
      <c r="R38" s="1063">
        <v>60.082569139999997</v>
      </c>
      <c r="S38" s="1063">
        <v>21.601081050000001</v>
      </c>
      <c r="T38" s="1129">
        <v>0</v>
      </c>
      <c r="U38" s="622" t="s">
        <v>265</v>
      </c>
      <c r="V38" s="853"/>
    </row>
    <row r="39" spans="2:22" s="365" customFormat="1" ht="24.95" customHeight="1" x14ac:dyDescent="0.2">
      <c r="B39" s="610" t="s">
        <v>192</v>
      </c>
      <c r="C39" s="875">
        <v>8799.4470000000001</v>
      </c>
      <c r="D39" s="875">
        <v>8100.7677700000004</v>
      </c>
      <c r="E39" s="875">
        <v>4173.7179499528911</v>
      </c>
      <c r="F39" s="875">
        <v>5064.1536489999999</v>
      </c>
      <c r="G39" s="875">
        <v>3719.0783040000001</v>
      </c>
      <c r="H39" s="875">
        <v>4722.7224980599995</v>
      </c>
      <c r="I39" s="1062">
        <v>325.96489338000009</v>
      </c>
      <c r="J39" s="1063">
        <v>279.04109473999989</v>
      </c>
      <c r="K39" s="1063">
        <v>515.51757199999986</v>
      </c>
      <c r="L39" s="1063">
        <v>698.16739930000006</v>
      </c>
      <c r="M39" s="1063">
        <v>359.81006572000018</v>
      </c>
      <c r="N39" s="1063">
        <v>414.32664485000009</v>
      </c>
      <c r="O39" s="1063">
        <v>498.21988352000017</v>
      </c>
      <c r="P39" s="1063">
        <v>363.42495690999988</v>
      </c>
      <c r="Q39" s="1063">
        <v>403.20528149999978</v>
      </c>
      <c r="R39" s="1063">
        <v>377.31885082000019</v>
      </c>
      <c r="S39" s="1063">
        <v>261.11652554</v>
      </c>
      <c r="T39" s="1129">
        <v>226.60932977999997</v>
      </c>
      <c r="U39" s="622" t="s">
        <v>202</v>
      </c>
      <c r="V39" s="853"/>
    </row>
    <row r="40" spans="2:22" s="365" customFormat="1" ht="24.95" customHeight="1" x14ac:dyDescent="0.2">
      <c r="B40" s="610" t="s">
        <v>199</v>
      </c>
      <c r="C40" s="875">
        <v>181.37799999999999</v>
      </c>
      <c r="D40" s="875">
        <v>139.17748600000002</v>
      </c>
      <c r="E40" s="875">
        <v>2047.2537500177191</v>
      </c>
      <c r="F40" s="875">
        <v>4507.0251459520005</v>
      </c>
      <c r="G40" s="875">
        <v>118.89429199999999</v>
      </c>
      <c r="H40" s="875">
        <v>32.286641059999994</v>
      </c>
      <c r="I40" s="1062">
        <v>2.9566396800000003</v>
      </c>
      <c r="J40" s="1063">
        <v>3.6260112000000002</v>
      </c>
      <c r="K40" s="1063">
        <v>6.5470427199999994</v>
      </c>
      <c r="L40" s="1063">
        <v>5.3575745999999995</v>
      </c>
      <c r="M40" s="1063">
        <v>2.9492977500000004</v>
      </c>
      <c r="N40" s="1063">
        <v>4.9000601999999995</v>
      </c>
      <c r="O40" s="1063">
        <v>2.5479985899999997</v>
      </c>
      <c r="P40" s="1063">
        <v>0</v>
      </c>
      <c r="Q40" s="1063">
        <v>3.4020163199999995</v>
      </c>
      <c r="R40" s="1063">
        <v>0</v>
      </c>
      <c r="S40" s="1063">
        <v>0</v>
      </c>
      <c r="T40" s="1129">
        <v>0</v>
      </c>
      <c r="U40" s="622" t="s">
        <v>209</v>
      </c>
      <c r="V40" s="853"/>
    </row>
    <row r="41" spans="2:22" s="365" customFormat="1" ht="24.95" customHeight="1" x14ac:dyDescent="0.2">
      <c r="B41" s="610" t="s">
        <v>756</v>
      </c>
      <c r="C41" s="875">
        <v>12702.588000000002</v>
      </c>
      <c r="D41" s="875">
        <v>6522.7673540000005</v>
      </c>
      <c r="E41" s="875">
        <v>7453.2164253399269</v>
      </c>
      <c r="F41" s="875">
        <v>4318.2212559999989</v>
      </c>
      <c r="G41" s="875">
        <v>2945.34345828</v>
      </c>
      <c r="H41" s="875">
        <v>1884.6802729199994</v>
      </c>
      <c r="I41" s="1062">
        <v>102.20056133999991</v>
      </c>
      <c r="J41" s="1063">
        <v>123.27379913000003</v>
      </c>
      <c r="K41" s="1063">
        <v>30.952817370000002</v>
      </c>
      <c r="L41" s="1063">
        <v>131.02975770999998</v>
      </c>
      <c r="M41" s="1063">
        <v>105.12252537000001</v>
      </c>
      <c r="N41" s="1063">
        <v>766.67118588999972</v>
      </c>
      <c r="O41" s="1063">
        <v>133.33153897</v>
      </c>
      <c r="P41" s="1063">
        <v>75.816481890000006</v>
      </c>
      <c r="Q41" s="1063">
        <v>112.97382944</v>
      </c>
      <c r="R41" s="1063">
        <v>107.63945031</v>
      </c>
      <c r="S41" s="1063">
        <v>102.86994998999999</v>
      </c>
      <c r="T41" s="1129">
        <v>92.798375510000014</v>
      </c>
      <c r="U41" s="622" t="s">
        <v>757</v>
      </c>
      <c r="V41" s="853"/>
    </row>
    <row r="42" spans="2:22" s="365" customFormat="1" ht="24.95" customHeight="1" x14ac:dyDescent="0.2">
      <c r="B42" s="610" t="s">
        <v>195</v>
      </c>
      <c r="C42" s="888">
        <v>3247.4439999999995</v>
      </c>
      <c r="D42" s="875">
        <v>754.52040399999998</v>
      </c>
      <c r="E42" s="875">
        <v>2936.4533059999999</v>
      </c>
      <c r="F42" s="875">
        <v>3184.8728770000002</v>
      </c>
      <c r="G42" s="875">
        <v>2347.4771229999997</v>
      </c>
      <c r="H42" s="875">
        <v>4150.9944475299999</v>
      </c>
      <c r="I42" s="791">
        <v>9.8137433999999999</v>
      </c>
      <c r="J42" s="789">
        <v>207.24675920000001</v>
      </c>
      <c r="K42" s="789">
        <v>407.78902484999998</v>
      </c>
      <c r="L42" s="789">
        <v>92.945016810000013</v>
      </c>
      <c r="M42" s="789">
        <v>276.17989136</v>
      </c>
      <c r="N42" s="789">
        <v>391.93234486</v>
      </c>
      <c r="O42" s="789">
        <v>1816.08508751</v>
      </c>
      <c r="P42" s="789">
        <v>745.14334087999998</v>
      </c>
      <c r="Q42" s="789">
        <v>89.596662869999989</v>
      </c>
      <c r="R42" s="789">
        <v>9.4893470799999999</v>
      </c>
      <c r="S42" s="789">
        <v>102.19666341</v>
      </c>
      <c r="T42" s="790">
        <v>2.5765652999999999</v>
      </c>
      <c r="U42" s="622" t="s">
        <v>205</v>
      </c>
      <c r="V42" s="853"/>
    </row>
    <row r="43" spans="2:22" s="365" customFormat="1" ht="24.95" customHeight="1" x14ac:dyDescent="0.2">
      <c r="B43" s="610" t="s">
        <v>655</v>
      </c>
      <c r="C43" s="888">
        <v>4205.5919999999996</v>
      </c>
      <c r="D43" s="875">
        <v>209.14320499999999</v>
      </c>
      <c r="E43" s="875">
        <v>3223.3416417549997</v>
      </c>
      <c r="F43" s="875">
        <v>3051.8273490250008</v>
      </c>
      <c r="G43" s="875">
        <v>87.613173000000018</v>
      </c>
      <c r="H43" s="875">
        <v>40.203822299999999</v>
      </c>
      <c r="I43" s="791">
        <v>0</v>
      </c>
      <c r="J43" s="789">
        <v>2.4989471999999999</v>
      </c>
      <c r="K43" s="789">
        <v>4.2903072</v>
      </c>
      <c r="L43" s="789">
        <v>4.8484379999999998</v>
      </c>
      <c r="M43" s="789">
        <v>2.3027550000000003</v>
      </c>
      <c r="N43" s="789">
        <v>3.5038990000000001</v>
      </c>
      <c r="O43" s="789">
        <v>5.4210600000000007</v>
      </c>
      <c r="P43" s="789">
        <v>0</v>
      </c>
      <c r="Q43" s="789">
        <v>8.6897584000000005</v>
      </c>
      <c r="R43" s="789">
        <v>0</v>
      </c>
      <c r="S43" s="789">
        <v>0</v>
      </c>
      <c r="T43" s="790">
        <v>8.6486574999999988</v>
      </c>
      <c r="U43" s="622" t="s">
        <v>656</v>
      </c>
      <c r="V43" s="853"/>
    </row>
    <row r="44" spans="2:22" s="365" customFormat="1" ht="24.95" customHeight="1" x14ac:dyDescent="0.2">
      <c r="B44" s="610" t="s">
        <v>200</v>
      </c>
      <c r="C44" s="888">
        <v>7121.8779999999997</v>
      </c>
      <c r="D44" s="875">
        <v>4226.5338080000001</v>
      </c>
      <c r="E44" s="875">
        <v>3951.6239789057136</v>
      </c>
      <c r="F44" s="875">
        <v>2702.5034159999996</v>
      </c>
      <c r="G44" s="875">
        <v>2935.6053689999999</v>
      </c>
      <c r="H44" s="875">
        <v>1582.93216235</v>
      </c>
      <c r="I44" s="791">
        <v>149.5316650099999</v>
      </c>
      <c r="J44" s="789">
        <v>96.456929379999963</v>
      </c>
      <c r="K44" s="789">
        <v>53.727773890000002</v>
      </c>
      <c r="L44" s="789">
        <v>177.32467603999996</v>
      </c>
      <c r="M44" s="789">
        <v>147.05565992000001</v>
      </c>
      <c r="N44" s="789">
        <v>170.76212667000001</v>
      </c>
      <c r="O44" s="789">
        <v>172.14185368</v>
      </c>
      <c r="P44" s="789">
        <v>122.82582364999998</v>
      </c>
      <c r="Q44" s="789">
        <v>121.23014181000002</v>
      </c>
      <c r="R44" s="789">
        <v>125.16454497000001</v>
      </c>
      <c r="S44" s="789">
        <v>115.99994769000001</v>
      </c>
      <c r="T44" s="790">
        <v>130.71101963999999</v>
      </c>
      <c r="U44" s="622" t="s">
        <v>207</v>
      </c>
      <c r="V44" s="853"/>
    </row>
    <row r="45" spans="2:22" s="365" customFormat="1" ht="24.95" customHeight="1" x14ac:dyDescent="0.2">
      <c r="B45" s="610" t="s">
        <v>657</v>
      </c>
      <c r="C45" s="888">
        <v>4896.2690000000002</v>
      </c>
      <c r="D45" s="875">
        <v>2790.1803521426996</v>
      </c>
      <c r="E45" s="875">
        <v>2283.9032838591811</v>
      </c>
      <c r="F45" s="875">
        <v>2502.6839964539995</v>
      </c>
      <c r="G45" s="875">
        <v>825.94186000000002</v>
      </c>
      <c r="H45" s="875">
        <v>3039.9598770100001</v>
      </c>
      <c r="I45" s="791">
        <v>91.57396288999999</v>
      </c>
      <c r="J45" s="789">
        <v>80.862285930000013</v>
      </c>
      <c r="K45" s="789">
        <v>72.28586584</v>
      </c>
      <c r="L45" s="789">
        <v>67.719420560000003</v>
      </c>
      <c r="M45" s="789">
        <v>260.34477980000003</v>
      </c>
      <c r="N45" s="789">
        <v>92.876013349999994</v>
      </c>
      <c r="O45" s="789">
        <v>677.04108928999995</v>
      </c>
      <c r="P45" s="789">
        <v>861.36944832999995</v>
      </c>
      <c r="Q45" s="789">
        <v>26.437604680000003</v>
      </c>
      <c r="R45" s="789">
        <v>652.71901828000011</v>
      </c>
      <c r="S45" s="789">
        <v>142.76006876</v>
      </c>
      <c r="T45" s="790">
        <v>13.970319300000002</v>
      </c>
      <c r="U45" s="622" t="s">
        <v>658</v>
      </c>
      <c r="V45" s="853"/>
    </row>
    <row r="46" spans="2:22" s="365" customFormat="1" ht="24.95" customHeight="1" x14ac:dyDescent="0.2">
      <c r="B46" s="610" t="s">
        <v>444</v>
      </c>
      <c r="C46" s="888">
        <v>8336.0460000000003</v>
      </c>
      <c r="D46" s="875">
        <v>7031.7130820000002</v>
      </c>
      <c r="E46" s="875">
        <v>5789.0351417924685</v>
      </c>
      <c r="F46" s="875">
        <v>2345.1999251899997</v>
      </c>
      <c r="G46" s="875">
        <v>334.20592600000003</v>
      </c>
      <c r="H46" s="875">
        <v>128.34965797000001</v>
      </c>
      <c r="I46" s="791">
        <v>14.172493920000003</v>
      </c>
      <c r="J46" s="789">
        <v>13.744152099999997</v>
      </c>
      <c r="K46" s="789">
        <v>8.8969387199999979</v>
      </c>
      <c r="L46" s="789">
        <v>9.2537854499999987</v>
      </c>
      <c r="M46" s="789">
        <v>5.7068679499999995</v>
      </c>
      <c r="N46" s="789">
        <v>15.6175712</v>
      </c>
      <c r="O46" s="789">
        <v>10.763273690000002</v>
      </c>
      <c r="P46" s="789">
        <v>4.7333885000000002</v>
      </c>
      <c r="Q46" s="789">
        <v>8.0159744499999999</v>
      </c>
      <c r="R46" s="789">
        <v>14.966785639999998</v>
      </c>
      <c r="S46" s="789">
        <v>10.899311999999998</v>
      </c>
      <c r="T46" s="790">
        <v>11.579114349999999</v>
      </c>
      <c r="U46" s="622" t="s">
        <v>445</v>
      </c>
      <c r="V46" s="853"/>
    </row>
    <row r="47" spans="2:22" s="365" customFormat="1" ht="24.75" customHeight="1" x14ac:dyDescent="0.2">
      <c r="B47" s="610" t="s">
        <v>198</v>
      </c>
      <c r="C47" s="888">
        <v>6006.3720000000003</v>
      </c>
      <c r="D47" s="875">
        <v>4527.4795319999994</v>
      </c>
      <c r="E47" s="875">
        <v>3634.0149130632935</v>
      </c>
      <c r="F47" s="875">
        <v>2249.655941</v>
      </c>
      <c r="G47" s="875">
        <v>1623.359271</v>
      </c>
      <c r="H47" s="875">
        <v>974.47402212999987</v>
      </c>
      <c r="I47" s="791">
        <v>50.820350859999984</v>
      </c>
      <c r="J47" s="789">
        <v>63.120377620000006</v>
      </c>
      <c r="K47" s="789">
        <v>84.280597510000007</v>
      </c>
      <c r="L47" s="789">
        <v>105.89721506000001</v>
      </c>
      <c r="M47" s="789">
        <v>61.13488319999999</v>
      </c>
      <c r="N47" s="789">
        <v>120.36948488</v>
      </c>
      <c r="O47" s="789">
        <v>80.868572509999964</v>
      </c>
      <c r="P47" s="789">
        <v>79.833309349999979</v>
      </c>
      <c r="Q47" s="789">
        <v>119.09260119</v>
      </c>
      <c r="R47" s="789">
        <v>78.204360769999994</v>
      </c>
      <c r="S47" s="789">
        <v>74.103982339999988</v>
      </c>
      <c r="T47" s="790">
        <v>56.748286839999992</v>
      </c>
      <c r="U47" s="622" t="s">
        <v>206</v>
      </c>
      <c r="V47" s="853"/>
    </row>
    <row r="48" spans="2:22" s="365" customFormat="1" ht="24.95" customHeight="1" x14ac:dyDescent="0.2">
      <c r="B48" s="610" t="s">
        <v>196</v>
      </c>
      <c r="C48" s="888">
        <v>5725.7449999999999</v>
      </c>
      <c r="D48" s="875">
        <v>9182.3714758573988</v>
      </c>
      <c r="E48" s="875">
        <v>5823.7706008041232</v>
      </c>
      <c r="F48" s="875">
        <v>2005.8509709999998</v>
      </c>
      <c r="G48" s="875">
        <v>3521.5729529999994</v>
      </c>
      <c r="H48" s="875">
        <v>1621.2257610700003</v>
      </c>
      <c r="I48" s="791">
        <v>75.678593430000006</v>
      </c>
      <c r="J48" s="789">
        <v>101.23576819999995</v>
      </c>
      <c r="K48" s="789">
        <v>178.85007567000002</v>
      </c>
      <c r="L48" s="789">
        <v>212.95936849000003</v>
      </c>
      <c r="M48" s="789">
        <v>148.90444609000002</v>
      </c>
      <c r="N48" s="789">
        <v>143.06432560999991</v>
      </c>
      <c r="O48" s="789">
        <v>120.68584630000011</v>
      </c>
      <c r="P48" s="789">
        <v>99.422995450000045</v>
      </c>
      <c r="Q48" s="789">
        <v>105.19608607999996</v>
      </c>
      <c r="R48" s="789">
        <v>199.19334713000021</v>
      </c>
      <c r="S48" s="789">
        <v>108.14122624000002</v>
      </c>
      <c r="T48" s="790">
        <v>127.89368237999997</v>
      </c>
      <c r="U48" s="622" t="s">
        <v>204</v>
      </c>
      <c r="V48" s="853"/>
    </row>
    <row r="49" spans="2:22" s="365" customFormat="1" ht="24.95" customHeight="1" x14ac:dyDescent="0.2">
      <c r="B49" s="610" t="s">
        <v>998</v>
      </c>
      <c r="C49" s="888">
        <v>3115.5830000000001</v>
      </c>
      <c r="D49" s="875">
        <v>5372.4524769999998</v>
      </c>
      <c r="E49" s="875">
        <v>3053.5058912918148</v>
      </c>
      <c r="F49" s="875">
        <v>1876.0826419999999</v>
      </c>
      <c r="G49" s="875">
        <v>1572.030518</v>
      </c>
      <c r="H49" s="875">
        <v>1859.1246103700003</v>
      </c>
      <c r="I49" s="791">
        <v>33.739386639999992</v>
      </c>
      <c r="J49" s="789">
        <v>35.284128579999994</v>
      </c>
      <c r="K49" s="789">
        <v>23.612780199999992</v>
      </c>
      <c r="L49" s="789">
        <v>53.612119170000014</v>
      </c>
      <c r="M49" s="789">
        <v>72.940301030000001</v>
      </c>
      <c r="N49" s="789">
        <v>1183.2854957300003</v>
      </c>
      <c r="O49" s="789">
        <v>164.67290533000005</v>
      </c>
      <c r="P49" s="789">
        <v>65.56236109000001</v>
      </c>
      <c r="Q49" s="789">
        <v>34.054385740000008</v>
      </c>
      <c r="R49" s="789">
        <v>71.956662849999972</v>
      </c>
      <c r="S49" s="789">
        <v>63.180590259999995</v>
      </c>
      <c r="T49" s="790">
        <v>57.223493749999996</v>
      </c>
      <c r="U49" s="622" t="s">
        <v>1066</v>
      </c>
      <c r="V49" s="853"/>
    </row>
    <row r="50" spans="2:22" s="365" customFormat="1" ht="24.95" customHeight="1" x14ac:dyDescent="0.2">
      <c r="B50" s="610" t="s">
        <v>1179</v>
      </c>
      <c r="C50" s="888">
        <v>1673</v>
      </c>
      <c r="D50" s="875">
        <v>997.72357899999997</v>
      </c>
      <c r="E50" s="875">
        <v>1635.5448674057766</v>
      </c>
      <c r="F50" s="875">
        <v>1847.453557</v>
      </c>
      <c r="G50" s="875">
        <v>1326.60752</v>
      </c>
      <c r="H50" s="875">
        <v>4998.5728212200011</v>
      </c>
      <c r="I50" s="791">
        <v>175.57496608000002</v>
      </c>
      <c r="J50" s="789">
        <v>362.72075544</v>
      </c>
      <c r="K50" s="789">
        <v>121.53033783000001</v>
      </c>
      <c r="L50" s="789">
        <v>144.88395268000005</v>
      </c>
      <c r="M50" s="789">
        <v>166.95217725000003</v>
      </c>
      <c r="N50" s="789">
        <v>284.49942884999996</v>
      </c>
      <c r="O50" s="789">
        <v>1215.86416861</v>
      </c>
      <c r="P50" s="789">
        <v>555.9338849300002</v>
      </c>
      <c r="Q50" s="789">
        <v>608.96600476000003</v>
      </c>
      <c r="R50" s="789">
        <v>371.75383152999996</v>
      </c>
      <c r="S50" s="789">
        <v>331.14103978000003</v>
      </c>
      <c r="T50" s="790">
        <v>658.7522734800001</v>
      </c>
      <c r="U50" s="622" t="s">
        <v>1182</v>
      </c>
      <c r="V50" s="853"/>
    </row>
    <row r="51" spans="2:22" s="365" customFormat="1" ht="24.95" customHeight="1" x14ac:dyDescent="0.2">
      <c r="B51" s="610" t="s">
        <v>441</v>
      </c>
      <c r="C51" s="888">
        <v>667.47199999999998</v>
      </c>
      <c r="D51" s="875">
        <v>585.6026280000001</v>
      </c>
      <c r="E51" s="875">
        <v>1541.1333310800903</v>
      </c>
      <c r="F51" s="875">
        <v>1793.578618</v>
      </c>
      <c r="G51" s="875">
        <v>1323.0577410000001</v>
      </c>
      <c r="H51" s="875">
        <v>915.93124616000057</v>
      </c>
      <c r="I51" s="791">
        <v>36.518509410000021</v>
      </c>
      <c r="J51" s="789">
        <v>55.949634510000003</v>
      </c>
      <c r="K51" s="789">
        <v>49.354752939999997</v>
      </c>
      <c r="L51" s="789">
        <v>60.514606409999992</v>
      </c>
      <c r="M51" s="789">
        <v>18.804736780000002</v>
      </c>
      <c r="N51" s="789">
        <v>426.7464186100006</v>
      </c>
      <c r="O51" s="789">
        <v>133.79606774999999</v>
      </c>
      <c r="P51" s="789">
        <v>27.111675309999999</v>
      </c>
      <c r="Q51" s="789">
        <v>23.278935149999999</v>
      </c>
      <c r="R51" s="789">
        <v>29.702485230000001</v>
      </c>
      <c r="S51" s="789">
        <v>26.647081429999993</v>
      </c>
      <c r="T51" s="790">
        <v>27.506342629999995</v>
      </c>
      <c r="U51" s="622" t="s">
        <v>442</v>
      </c>
      <c r="V51" s="853"/>
    </row>
    <row r="52" spans="2:22" s="365" customFormat="1" ht="24.95" customHeight="1" x14ac:dyDescent="0.2">
      <c r="B52" s="610" t="s">
        <v>997</v>
      </c>
      <c r="C52" s="888">
        <v>3398.1640000000002</v>
      </c>
      <c r="D52" s="875">
        <v>2751.7286180000001</v>
      </c>
      <c r="E52" s="875">
        <v>1171.6535955213067</v>
      </c>
      <c r="F52" s="875">
        <v>1548.8097230000003</v>
      </c>
      <c r="G52" s="875">
        <v>694.12987300000009</v>
      </c>
      <c r="H52" s="875">
        <v>637.72747318000006</v>
      </c>
      <c r="I52" s="791">
        <v>25.631450640000004</v>
      </c>
      <c r="J52" s="789">
        <v>31.479867839999994</v>
      </c>
      <c r="K52" s="789">
        <v>9.0509940800000006</v>
      </c>
      <c r="L52" s="789">
        <v>83.210784329999996</v>
      </c>
      <c r="M52" s="789">
        <v>50.794202899999995</v>
      </c>
      <c r="N52" s="789">
        <v>62.009035550000007</v>
      </c>
      <c r="O52" s="789">
        <v>93.93781383000001</v>
      </c>
      <c r="P52" s="789">
        <v>171.12495142999998</v>
      </c>
      <c r="Q52" s="789">
        <v>35.95421837</v>
      </c>
      <c r="R52" s="789">
        <v>14.069061669999998</v>
      </c>
      <c r="S52" s="789">
        <v>46.989344500000001</v>
      </c>
      <c r="T52" s="790">
        <v>13.475748039999999</v>
      </c>
      <c r="U52" s="622" t="s">
        <v>1065</v>
      </c>
      <c r="V52" s="853"/>
    </row>
    <row r="53" spans="2:22" s="365" customFormat="1" ht="24.95" customHeight="1" x14ac:dyDescent="0.2">
      <c r="B53" s="610" t="s">
        <v>999</v>
      </c>
      <c r="C53" s="888">
        <v>2428.6040000000003</v>
      </c>
      <c r="D53" s="875">
        <v>1317.0883889999998</v>
      </c>
      <c r="E53" s="875">
        <v>1585.2613202644029</v>
      </c>
      <c r="F53" s="875">
        <v>1249.8880980000001</v>
      </c>
      <c r="G53" s="875">
        <v>439.87588300000004</v>
      </c>
      <c r="H53" s="875">
        <v>309.72517986999998</v>
      </c>
      <c r="I53" s="791">
        <v>5.4706641600000001</v>
      </c>
      <c r="J53" s="789">
        <v>13.077495300000001</v>
      </c>
      <c r="K53" s="789">
        <v>8.5109534400000015</v>
      </c>
      <c r="L53" s="789">
        <v>167.66578314999998</v>
      </c>
      <c r="M53" s="789">
        <v>7.6028029000000004</v>
      </c>
      <c r="N53" s="789">
        <v>7.8834078999999999</v>
      </c>
      <c r="O53" s="789">
        <v>12.862379600000001</v>
      </c>
      <c r="P53" s="789">
        <v>18.739433520000002</v>
      </c>
      <c r="Q53" s="789">
        <v>26.337943019999994</v>
      </c>
      <c r="R53" s="789">
        <v>33.224856180000003</v>
      </c>
      <c r="S53" s="789">
        <v>3.9786495899999998</v>
      </c>
      <c r="T53" s="790">
        <v>4.3708111100000009</v>
      </c>
      <c r="U53" s="622" t="s">
        <v>1067</v>
      </c>
      <c r="V53" s="853"/>
    </row>
    <row r="54" spans="2:22" s="365" customFormat="1" ht="24.75" customHeight="1" x14ac:dyDescent="0.2">
      <c r="B54" s="610" t="s">
        <v>709</v>
      </c>
      <c r="C54" s="888">
        <v>1207.0519999999999</v>
      </c>
      <c r="D54" s="875">
        <v>442.35858300000001</v>
      </c>
      <c r="E54" s="875">
        <v>706.03139799999997</v>
      </c>
      <c r="F54" s="875">
        <v>1003.3148319999999</v>
      </c>
      <c r="G54" s="875">
        <v>1092.5010059999997</v>
      </c>
      <c r="H54" s="875">
        <v>96.302816109999995</v>
      </c>
      <c r="I54" s="791">
        <v>23.830802679999998</v>
      </c>
      <c r="J54" s="789">
        <v>6.9172278</v>
      </c>
      <c r="K54" s="789">
        <v>0</v>
      </c>
      <c r="L54" s="789">
        <v>17.59623663</v>
      </c>
      <c r="M54" s="789">
        <v>32.946006699999998</v>
      </c>
      <c r="N54" s="789">
        <v>1.2956159999999999</v>
      </c>
      <c r="O54" s="789">
        <v>1.5630723</v>
      </c>
      <c r="P54" s="789">
        <v>0</v>
      </c>
      <c r="Q54" s="789">
        <v>1.8863281000000005</v>
      </c>
      <c r="R54" s="789">
        <v>5.0860784599999995</v>
      </c>
      <c r="S54" s="789">
        <v>0</v>
      </c>
      <c r="T54" s="790">
        <v>5.1814474400000003</v>
      </c>
      <c r="U54" s="622" t="s">
        <v>711</v>
      </c>
      <c r="V54" s="853"/>
    </row>
    <row r="55" spans="2:22" s="365" customFormat="1" ht="24.95" customHeight="1" x14ac:dyDescent="0.2">
      <c r="B55" s="610" t="s">
        <v>1177</v>
      </c>
      <c r="C55" s="888">
        <v>3472</v>
      </c>
      <c r="D55" s="875">
        <v>822.17806199999995</v>
      </c>
      <c r="E55" s="875">
        <v>989.19727819904278</v>
      </c>
      <c r="F55" s="875">
        <v>868.55566599999997</v>
      </c>
      <c r="G55" s="875">
        <v>687.83761400000003</v>
      </c>
      <c r="H55" s="875">
        <v>2028.68670103</v>
      </c>
      <c r="I55" s="791">
        <v>33.061245249999999</v>
      </c>
      <c r="J55" s="789">
        <v>34.105240829999993</v>
      </c>
      <c r="K55" s="789">
        <v>10.544055050000001</v>
      </c>
      <c r="L55" s="789">
        <v>5.5702146700000004</v>
      </c>
      <c r="M55" s="789">
        <v>11.23010912</v>
      </c>
      <c r="N55" s="789">
        <v>216.95941994999998</v>
      </c>
      <c r="O55" s="789">
        <v>838.15297301999988</v>
      </c>
      <c r="P55" s="789">
        <v>521.93145781999999</v>
      </c>
      <c r="Q55" s="789">
        <v>64.221873829999993</v>
      </c>
      <c r="R55" s="789">
        <v>0.93784175000000003</v>
      </c>
      <c r="S55" s="789">
        <v>288.97674800000004</v>
      </c>
      <c r="T55" s="790">
        <v>2.99552174</v>
      </c>
      <c r="U55" s="622" t="s">
        <v>1176</v>
      </c>
      <c r="V55" s="853"/>
    </row>
    <row r="56" spans="2:22" s="365" customFormat="1" ht="24.95" customHeight="1" x14ac:dyDescent="0.2">
      <c r="B56" s="610" t="s">
        <v>1178</v>
      </c>
      <c r="C56" s="888">
        <v>1686</v>
      </c>
      <c r="D56" s="875">
        <v>1452.7198250000001</v>
      </c>
      <c r="E56" s="875">
        <v>830.12189691705623</v>
      </c>
      <c r="F56" s="875">
        <v>861.45059900000012</v>
      </c>
      <c r="G56" s="875">
        <v>583.52510899999993</v>
      </c>
      <c r="H56" s="875">
        <v>188.33374522999998</v>
      </c>
      <c r="I56" s="791">
        <v>22.750449960000001</v>
      </c>
      <c r="J56" s="789">
        <v>5.2287065999999998</v>
      </c>
      <c r="K56" s="789">
        <v>12.184504479999998</v>
      </c>
      <c r="L56" s="789">
        <v>5.7136159500000003</v>
      </c>
      <c r="M56" s="789">
        <v>8.4699258700000009</v>
      </c>
      <c r="N56" s="789">
        <v>8.8086935799999999</v>
      </c>
      <c r="O56" s="789">
        <v>32.937966679999995</v>
      </c>
      <c r="P56" s="789">
        <v>11.631082839999999</v>
      </c>
      <c r="Q56" s="789">
        <v>28.2494494</v>
      </c>
      <c r="R56" s="789">
        <v>36.616642220000003</v>
      </c>
      <c r="S56" s="789">
        <v>13.17816365</v>
      </c>
      <c r="T56" s="790">
        <v>2.5645439999999997</v>
      </c>
      <c r="U56" s="622" t="s">
        <v>1181</v>
      </c>
      <c r="V56" s="853"/>
    </row>
    <row r="57" spans="2:22" s="365" customFormat="1" ht="24.95" customHeight="1" x14ac:dyDescent="0.2">
      <c r="B57" s="610" t="s">
        <v>363</v>
      </c>
      <c r="C57" s="888">
        <v>807.55099999999982</v>
      </c>
      <c r="D57" s="875">
        <v>2385.9159150000005</v>
      </c>
      <c r="E57" s="875">
        <v>557.02142812013551</v>
      </c>
      <c r="F57" s="875">
        <v>746.73970399999996</v>
      </c>
      <c r="G57" s="875">
        <v>691.02296499999989</v>
      </c>
      <c r="H57" s="875">
        <v>663.0103809499999</v>
      </c>
      <c r="I57" s="791">
        <v>31.852470719999996</v>
      </c>
      <c r="J57" s="789">
        <v>47.564237199999994</v>
      </c>
      <c r="K57" s="789">
        <v>27.91176235</v>
      </c>
      <c r="L57" s="789">
        <v>18.443971000000001</v>
      </c>
      <c r="M57" s="789">
        <v>22.445096379999999</v>
      </c>
      <c r="N57" s="789">
        <v>28.491574299999996</v>
      </c>
      <c r="O57" s="789">
        <v>28.103808019999999</v>
      </c>
      <c r="P57" s="789">
        <v>73.79498237</v>
      </c>
      <c r="Q57" s="789">
        <v>80.471631379999991</v>
      </c>
      <c r="R57" s="789">
        <v>83.20756507000003</v>
      </c>
      <c r="S57" s="789">
        <v>152.23481724999996</v>
      </c>
      <c r="T57" s="790">
        <v>68.488464909999976</v>
      </c>
      <c r="U57" s="622" t="s">
        <v>364</v>
      </c>
      <c r="V57" s="853"/>
    </row>
    <row r="58" spans="2:22" s="365" customFormat="1" ht="24.95" customHeight="1" x14ac:dyDescent="0.2">
      <c r="B58" s="610" t="s">
        <v>1211</v>
      </c>
      <c r="C58" s="875">
        <v>6103.9359999999997</v>
      </c>
      <c r="D58" s="875">
        <v>262.375024</v>
      </c>
      <c r="E58" s="875">
        <v>7696.179134979323</v>
      </c>
      <c r="F58" s="875">
        <v>614.12136599999997</v>
      </c>
      <c r="G58" s="875">
        <v>614.32981300000006</v>
      </c>
      <c r="H58" s="875">
        <v>2741.80741012</v>
      </c>
      <c r="I58" s="1062">
        <v>65.467875919999997</v>
      </c>
      <c r="J58" s="1063">
        <v>128.50687500000001</v>
      </c>
      <c r="K58" s="1063">
        <v>23.238234199999994</v>
      </c>
      <c r="L58" s="1063">
        <v>31.698437000000002</v>
      </c>
      <c r="M58" s="1063">
        <v>348.47886999999997</v>
      </c>
      <c r="N58" s="1063">
        <v>53.804183999999999</v>
      </c>
      <c r="O58" s="1063">
        <v>1198.0625579999999</v>
      </c>
      <c r="P58" s="1063">
        <v>54.223519999999994</v>
      </c>
      <c r="Q58" s="1063">
        <v>0</v>
      </c>
      <c r="R58" s="1063">
        <v>2.7</v>
      </c>
      <c r="S58" s="1063">
        <v>350.23735499999998</v>
      </c>
      <c r="T58" s="1129">
        <v>485.389501</v>
      </c>
      <c r="U58" s="622" t="s">
        <v>1212</v>
      </c>
      <c r="V58" s="853"/>
    </row>
    <row r="59" spans="2:22" s="365" customFormat="1" ht="24.95" customHeight="1" x14ac:dyDescent="0.2">
      <c r="B59" s="610" t="s">
        <v>1180</v>
      </c>
      <c r="C59" s="875">
        <v>1500</v>
      </c>
      <c r="D59" s="875">
        <v>169.236873</v>
      </c>
      <c r="E59" s="875">
        <v>350.10856666077115</v>
      </c>
      <c r="F59" s="875">
        <v>463.02302300000002</v>
      </c>
      <c r="G59" s="875">
        <v>127.91172999999999</v>
      </c>
      <c r="H59" s="875">
        <v>316.37043211999998</v>
      </c>
      <c r="I59" s="1062">
        <v>90.825426870000015</v>
      </c>
      <c r="J59" s="1063">
        <v>89.90375130000001</v>
      </c>
      <c r="K59" s="1063">
        <v>26.137643009999998</v>
      </c>
      <c r="L59" s="1063">
        <v>8.2282949399999996</v>
      </c>
      <c r="M59" s="1063">
        <v>1.2895428</v>
      </c>
      <c r="N59" s="1063">
        <v>5.9763371599999999</v>
      </c>
      <c r="O59" s="1063">
        <v>20.168188690000001</v>
      </c>
      <c r="P59" s="1063">
        <v>0</v>
      </c>
      <c r="Q59" s="1063">
        <v>2.5657356500000001</v>
      </c>
      <c r="R59" s="1063">
        <v>5.0564951900000006</v>
      </c>
      <c r="S59" s="1063">
        <v>55.773420000000002</v>
      </c>
      <c r="T59" s="1129">
        <v>10.44559651</v>
      </c>
      <c r="U59" s="622" t="s">
        <v>1183</v>
      </c>
      <c r="V59" s="853"/>
    </row>
    <row r="60" spans="2:22" s="365" customFormat="1" ht="24.95" customHeight="1" x14ac:dyDescent="0.2">
      <c r="B60" s="610" t="s">
        <v>457</v>
      </c>
      <c r="C60" s="875">
        <v>228.51800000000003</v>
      </c>
      <c r="D60" s="875">
        <v>215.32009400000001</v>
      </c>
      <c r="E60" s="875">
        <v>430.45875278779198</v>
      </c>
      <c r="F60" s="875">
        <v>415.27390000000003</v>
      </c>
      <c r="G60" s="875">
        <v>235.20675900000001</v>
      </c>
      <c r="H60" s="875">
        <v>170.89109367000003</v>
      </c>
      <c r="I60" s="1062">
        <v>1.82307792</v>
      </c>
      <c r="J60" s="1063">
        <v>8.1318975600000005</v>
      </c>
      <c r="K60" s="1063">
        <v>32.651454600000001</v>
      </c>
      <c r="L60" s="1063">
        <v>9.0839888999999996</v>
      </c>
      <c r="M60" s="1063">
        <v>6.8447555800000002</v>
      </c>
      <c r="N60" s="1063">
        <v>8.9515594000000025</v>
      </c>
      <c r="O60" s="1063">
        <v>3.4952786299999987</v>
      </c>
      <c r="P60" s="1063">
        <v>3.7962478500000008</v>
      </c>
      <c r="Q60" s="1063">
        <v>16.7290147</v>
      </c>
      <c r="R60" s="1063">
        <v>7.6111198399999989</v>
      </c>
      <c r="S60" s="1063">
        <v>4.7333200900000003</v>
      </c>
      <c r="T60" s="1129">
        <v>67.039378599999992</v>
      </c>
      <c r="U60" s="622" t="s">
        <v>448</v>
      </c>
      <c r="V60" s="853"/>
    </row>
    <row r="61" spans="2:22" s="365" customFormat="1" ht="24.95" customHeight="1" x14ac:dyDescent="0.2">
      <c r="B61" s="610" t="s">
        <v>1001</v>
      </c>
      <c r="C61" s="875">
        <v>1129</v>
      </c>
      <c r="D61" s="875">
        <v>654.17883100000006</v>
      </c>
      <c r="E61" s="875">
        <v>364.10730100000001</v>
      </c>
      <c r="F61" s="875">
        <v>302.55710799999997</v>
      </c>
      <c r="G61" s="875">
        <v>150.33037699999997</v>
      </c>
      <c r="H61" s="875">
        <v>8.4235417999999989</v>
      </c>
      <c r="I61" s="1062">
        <v>0.56514149999999996</v>
      </c>
      <c r="J61" s="1063">
        <v>0</v>
      </c>
      <c r="K61" s="1063">
        <v>0</v>
      </c>
      <c r="L61" s="1063">
        <v>2.3829082499999998</v>
      </c>
      <c r="M61" s="1063">
        <v>3.7533740400000002</v>
      </c>
      <c r="N61" s="1063">
        <v>0</v>
      </c>
      <c r="O61" s="1063">
        <v>0</v>
      </c>
      <c r="P61" s="1063">
        <v>0</v>
      </c>
      <c r="Q61" s="1063">
        <v>0</v>
      </c>
      <c r="R61" s="1063">
        <v>0.98507875</v>
      </c>
      <c r="S61" s="1063">
        <v>0.73703925999999997</v>
      </c>
      <c r="T61" s="1129">
        <v>0</v>
      </c>
      <c r="U61" s="622" t="s">
        <v>1069</v>
      </c>
      <c r="V61" s="853"/>
    </row>
    <row r="62" spans="2:22" s="365" customFormat="1" ht="24.95" customHeight="1" x14ac:dyDescent="0.2">
      <c r="B62" s="610" t="s">
        <v>1000</v>
      </c>
      <c r="C62" s="875">
        <v>26.002999999999997</v>
      </c>
      <c r="D62" s="875">
        <v>69.111733000000015</v>
      </c>
      <c r="E62" s="875">
        <v>20.732433</v>
      </c>
      <c r="F62" s="875">
        <v>14.360276000000004</v>
      </c>
      <c r="G62" s="875">
        <v>10.026733999999998</v>
      </c>
      <c r="H62" s="875">
        <v>4.8443719999999999</v>
      </c>
      <c r="I62" s="1062">
        <v>0</v>
      </c>
      <c r="J62" s="1063">
        <v>0</v>
      </c>
      <c r="K62" s="1063">
        <v>0</v>
      </c>
      <c r="L62" s="1063">
        <v>0</v>
      </c>
      <c r="M62" s="1063">
        <v>0</v>
      </c>
      <c r="N62" s="1063">
        <v>0.78861599999999998</v>
      </c>
      <c r="O62" s="1063">
        <v>0</v>
      </c>
      <c r="P62" s="1063">
        <v>0</v>
      </c>
      <c r="Q62" s="1063">
        <v>0</v>
      </c>
      <c r="R62" s="1063">
        <v>4.0557559999999997</v>
      </c>
      <c r="S62" s="1063">
        <v>0</v>
      </c>
      <c r="T62" s="1129">
        <v>0</v>
      </c>
      <c r="U62" s="622" t="s">
        <v>1068</v>
      </c>
      <c r="V62" s="853"/>
    </row>
    <row r="63" spans="2:22" s="365" customFormat="1" ht="24.95" customHeight="1" x14ac:dyDescent="0.2">
      <c r="B63" s="610" t="s">
        <v>26</v>
      </c>
      <c r="C63" s="875">
        <v>57229.774000000041</v>
      </c>
      <c r="D63" s="875">
        <v>59435.796980622676</v>
      </c>
      <c r="E63" s="875">
        <v>69777.682802637311</v>
      </c>
      <c r="F63" s="875">
        <v>52140.096349546948</v>
      </c>
      <c r="G63" s="875">
        <v>43384.02227128001</v>
      </c>
      <c r="H63" s="875">
        <v>15557.254001710002</v>
      </c>
      <c r="I63" s="1062">
        <v>8569.8270726200008</v>
      </c>
      <c r="J63" s="1063">
        <v>452.02131671000006</v>
      </c>
      <c r="K63" s="1063">
        <v>592.38031847000002</v>
      </c>
      <c r="L63" s="1063">
        <v>684.5336491999999</v>
      </c>
      <c r="M63" s="1063">
        <v>494.45488816000005</v>
      </c>
      <c r="N63" s="1063">
        <v>207.84840259999996</v>
      </c>
      <c r="O63" s="1063">
        <v>1416.5171081300005</v>
      </c>
      <c r="P63" s="1063">
        <v>1190.71322078</v>
      </c>
      <c r="Q63" s="1063">
        <v>441.01392930999998</v>
      </c>
      <c r="R63" s="1063">
        <v>1013.32546183</v>
      </c>
      <c r="S63" s="1063">
        <v>266.35056395000004</v>
      </c>
      <c r="T63" s="1129">
        <v>228.26806995000001</v>
      </c>
      <c r="U63" s="622" t="s">
        <v>659</v>
      </c>
      <c r="V63" s="853"/>
    </row>
    <row r="64" spans="2:22" s="360" customFormat="1" ht="24.95" customHeight="1" x14ac:dyDescent="0.2">
      <c r="B64" s="608" t="s">
        <v>854</v>
      </c>
      <c r="C64" s="874">
        <v>707798.46600000013</v>
      </c>
      <c r="D64" s="874">
        <v>488330.26084917469</v>
      </c>
      <c r="E64" s="874">
        <v>569063.52938768244</v>
      </c>
      <c r="F64" s="874">
        <v>505106.91339103662</v>
      </c>
      <c r="G64" s="874">
        <v>196452.33140692691</v>
      </c>
      <c r="H64" s="874">
        <v>174933.46958167004</v>
      </c>
      <c r="I64" s="985">
        <v>19692.808656590005</v>
      </c>
      <c r="J64" s="986">
        <v>12910.631229090006</v>
      </c>
      <c r="K64" s="986">
        <v>10819.140207619999</v>
      </c>
      <c r="L64" s="986">
        <v>12014.0697879</v>
      </c>
      <c r="M64" s="986">
        <v>11526.795630670002</v>
      </c>
      <c r="N64" s="986">
        <v>22784.107320680039</v>
      </c>
      <c r="O64" s="986">
        <v>23419.701602010002</v>
      </c>
      <c r="P64" s="986">
        <v>15820.78899843</v>
      </c>
      <c r="Q64" s="986">
        <v>11322.971288540002</v>
      </c>
      <c r="R64" s="986">
        <v>12335.010718310001</v>
      </c>
      <c r="S64" s="986">
        <v>10152.476866480001</v>
      </c>
      <c r="T64" s="988">
        <v>12134.967275350004</v>
      </c>
      <c r="U64" s="620" t="s">
        <v>332</v>
      </c>
      <c r="V64" s="853"/>
    </row>
    <row r="65" spans="2:21" s="258" customFormat="1" ht="24.95" customHeight="1" thickBot="1" x14ac:dyDescent="0.75">
      <c r="B65" s="678"/>
      <c r="C65" s="686"/>
      <c r="D65" s="686"/>
      <c r="E65" s="685"/>
      <c r="F65" s="685"/>
      <c r="G65" s="685"/>
      <c r="H65" s="1582"/>
      <c r="I65" s="1401"/>
      <c r="J65" s="1399"/>
      <c r="K65" s="1399"/>
      <c r="L65" s="1399"/>
      <c r="M65" s="1399"/>
      <c r="N65" s="1399"/>
      <c r="O65" s="1399"/>
      <c r="P65" s="1399"/>
      <c r="Q65" s="1399"/>
      <c r="R65" s="1399"/>
      <c r="S65" s="1399"/>
      <c r="T65" s="1400"/>
      <c r="U65" s="576"/>
    </row>
    <row r="66" spans="2:21" ht="9" customHeight="1" thickTop="1" x14ac:dyDescent="0.5">
      <c r="B66" s="127"/>
      <c r="C66" s="56"/>
      <c r="D66" s="56"/>
      <c r="E66" s="56"/>
      <c r="F66" s="56"/>
      <c r="G66" s="56"/>
      <c r="H66" s="56"/>
      <c r="I66" s="56"/>
      <c r="J66" s="56"/>
      <c r="K66" s="56"/>
      <c r="L66" s="56"/>
      <c r="M66" s="56"/>
      <c r="N66" s="56"/>
      <c r="O66" s="56"/>
      <c r="P66" s="56"/>
      <c r="Q66" s="56"/>
      <c r="R66" s="56"/>
      <c r="S66" s="56"/>
      <c r="T66" s="56"/>
      <c r="U66" s="128"/>
    </row>
    <row r="67" spans="2:21" s="334" customFormat="1" ht="18.75" customHeight="1" x14ac:dyDescent="0.5">
      <c r="B67" s="334" t="s">
        <v>1790</v>
      </c>
      <c r="U67" s="334" t="s">
        <v>1791</v>
      </c>
    </row>
    <row r="68" spans="2:21" ht="21.75" x14ac:dyDescent="0.5">
      <c r="B68" s="46"/>
      <c r="C68" s="56"/>
      <c r="D68" s="56"/>
      <c r="E68" s="56"/>
      <c r="F68" s="56"/>
      <c r="G68" s="56"/>
      <c r="H68" s="56"/>
      <c r="I68" s="56"/>
      <c r="J68" s="56"/>
      <c r="K68" s="56"/>
      <c r="L68" s="56"/>
      <c r="M68" s="56"/>
      <c r="N68" s="56"/>
      <c r="O68" s="56"/>
      <c r="P68" s="56"/>
      <c r="Q68" s="56"/>
      <c r="R68" s="56"/>
      <c r="S68" s="56"/>
      <c r="T68" s="56"/>
      <c r="U68" s="46"/>
    </row>
    <row r="69" spans="2:21" ht="21.75" x14ac:dyDescent="0.5">
      <c r="B69" s="46"/>
      <c r="C69" s="56"/>
      <c r="D69" s="56"/>
      <c r="E69" s="56"/>
      <c r="F69" s="56"/>
      <c r="G69" s="56"/>
      <c r="H69" s="56"/>
      <c r="I69" s="56"/>
      <c r="J69" s="56"/>
      <c r="K69" s="56"/>
      <c r="L69" s="56"/>
      <c r="M69" s="56"/>
      <c r="N69" s="56"/>
      <c r="O69" s="56"/>
      <c r="P69" s="56"/>
      <c r="Q69" s="56"/>
      <c r="R69" s="56"/>
      <c r="S69" s="56"/>
      <c r="T69" s="56"/>
      <c r="U69" s="46"/>
    </row>
    <row r="70" spans="2:21" ht="21.75" x14ac:dyDescent="0.5">
      <c r="B70" s="46"/>
      <c r="C70" s="56"/>
      <c r="D70" s="56"/>
      <c r="E70" s="56"/>
      <c r="F70" s="56"/>
      <c r="G70" s="56"/>
      <c r="H70" s="56"/>
      <c r="I70" s="56"/>
      <c r="J70" s="56"/>
      <c r="K70" s="56"/>
      <c r="L70" s="56"/>
      <c r="M70" s="56"/>
      <c r="N70" s="56"/>
      <c r="O70" s="56"/>
      <c r="P70" s="56"/>
      <c r="Q70" s="56"/>
      <c r="R70" s="56"/>
      <c r="S70" s="56"/>
      <c r="T70" s="56"/>
      <c r="U70" s="46"/>
    </row>
    <row r="71" spans="2:21" ht="21.75" x14ac:dyDescent="0.5">
      <c r="B71" s="54"/>
      <c r="C71" s="55"/>
      <c r="D71" s="55"/>
      <c r="E71" s="55"/>
      <c r="F71" s="55"/>
      <c r="G71" s="55"/>
      <c r="H71" s="55"/>
      <c r="I71" s="55"/>
      <c r="J71" s="55"/>
      <c r="K71" s="55"/>
      <c r="L71" s="55"/>
      <c r="M71" s="55"/>
      <c r="N71" s="55"/>
      <c r="O71" s="55"/>
      <c r="P71" s="55"/>
      <c r="Q71" s="55"/>
      <c r="R71" s="55"/>
      <c r="S71" s="55"/>
      <c r="T71" s="55"/>
      <c r="U71" s="54"/>
    </row>
    <row r="72" spans="2:21" x14ac:dyDescent="0.35">
      <c r="C72" s="108"/>
      <c r="D72" s="108"/>
      <c r="E72" s="108"/>
      <c r="F72" s="108"/>
      <c r="G72" s="108"/>
      <c r="H72" s="108"/>
      <c r="I72" s="108"/>
      <c r="J72" s="108"/>
      <c r="K72" s="108"/>
      <c r="L72" s="108"/>
      <c r="M72" s="108"/>
      <c r="N72" s="108"/>
      <c r="O72" s="108"/>
      <c r="P72" s="108"/>
      <c r="Q72" s="108"/>
      <c r="R72" s="108"/>
      <c r="S72" s="108"/>
      <c r="T72" s="108"/>
    </row>
  </sheetData>
  <mergeCells count="12">
    <mergeCell ref="L9:T9"/>
    <mergeCell ref="B9:B11"/>
    <mergeCell ref="D9:D11"/>
    <mergeCell ref="I9:K9"/>
    <mergeCell ref="L4:U4"/>
    <mergeCell ref="B4:K4"/>
    <mergeCell ref="C9:C11"/>
    <mergeCell ref="U9:U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8" orientation="portrait" r:id="rId1"/>
  <headerFooter alignWithMargins="0">
    <oddFooter>&amp;C&amp;"Times New Roman,Regular"&amp;20- &amp;P+47 -</oddFooter>
  </headerFooter>
  <colBreaks count="1" manualBreakCount="1">
    <brk id="11" max="68"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9"/>
  <dimension ref="A1:U68"/>
  <sheetViews>
    <sheetView rightToLeft="1" view="pageBreakPreview" topLeftCell="B1" zoomScale="50" zoomScaleNormal="50" zoomScaleSheetLayoutView="50" workbookViewId="0">
      <pane xSplit="1" ySplit="11" topLeftCell="C12" activePane="bottomRight" state="frozen"/>
      <selection pane="topRight"/>
      <selection pane="bottomLeft"/>
      <selection pane="bottomRight"/>
    </sheetView>
  </sheetViews>
  <sheetFormatPr defaultRowHeight="15" x14ac:dyDescent="0.35"/>
  <cols>
    <col min="1" max="1" width="9.140625" style="48"/>
    <col min="2" max="2" width="62.85546875" style="48" customWidth="1"/>
    <col min="3" max="20" width="15.28515625" style="48" customWidth="1"/>
    <col min="21" max="21" width="63.140625" style="48" customWidth="1"/>
    <col min="22" max="16384" width="9.140625" style="48"/>
  </cols>
  <sheetData>
    <row r="1" spans="1:21" s="5" customFormat="1" ht="16.5" customHeight="1" x14ac:dyDescent="0.65">
      <c r="B1" s="2"/>
      <c r="C1" s="2"/>
      <c r="D1" s="2"/>
      <c r="E1" s="2"/>
      <c r="F1" s="2"/>
      <c r="G1" s="2"/>
      <c r="H1" s="2"/>
      <c r="I1" s="2"/>
      <c r="J1" s="2"/>
      <c r="K1" s="2"/>
      <c r="L1" s="2"/>
      <c r="M1" s="2"/>
      <c r="N1" s="2"/>
      <c r="O1" s="2"/>
      <c r="P1" s="2"/>
      <c r="Q1" s="2"/>
      <c r="R1" s="2"/>
      <c r="S1" s="2"/>
      <c r="T1" s="2"/>
      <c r="U1" s="2"/>
    </row>
    <row r="2" spans="1:21" s="5" customFormat="1" ht="16.5" customHeight="1" x14ac:dyDescent="0.65">
      <c r="B2" s="2"/>
      <c r="C2" s="2"/>
      <c r="D2" s="2"/>
      <c r="E2" s="2"/>
      <c r="F2" s="2"/>
      <c r="G2" s="2"/>
      <c r="H2" s="2"/>
      <c r="I2" s="2"/>
      <c r="J2" s="2"/>
      <c r="K2" s="2"/>
      <c r="L2" s="2"/>
      <c r="M2" s="2"/>
      <c r="N2" s="2"/>
      <c r="O2" s="2"/>
      <c r="P2" s="2"/>
      <c r="Q2" s="2"/>
      <c r="R2" s="2"/>
      <c r="S2" s="2"/>
      <c r="T2" s="2"/>
      <c r="U2" s="2"/>
    </row>
    <row r="3" spans="1:21" s="5" customFormat="1" ht="16.5" customHeight="1" x14ac:dyDescent="0.65">
      <c r="B3" s="2"/>
      <c r="C3" s="2"/>
      <c r="D3" s="2"/>
      <c r="E3" s="2"/>
      <c r="F3" s="2"/>
      <c r="G3" s="2"/>
      <c r="H3" s="2"/>
      <c r="I3" s="2"/>
      <c r="J3" s="2"/>
      <c r="K3" s="2"/>
      <c r="L3" s="2"/>
      <c r="M3" s="2"/>
      <c r="N3" s="2"/>
      <c r="O3" s="2"/>
      <c r="P3" s="2"/>
      <c r="Q3" s="2"/>
      <c r="R3" s="2"/>
      <c r="S3" s="2"/>
      <c r="T3" s="2"/>
      <c r="U3" s="2"/>
    </row>
    <row r="4" spans="1:21" s="126" customFormat="1" ht="36.75" x14ac:dyDescent="0.85">
      <c r="B4" s="1792" t="s">
        <v>1904</v>
      </c>
      <c r="C4" s="1792"/>
      <c r="D4" s="1792"/>
      <c r="E4" s="1792"/>
      <c r="F4" s="1792"/>
      <c r="G4" s="1792"/>
      <c r="H4" s="1792"/>
      <c r="I4" s="1792"/>
      <c r="J4" s="1792"/>
      <c r="K4" s="1792"/>
      <c r="L4" s="1792" t="s">
        <v>1905</v>
      </c>
      <c r="M4" s="1792"/>
      <c r="N4" s="1792"/>
      <c r="O4" s="1792"/>
      <c r="P4" s="1792"/>
      <c r="Q4" s="1792"/>
      <c r="R4" s="1792"/>
      <c r="S4" s="1792"/>
      <c r="T4" s="1792"/>
      <c r="U4" s="1792"/>
    </row>
    <row r="5" spans="1:21" s="76" customFormat="1" ht="16.5" customHeight="1" x14ac:dyDescent="0.65">
      <c r="B5" s="75"/>
      <c r="C5" s="75"/>
      <c r="D5" s="75"/>
      <c r="E5" s="75"/>
      <c r="F5" s="75"/>
      <c r="G5" s="75"/>
      <c r="H5" s="75"/>
      <c r="I5" s="75"/>
      <c r="J5" s="75"/>
      <c r="K5" s="75"/>
      <c r="L5" s="75"/>
      <c r="M5" s="75"/>
      <c r="N5" s="75"/>
      <c r="O5" s="75"/>
      <c r="P5" s="75"/>
      <c r="Q5" s="75"/>
      <c r="R5" s="75"/>
      <c r="S5" s="75"/>
      <c r="T5" s="75"/>
      <c r="U5" s="75"/>
    </row>
    <row r="6" spans="1:21" s="76" customFormat="1" ht="16.5" customHeight="1" x14ac:dyDescent="0.65">
      <c r="B6" s="75"/>
      <c r="C6" s="75"/>
      <c r="D6" s="75"/>
      <c r="E6" s="75"/>
      <c r="F6" s="75"/>
      <c r="G6" s="75"/>
      <c r="H6" s="75"/>
      <c r="I6" s="75"/>
      <c r="J6" s="75"/>
      <c r="K6" s="75"/>
      <c r="L6" s="75"/>
      <c r="M6" s="75"/>
      <c r="N6" s="75"/>
      <c r="O6" s="75"/>
      <c r="P6" s="75"/>
      <c r="Q6" s="75"/>
      <c r="R6" s="75"/>
      <c r="S6" s="75"/>
      <c r="T6" s="75"/>
      <c r="U6" s="75"/>
    </row>
    <row r="7" spans="1:21" s="417" customFormat="1" ht="22.5" x14ac:dyDescent="0.5">
      <c r="B7" s="355" t="s">
        <v>1756</v>
      </c>
      <c r="I7" s="472"/>
      <c r="J7" s="472"/>
      <c r="K7" s="472"/>
      <c r="L7" s="472"/>
      <c r="M7" s="472"/>
      <c r="N7" s="472"/>
      <c r="O7" s="472"/>
      <c r="P7" s="472"/>
      <c r="Q7" s="472"/>
      <c r="R7" s="472"/>
      <c r="S7" s="472"/>
      <c r="T7" s="472"/>
      <c r="U7" s="229" t="s">
        <v>1760</v>
      </c>
    </row>
    <row r="8" spans="1:21" s="76" customFormat="1" ht="12" customHeight="1" thickBot="1" x14ac:dyDescent="0.7">
      <c r="B8" s="75"/>
      <c r="C8" s="75"/>
      <c r="D8" s="75"/>
      <c r="E8" s="75"/>
      <c r="F8" s="75"/>
      <c r="G8" s="75"/>
      <c r="H8" s="75"/>
      <c r="I8" s="75"/>
      <c r="J8" s="75"/>
      <c r="K8" s="75"/>
      <c r="L8" s="75"/>
      <c r="M8" s="75"/>
      <c r="N8" s="75"/>
      <c r="O8" s="75"/>
      <c r="P8" s="75"/>
      <c r="Q8" s="75"/>
      <c r="R8" s="75"/>
      <c r="S8" s="75"/>
      <c r="T8" s="75"/>
      <c r="U8" s="75"/>
    </row>
    <row r="9" spans="1:21" s="855" customFormat="1" ht="24.95" customHeight="1" thickTop="1" x14ac:dyDescent="0.2">
      <c r="A9" s="365"/>
      <c r="B9" s="1982" t="s">
        <v>887</v>
      </c>
      <c r="C9" s="1779">
        <v>2008</v>
      </c>
      <c r="D9" s="1779">
        <v>2009</v>
      </c>
      <c r="E9" s="1779">
        <v>2010</v>
      </c>
      <c r="F9" s="1779">
        <v>2011</v>
      </c>
      <c r="G9" s="1779">
        <v>2012</v>
      </c>
      <c r="H9" s="1779">
        <v>2013</v>
      </c>
      <c r="I9" s="1800">
        <v>2013</v>
      </c>
      <c r="J9" s="1801"/>
      <c r="K9" s="1801"/>
      <c r="L9" s="1801">
        <v>2013</v>
      </c>
      <c r="M9" s="1801"/>
      <c r="N9" s="1801"/>
      <c r="O9" s="1801"/>
      <c r="P9" s="1801"/>
      <c r="Q9" s="1801"/>
      <c r="R9" s="1801"/>
      <c r="S9" s="1801"/>
      <c r="T9" s="1977"/>
      <c r="U9" s="1979" t="s">
        <v>886</v>
      </c>
    </row>
    <row r="10" spans="1:21" s="365" customFormat="1" ht="24.95" customHeight="1" x14ac:dyDescent="0.2">
      <c r="B10" s="1983"/>
      <c r="C10" s="1780"/>
      <c r="D10" s="1780"/>
      <c r="E10" s="1780"/>
      <c r="F10" s="1780"/>
      <c r="G10" s="1780"/>
      <c r="H10" s="1780"/>
      <c r="I10" s="1717" t="s">
        <v>374</v>
      </c>
      <c r="J10" s="1718" t="s">
        <v>375</v>
      </c>
      <c r="K10" s="1718" t="s">
        <v>376</v>
      </c>
      <c r="L10" s="1718" t="s">
        <v>377</v>
      </c>
      <c r="M10" s="1718" t="s">
        <v>378</v>
      </c>
      <c r="N10" s="1718" t="s">
        <v>367</v>
      </c>
      <c r="O10" s="1718" t="s">
        <v>368</v>
      </c>
      <c r="P10" s="1718" t="s">
        <v>369</v>
      </c>
      <c r="Q10" s="1718" t="s">
        <v>370</v>
      </c>
      <c r="R10" s="1718" t="s">
        <v>371</v>
      </c>
      <c r="S10" s="1718" t="s">
        <v>372</v>
      </c>
      <c r="T10" s="1719" t="s">
        <v>373</v>
      </c>
      <c r="U10" s="1980"/>
    </row>
    <row r="11" spans="1:21" s="1413" customFormat="1" ht="24.95" customHeight="1" x14ac:dyDescent="0.2">
      <c r="A11" s="365"/>
      <c r="B11" s="1984"/>
      <c r="C11" s="1781"/>
      <c r="D11" s="1781"/>
      <c r="E11" s="1781"/>
      <c r="F11" s="1781"/>
      <c r="G11" s="1781"/>
      <c r="H11" s="1781"/>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981"/>
    </row>
    <row r="12" spans="1:21" s="365" customFormat="1" ht="15" customHeight="1" x14ac:dyDescent="0.2">
      <c r="B12" s="886"/>
      <c r="C12" s="676"/>
      <c r="D12" s="676"/>
      <c r="E12" s="677"/>
      <c r="F12" s="676"/>
      <c r="G12" s="677"/>
      <c r="H12" s="676"/>
      <c r="I12" s="1072"/>
      <c r="J12" s="1073"/>
      <c r="K12" s="1073"/>
      <c r="L12" s="1073"/>
      <c r="M12" s="1073"/>
      <c r="N12" s="1073"/>
      <c r="O12" s="1073"/>
      <c r="P12" s="1073"/>
      <c r="Q12" s="1073"/>
      <c r="R12" s="1073"/>
      <c r="S12" s="1073"/>
      <c r="T12" s="1074"/>
      <c r="U12" s="852"/>
    </row>
    <row r="13" spans="1:21" s="1398" customFormat="1" ht="24.95" customHeight="1" x14ac:dyDescent="0.2">
      <c r="B13" s="1410" t="s">
        <v>263</v>
      </c>
      <c r="C13" s="1321"/>
      <c r="D13" s="1321"/>
      <c r="E13" s="1414"/>
      <c r="F13" s="1321"/>
      <c r="G13" s="1414"/>
      <c r="H13" s="1321"/>
      <c r="I13" s="1324"/>
      <c r="J13" s="1323"/>
      <c r="K13" s="1323"/>
      <c r="L13" s="1323"/>
      <c r="M13" s="1323"/>
      <c r="N13" s="1323"/>
      <c r="O13" s="1323"/>
      <c r="P13" s="1323"/>
      <c r="Q13" s="1323"/>
      <c r="R13" s="1323"/>
      <c r="S13" s="1323"/>
      <c r="T13" s="1325"/>
      <c r="U13" s="859" t="s">
        <v>22</v>
      </c>
    </row>
    <row r="14" spans="1:21" s="365" customFormat="1" ht="15" customHeight="1" x14ac:dyDescent="0.2">
      <c r="B14" s="1424"/>
      <c r="C14" s="676"/>
      <c r="D14" s="676"/>
      <c r="E14" s="677"/>
      <c r="F14" s="676"/>
      <c r="G14" s="677"/>
      <c r="H14" s="676"/>
      <c r="I14" s="1072"/>
      <c r="J14" s="1073"/>
      <c r="K14" s="1073"/>
      <c r="L14" s="1073"/>
      <c r="M14" s="1073"/>
      <c r="N14" s="1073"/>
      <c r="O14" s="1073"/>
      <c r="P14" s="1073"/>
      <c r="Q14" s="1073"/>
      <c r="R14" s="1073"/>
      <c r="S14" s="1073"/>
      <c r="T14" s="1074"/>
      <c r="U14" s="860"/>
    </row>
    <row r="15" spans="1:21" s="365" customFormat="1" ht="24.95" customHeight="1" x14ac:dyDescent="0.2">
      <c r="B15" s="610" t="s">
        <v>201</v>
      </c>
      <c r="C15" s="875">
        <v>130059.92599999999</v>
      </c>
      <c r="D15" s="875">
        <v>117464.751487</v>
      </c>
      <c r="E15" s="875">
        <v>120592.51056570471</v>
      </c>
      <c r="F15" s="875">
        <v>131534.3672610776</v>
      </c>
      <c r="G15" s="1421">
        <v>118025.04668013619</v>
      </c>
      <c r="H15" s="875">
        <v>174220.94316345995</v>
      </c>
      <c r="I15" s="1062">
        <v>11918.917743730006</v>
      </c>
      <c r="J15" s="1063">
        <v>11658.636429859995</v>
      </c>
      <c r="K15" s="1063">
        <v>8969.2449261199981</v>
      </c>
      <c r="L15" s="1063">
        <v>11567.942670549997</v>
      </c>
      <c r="M15" s="1063">
        <v>14256.754269139998</v>
      </c>
      <c r="N15" s="1063">
        <v>14517.966923360005</v>
      </c>
      <c r="O15" s="1063">
        <v>12717.555362129997</v>
      </c>
      <c r="P15" s="1063">
        <v>11293.211679999999</v>
      </c>
      <c r="Q15" s="1063">
        <v>13760.896634839997</v>
      </c>
      <c r="R15" s="1063">
        <v>15448.471734750001</v>
      </c>
      <c r="S15" s="1063">
        <v>20787.29232796999</v>
      </c>
      <c r="T15" s="1129">
        <v>27324.05246101</v>
      </c>
      <c r="U15" s="860" t="s">
        <v>1213</v>
      </c>
    </row>
    <row r="16" spans="1:21" s="365" customFormat="1" ht="24.95" customHeight="1" x14ac:dyDescent="0.2">
      <c r="B16" s="610" t="s">
        <v>1052</v>
      </c>
      <c r="C16" s="875">
        <v>211711.31899999996</v>
      </c>
      <c r="D16" s="875">
        <v>222559.41225700002</v>
      </c>
      <c r="E16" s="875">
        <v>271521.86640376481</v>
      </c>
      <c r="F16" s="875">
        <v>311449.3680116313</v>
      </c>
      <c r="G16" s="1421">
        <v>176875.07303952251</v>
      </c>
      <c r="H16" s="875">
        <v>125286.71623511999</v>
      </c>
      <c r="I16" s="1062">
        <v>9346.5130204500019</v>
      </c>
      <c r="J16" s="1063">
        <v>10074.505689239999</v>
      </c>
      <c r="K16" s="1063">
        <v>6522.38620971</v>
      </c>
      <c r="L16" s="1063">
        <v>9349.8486044099991</v>
      </c>
      <c r="M16" s="1063">
        <v>11626.094883409998</v>
      </c>
      <c r="N16" s="1063">
        <v>9357.1031185500015</v>
      </c>
      <c r="O16" s="1063">
        <v>10148.006537270003</v>
      </c>
      <c r="P16" s="1063">
        <v>8448.7355956000029</v>
      </c>
      <c r="Q16" s="1063">
        <v>10743.749404020004</v>
      </c>
      <c r="R16" s="1063">
        <v>12134.58180824</v>
      </c>
      <c r="S16" s="1063">
        <v>12778.236464330002</v>
      </c>
      <c r="T16" s="1129">
        <v>14756.954899889995</v>
      </c>
      <c r="U16" s="860" t="s">
        <v>25</v>
      </c>
    </row>
    <row r="17" spans="2:21" s="365" customFormat="1" ht="24.95" customHeight="1" x14ac:dyDescent="0.2">
      <c r="B17" s="610" t="s">
        <v>791</v>
      </c>
      <c r="C17" s="875">
        <v>244831.76500000001</v>
      </c>
      <c r="D17" s="875">
        <v>168834.67291700002</v>
      </c>
      <c r="E17" s="875">
        <v>211840.98856056348</v>
      </c>
      <c r="F17" s="875">
        <v>270420.40743406815</v>
      </c>
      <c r="G17" s="1421">
        <v>198161.03422460059</v>
      </c>
      <c r="H17" s="875">
        <v>88746.123455930006</v>
      </c>
      <c r="I17" s="1062">
        <v>4716.5330621399999</v>
      </c>
      <c r="J17" s="1063">
        <v>5217.6088268800013</v>
      </c>
      <c r="K17" s="1063">
        <v>5282.4600441900011</v>
      </c>
      <c r="L17" s="1063">
        <v>8017.9665919700001</v>
      </c>
      <c r="M17" s="1063">
        <v>8083.0749188100008</v>
      </c>
      <c r="N17" s="1063">
        <v>6618.3734695699995</v>
      </c>
      <c r="O17" s="1063">
        <v>9081.3676658099994</v>
      </c>
      <c r="P17" s="1063">
        <v>5377.1252608400009</v>
      </c>
      <c r="Q17" s="1063">
        <v>5987.50716199</v>
      </c>
      <c r="R17" s="1063">
        <v>10049.268636869998</v>
      </c>
      <c r="S17" s="1063">
        <v>7796.5325032499995</v>
      </c>
      <c r="T17" s="1129">
        <v>12518.305313610002</v>
      </c>
      <c r="U17" s="860" t="s">
        <v>829</v>
      </c>
    </row>
    <row r="18" spans="2:21" s="365" customFormat="1" ht="24.95" customHeight="1" x14ac:dyDescent="0.2">
      <c r="B18" s="610" t="s">
        <v>727</v>
      </c>
      <c r="C18" s="875">
        <v>197552.79</v>
      </c>
      <c r="D18" s="875">
        <v>129097.40102600001</v>
      </c>
      <c r="E18" s="875">
        <v>120351.56771183803</v>
      </c>
      <c r="F18" s="875">
        <v>164090.71147849198</v>
      </c>
      <c r="G18" s="1421">
        <v>250838.90370983485</v>
      </c>
      <c r="H18" s="875">
        <v>83538.473782860005</v>
      </c>
      <c r="I18" s="1062">
        <v>6600.0675311400018</v>
      </c>
      <c r="J18" s="1063">
        <v>6171.3365977199983</v>
      </c>
      <c r="K18" s="1063">
        <v>5201.7437426799997</v>
      </c>
      <c r="L18" s="1063">
        <v>6545.5522212800024</v>
      </c>
      <c r="M18" s="1063">
        <v>3964.2022804600001</v>
      </c>
      <c r="N18" s="1063">
        <v>4113.3094120799988</v>
      </c>
      <c r="O18" s="1063">
        <v>6718.4454167000022</v>
      </c>
      <c r="P18" s="1063">
        <v>5316.8956720600008</v>
      </c>
      <c r="Q18" s="1063">
        <v>8815.0140931399983</v>
      </c>
      <c r="R18" s="1063">
        <v>7896.7247637599994</v>
      </c>
      <c r="S18" s="1063">
        <v>9010.2962742899999</v>
      </c>
      <c r="T18" s="1129">
        <v>13184.885777549998</v>
      </c>
      <c r="U18" s="860" t="s">
        <v>679</v>
      </c>
    </row>
    <row r="19" spans="2:21" s="365" customFormat="1" ht="24.95" customHeight="1" x14ac:dyDescent="0.2">
      <c r="B19" s="610" t="s">
        <v>680</v>
      </c>
      <c r="C19" s="875">
        <v>19763.209000000003</v>
      </c>
      <c r="D19" s="875">
        <v>24040.529183999999</v>
      </c>
      <c r="E19" s="875">
        <v>29690.376354556996</v>
      </c>
      <c r="F19" s="875">
        <v>24178.33722794009</v>
      </c>
      <c r="G19" s="1421">
        <v>11123.425988999999</v>
      </c>
      <c r="H19" s="875">
        <v>927.78730611999993</v>
      </c>
      <c r="I19" s="1062">
        <v>8.6299236400000012</v>
      </c>
      <c r="J19" s="1063">
        <v>11.91009536</v>
      </c>
      <c r="K19" s="1063">
        <v>2.9456230399999996</v>
      </c>
      <c r="L19" s="1063">
        <v>64.709388989999994</v>
      </c>
      <c r="M19" s="1063">
        <v>131.42126203999999</v>
      </c>
      <c r="N19" s="1063">
        <v>20.330504359999999</v>
      </c>
      <c r="O19" s="1063">
        <v>94.517072769999999</v>
      </c>
      <c r="P19" s="1063">
        <v>8.0312000000000001</v>
      </c>
      <c r="Q19" s="1063">
        <v>90.022184969999998</v>
      </c>
      <c r="R19" s="1063">
        <v>153.68026517000001</v>
      </c>
      <c r="S19" s="1063">
        <v>166.77518026999999</v>
      </c>
      <c r="T19" s="1129">
        <v>174.81460550999998</v>
      </c>
      <c r="U19" s="860" t="s">
        <v>792</v>
      </c>
    </row>
    <row r="20" spans="2:21" s="365" customFormat="1" ht="24.95" customHeight="1" x14ac:dyDescent="0.2">
      <c r="B20" s="610" t="s">
        <v>876</v>
      </c>
      <c r="C20" s="875">
        <v>35500.404999999977</v>
      </c>
      <c r="D20" s="875">
        <v>52218.826995999952</v>
      </c>
      <c r="E20" s="875">
        <v>58211.347950721116</v>
      </c>
      <c r="F20" s="875">
        <v>63255.117650888045</v>
      </c>
      <c r="G20" s="1421">
        <v>39253.947381999998</v>
      </c>
      <c r="H20" s="875">
        <v>472206.18903499271</v>
      </c>
      <c r="I20" s="1062">
        <v>27061.51696501601</v>
      </c>
      <c r="J20" s="1063">
        <v>37951.472151744965</v>
      </c>
      <c r="K20" s="1063">
        <v>30809.455308292505</v>
      </c>
      <c r="L20" s="1063">
        <v>67032.054668243785</v>
      </c>
      <c r="M20" s="1063">
        <v>47352.673317239343</v>
      </c>
      <c r="N20" s="1063">
        <v>45865.279891756538</v>
      </c>
      <c r="O20" s="1063">
        <v>15789.950657960006</v>
      </c>
      <c r="P20" s="1063">
        <v>31792.840510030983</v>
      </c>
      <c r="Q20" s="1063">
        <v>19461.227450925137</v>
      </c>
      <c r="R20" s="1063">
        <v>63610.580290217105</v>
      </c>
      <c r="S20" s="1063">
        <v>44715.402510413711</v>
      </c>
      <c r="T20" s="1129">
        <v>40763.735313152545</v>
      </c>
      <c r="U20" s="860" t="s">
        <v>681</v>
      </c>
    </row>
    <row r="21" spans="2:21" s="360" customFormat="1" ht="24.95" customHeight="1" x14ac:dyDescent="0.2">
      <c r="B21" s="608" t="s">
        <v>854</v>
      </c>
      <c r="C21" s="874">
        <v>839419.41400000011</v>
      </c>
      <c r="D21" s="874">
        <v>714215.59386699996</v>
      </c>
      <c r="E21" s="874">
        <v>812208.65754714923</v>
      </c>
      <c r="F21" s="874">
        <v>964928.30906409724</v>
      </c>
      <c r="G21" s="874">
        <v>794277.43102509424</v>
      </c>
      <c r="H21" s="874">
        <v>944926.23297848273</v>
      </c>
      <c r="I21" s="985">
        <v>59652.178246116018</v>
      </c>
      <c r="J21" s="986">
        <v>71085.469790804957</v>
      </c>
      <c r="K21" s="986">
        <v>56788.2358540325</v>
      </c>
      <c r="L21" s="986">
        <v>102578.07414544378</v>
      </c>
      <c r="M21" s="986">
        <v>85414.220931099335</v>
      </c>
      <c r="N21" s="986">
        <v>80492.363319676544</v>
      </c>
      <c r="O21" s="986">
        <v>54549.842712640006</v>
      </c>
      <c r="P21" s="986">
        <v>62236.83991853099</v>
      </c>
      <c r="Q21" s="986">
        <v>58858.416929885141</v>
      </c>
      <c r="R21" s="986">
        <v>109293.3074990071</v>
      </c>
      <c r="S21" s="986">
        <v>95254.535260523699</v>
      </c>
      <c r="T21" s="988">
        <v>108722.74837072253</v>
      </c>
      <c r="U21" s="728" t="s">
        <v>332</v>
      </c>
    </row>
    <row r="22" spans="2:21" s="365" customFormat="1" ht="18.75" customHeight="1" thickBot="1" x14ac:dyDescent="0.25">
      <c r="B22" s="857"/>
      <c r="C22" s="1567"/>
      <c r="D22" s="1567"/>
      <c r="E22" s="1422"/>
      <c r="F22" s="1567"/>
      <c r="G22" s="1422"/>
      <c r="H22" s="1567"/>
      <c r="I22" s="1405"/>
      <c r="J22" s="1403"/>
      <c r="K22" s="1403"/>
      <c r="L22" s="1403"/>
      <c r="M22" s="1403"/>
      <c r="N22" s="1403"/>
      <c r="O22" s="1403"/>
      <c r="P22" s="1403"/>
      <c r="Q22" s="1403"/>
      <c r="R22" s="1403"/>
      <c r="S22" s="1403"/>
      <c r="T22" s="1404"/>
      <c r="U22" s="1425"/>
    </row>
    <row r="23" spans="2:21" s="365" customFormat="1" ht="15" customHeight="1" thickTop="1" x14ac:dyDescent="0.2">
      <c r="B23" s="610"/>
      <c r="C23" s="875"/>
      <c r="D23" s="875"/>
      <c r="E23" s="1421"/>
      <c r="F23" s="875"/>
      <c r="G23" s="1421"/>
      <c r="H23" s="875"/>
      <c r="I23" s="1062"/>
      <c r="J23" s="1063"/>
      <c r="K23" s="1063"/>
      <c r="L23" s="1063"/>
      <c r="M23" s="1063"/>
      <c r="N23" s="1063"/>
      <c r="O23" s="1063"/>
      <c r="P23" s="1063"/>
      <c r="Q23" s="1063"/>
      <c r="R23" s="1063"/>
      <c r="S23" s="1063"/>
      <c r="T23" s="1129"/>
      <c r="U23" s="860"/>
    </row>
    <row r="24" spans="2:21" s="1398" customFormat="1" ht="24.95" customHeight="1" x14ac:dyDescent="0.2">
      <c r="B24" s="856" t="s">
        <v>682</v>
      </c>
      <c r="C24" s="877"/>
      <c r="D24" s="877"/>
      <c r="E24" s="1423"/>
      <c r="F24" s="877"/>
      <c r="G24" s="1423"/>
      <c r="H24" s="877"/>
      <c r="I24" s="1406"/>
      <c r="J24" s="1407"/>
      <c r="K24" s="1407"/>
      <c r="L24" s="1407"/>
      <c r="M24" s="1407"/>
      <c r="N24" s="1407"/>
      <c r="O24" s="1407"/>
      <c r="P24" s="1407"/>
      <c r="Q24" s="1407"/>
      <c r="R24" s="1407"/>
      <c r="S24" s="1407"/>
      <c r="T24" s="1408"/>
      <c r="U24" s="859" t="s">
        <v>1235</v>
      </c>
    </row>
    <row r="25" spans="2:21" s="365" customFormat="1" ht="10.5" customHeight="1" x14ac:dyDescent="0.2">
      <c r="B25" s="610"/>
      <c r="C25" s="875"/>
      <c r="D25" s="875"/>
      <c r="E25" s="1421"/>
      <c r="F25" s="875"/>
      <c r="G25" s="1421"/>
      <c r="H25" s="875"/>
      <c r="I25" s="1062"/>
      <c r="J25" s="1063"/>
      <c r="K25" s="1063"/>
      <c r="L25" s="1063"/>
      <c r="M25" s="1063"/>
      <c r="N25" s="1063"/>
      <c r="O25" s="1063"/>
      <c r="P25" s="1063"/>
      <c r="Q25" s="1063"/>
      <c r="R25" s="1063"/>
      <c r="S25" s="1063"/>
      <c r="T25" s="1129"/>
      <c r="U25" s="860"/>
    </row>
    <row r="26" spans="2:21" s="365" customFormat="1" ht="24.95" customHeight="1" x14ac:dyDescent="0.2">
      <c r="B26" s="610" t="s">
        <v>264</v>
      </c>
      <c r="C26" s="875">
        <v>91500.12</v>
      </c>
      <c r="D26" s="875">
        <v>60621.128046999991</v>
      </c>
      <c r="E26" s="875">
        <v>71497.263810365068</v>
      </c>
      <c r="F26" s="875">
        <v>91168.70333330131</v>
      </c>
      <c r="G26" s="1421">
        <v>47043.091935000004</v>
      </c>
      <c r="H26" s="875">
        <v>29505.606393720002</v>
      </c>
      <c r="I26" s="1062">
        <v>2437.4005625100003</v>
      </c>
      <c r="J26" s="1063">
        <v>2165.5806539999994</v>
      </c>
      <c r="K26" s="1063">
        <v>1503.9282578599989</v>
      </c>
      <c r="L26" s="1063">
        <v>1486.7146075900007</v>
      </c>
      <c r="M26" s="1063">
        <v>2510.7376312299971</v>
      </c>
      <c r="N26" s="1063">
        <v>2000.6613510600016</v>
      </c>
      <c r="O26" s="1063">
        <v>2691.1043192600032</v>
      </c>
      <c r="P26" s="1063">
        <v>2175.3262450800007</v>
      </c>
      <c r="Q26" s="1063">
        <v>2809.622911830003</v>
      </c>
      <c r="R26" s="1063">
        <v>3122.9813341399999</v>
      </c>
      <c r="S26" s="1063">
        <v>2752.1282818600007</v>
      </c>
      <c r="T26" s="1129">
        <v>3849.4202372999989</v>
      </c>
      <c r="U26" s="860" t="s">
        <v>265</v>
      </c>
    </row>
    <row r="27" spans="2:21" s="365" customFormat="1" ht="24.95" customHeight="1" x14ac:dyDescent="0.2">
      <c r="B27" s="610" t="s">
        <v>441</v>
      </c>
      <c r="C27" s="875">
        <v>108789.783</v>
      </c>
      <c r="D27" s="875">
        <v>42878.519251000005</v>
      </c>
      <c r="E27" s="875">
        <v>51283.444804397383</v>
      </c>
      <c r="F27" s="875">
        <v>76427.525685013592</v>
      </c>
      <c r="G27" s="1421">
        <v>162291.58442528007</v>
      </c>
      <c r="H27" s="875">
        <v>6086.1628438899997</v>
      </c>
      <c r="I27" s="1062">
        <v>232.96849999</v>
      </c>
      <c r="J27" s="1063">
        <v>753.14644757999997</v>
      </c>
      <c r="K27" s="1063">
        <v>778.48590101000002</v>
      </c>
      <c r="L27" s="1063">
        <v>52.408192750000005</v>
      </c>
      <c r="M27" s="1063">
        <v>207.54208263999999</v>
      </c>
      <c r="N27" s="1063">
        <v>164.36411068999999</v>
      </c>
      <c r="O27" s="1063">
        <v>433.10543904000002</v>
      </c>
      <c r="P27" s="1063">
        <v>128.90952375000001</v>
      </c>
      <c r="Q27" s="1063">
        <v>680.4958547</v>
      </c>
      <c r="R27" s="1063">
        <v>604.61160462000009</v>
      </c>
      <c r="S27" s="1063">
        <v>119.15496616999999</v>
      </c>
      <c r="T27" s="1129">
        <v>1930.9702209499999</v>
      </c>
      <c r="U27" s="860" t="s">
        <v>442</v>
      </c>
    </row>
    <row r="28" spans="2:21" s="365" customFormat="1" ht="24.95" customHeight="1" x14ac:dyDescent="0.2">
      <c r="B28" s="610" t="s">
        <v>446</v>
      </c>
      <c r="C28" s="875">
        <v>23064.010999999999</v>
      </c>
      <c r="D28" s="875">
        <v>54269.194620999995</v>
      </c>
      <c r="E28" s="875">
        <v>77331.519950682137</v>
      </c>
      <c r="F28" s="875">
        <v>75130.973417773595</v>
      </c>
      <c r="G28" s="1421">
        <v>20171.341023000004</v>
      </c>
      <c r="H28" s="875">
        <v>34706.49855805</v>
      </c>
      <c r="I28" s="1062">
        <v>2697.3996989200004</v>
      </c>
      <c r="J28" s="1063">
        <v>1260.3701587699993</v>
      </c>
      <c r="K28" s="1063">
        <v>820.53656040999999</v>
      </c>
      <c r="L28" s="1063">
        <v>4634.8673224599997</v>
      </c>
      <c r="M28" s="1063">
        <v>2443.4358311899991</v>
      </c>
      <c r="N28" s="1063">
        <v>2523.8977973799983</v>
      </c>
      <c r="O28" s="1063">
        <v>1486.9117371399996</v>
      </c>
      <c r="P28" s="1063">
        <v>2921.930353870001</v>
      </c>
      <c r="Q28" s="1063">
        <v>3537.2353244100027</v>
      </c>
      <c r="R28" s="1063">
        <v>4915.6588563799987</v>
      </c>
      <c r="S28" s="1063">
        <v>3571.9475854500001</v>
      </c>
      <c r="T28" s="1129">
        <v>3892.3073316700002</v>
      </c>
      <c r="U28" s="860" t="s">
        <v>447</v>
      </c>
    </row>
    <row r="29" spans="2:21" s="365" customFormat="1" ht="24.95" customHeight="1" x14ac:dyDescent="0.2">
      <c r="B29" s="610" t="s">
        <v>195</v>
      </c>
      <c r="C29" s="875">
        <v>82151.77399999999</v>
      </c>
      <c r="D29" s="875">
        <v>75259.394896999991</v>
      </c>
      <c r="E29" s="875">
        <v>52439.658901403571</v>
      </c>
      <c r="F29" s="875">
        <v>70195.913780478411</v>
      </c>
      <c r="G29" s="1421">
        <v>67756.806547</v>
      </c>
      <c r="H29" s="875">
        <v>70210.356023</v>
      </c>
      <c r="I29" s="1062">
        <v>6281.6510816800019</v>
      </c>
      <c r="J29" s="1063">
        <v>4971.7675749299979</v>
      </c>
      <c r="K29" s="1063">
        <v>4026.4755722200002</v>
      </c>
      <c r="L29" s="1063">
        <v>6455.8267309300018</v>
      </c>
      <c r="M29" s="1063">
        <v>3120.4325823200002</v>
      </c>
      <c r="N29" s="1063">
        <v>3821.2242865299991</v>
      </c>
      <c r="O29" s="1063">
        <v>6244.2269215600018</v>
      </c>
      <c r="P29" s="1063">
        <v>5139.7704113100008</v>
      </c>
      <c r="Q29" s="1063">
        <v>6651.39527593</v>
      </c>
      <c r="R29" s="1063">
        <v>6418.6532467199995</v>
      </c>
      <c r="S29" s="1063">
        <v>8702.6418231200005</v>
      </c>
      <c r="T29" s="1129">
        <v>8376.290515749999</v>
      </c>
      <c r="U29" s="860" t="s">
        <v>205</v>
      </c>
    </row>
    <row r="30" spans="2:21" s="365" customFormat="1" ht="24.95" customHeight="1" x14ac:dyDescent="0.2">
      <c r="B30" s="610" t="s">
        <v>1253</v>
      </c>
      <c r="C30" s="875">
        <v>39164.316999999995</v>
      </c>
      <c r="D30" s="875">
        <v>25786.139114999998</v>
      </c>
      <c r="E30" s="875">
        <v>59786.025209275875</v>
      </c>
      <c r="F30" s="875">
        <v>65143.525958967613</v>
      </c>
      <c r="G30" s="1421">
        <v>73718.04043613885</v>
      </c>
      <c r="H30" s="875">
        <v>11067.638681699998</v>
      </c>
      <c r="I30" s="1062">
        <v>731.03957675999993</v>
      </c>
      <c r="J30" s="1063">
        <v>613.02110276000019</v>
      </c>
      <c r="K30" s="1063">
        <v>432.36660003000009</v>
      </c>
      <c r="L30" s="1063">
        <v>591.52632058000006</v>
      </c>
      <c r="M30" s="1063">
        <v>1149.5869077800003</v>
      </c>
      <c r="N30" s="1063">
        <v>817.73702919999971</v>
      </c>
      <c r="O30" s="1063">
        <v>1735.0191974600004</v>
      </c>
      <c r="P30" s="1063">
        <v>458.88728646999999</v>
      </c>
      <c r="Q30" s="1063">
        <v>758.26807762999965</v>
      </c>
      <c r="R30" s="1063">
        <v>961.60999168999979</v>
      </c>
      <c r="S30" s="1063">
        <v>1306.228899</v>
      </c>
      <c r="T30" s="1129">
        <v>1512.3476923399999</v>
      </c>
      <c r="U30" s="860" t="s">
        <v>440</v>
      </c>
    </row>
    <row r="31" spans="2:21" s="365" customFormat="1" ht="24.95" customHeight="1" x14ac:dyDescent="0.2">
      <c r="B31" s="610" t="s">
        <v>449</v>
      </c>
      <c r="C31" s="875">
        <v>31030.383000000002</v>
      </c>
      <c r="D31" s="875">
        <v>28908.419943000001</v>
      </c>
      <c r="E31" s="875">
        <v>37356.507040075812</v>
      </c>
      <c r="F31" s="875">
        <v>43810.264602771196</v>
      </c>
      <c r="G31" s="1421">
        <v>46005.567617000001</v>
      </c>
      <c r="H31" s="875">
        <v>19479.853738460002</v>
      </c>
      <c r="I31" s="1062">
        <v>1607.5274710699989</v>
      </c>
      <c r="J31" s="1063">
        <v>1213.9492609300003</v>
      </c>
      <c r="K31" s="1063">
        <v>1071.6485054599998</v>
      </c>
      <c r="L31" s="1063">
        <v>454.82151213000003</v>
      </c>
      <c r="M31" s="1063">
        <v>1950.9124497400007</v>
      </c>
      <c r="N31" s="1063">
        <v>1733.4446801099996</v>
      </c>
      <c r="O31" s="1063">
        <v>1590.8747149799999</v>
      </c>
      <c r="P31" s="1063">
        <v>927.15365192999991</v>
      </c>
      <c r="Q31" s="1063">
        <v>1458.1333317099995</v>
      </c>
      <c r="R31" s="1063">
        <v>2845.8126304900006</v>
      </c>
      <c r="S31" s="1063">
        <v>2387.3272390300003</v>
      </c>
      <c r="T31" s="1129">
        <v>2238.2482908800002</v>
      </c>
      <c r="U31" s="860" t="s">
        <v>450</v>
      </c>
    </row>
    <row r="32" spans="2:21" s="365" customFormat="1" ht="24.95" customHeight="1" x14ac:dyDescent="0.2">
      <c r="B32" s="610" t="s">
        <v>1252</v>
      </c>
      <c r="C32" s="875">
        <v>17414.205000000002</v>
      </c>
      <c r="D32" s="875">
        <v>21055.180710000001</v>
      </c>
      <c r="E32" s="875">
        <v>34161.270579178643</v>
      </c>
      <c r="F32" s="875">
        <v>39835.989077338294</v>
      </c>
      <c r="G32" s="1421">
        <v>21152.340702950016</v>
      </c>
      <c r="H32" s="875">
        <v>6413.5656326700009</v>
      </c>
      <c r="I32" s="1062">
        <v>453.05181505999991</v>
      </c>
      <c r="J32" s="1063">
        <v>353.02462058000003</v>
      </c>
      <c r="K32" s="1063">
        <v>574.82818651000014</v>
      </c>
      <c r="L32" s="1063">
        <v>1092.1341624499996</v>
      </c>
      <c r="M32" s="1063">
        <v>419.23601100000019</v>
      </c>
      <c r="N32" s="1063">
        <v>516.75778278999996</v>
      </c>
      <c r="O32" s="1063">
        <v>367.42247030999994</v>
      </c>
      <c r="P32" s="1063">
        <v>353.74459059000009</v>
      </c>
      <c r="Q32" s="1063">
        <v>344.99645925999999</v>
      </c>
      <c r="R32" s="1063">
        <v>480.62372847999995</v>
      </c>
      <c r="S32" s="1063">
        <v>305.67219685999999</v>
      </c>
      <c r="T32" s="1129">
        <v>1152.073608780001</v>
      </c>
      <c r="U32" s="860" t="s">
        <v>708</v>
      </c>
    </row>
    <row r="33" spans="2:21" s="365" customFormat="1" ht="24.95" customHeight="1" x14ac:dyDescent="0.2">
      <c r="B33" s="610" t="s">
        <v>197</v>
      </c>
      <c r="C33" s="875">
        <v>27941.345000000001</v>
      </c>
      <c r="D33" s="875">
        <v>36904.242648000007</v>
      </c>
      <c r="E33" s="875">
        <v>42773.290014999999</v>
      </c>
      <c r="F33" s="875">
        <v>32986.349470999994</v>
      </c>
      <c r="G33" s="1421">
        <v>12022.961412999995</v>
      </c>
      <c r="H33" s="875">
        <v>2946.9949186900003</v>
      </c>
      <c r="I33" s="1062">
        <v>410.96498964999995</v>
      </c>
      <c r="J33" s="1063">
        <v>246.13687378999998</v>
      </c>
      <c r="K33" s="1063">
        <v>168.73056326000003</v>
      </c>
      <c r="L33" s="1063">
        <v>147.86346051999999</v>
      </c>
      <c r="M33" s="1063">
        <v>172.24585155999995</v>
      </c>
      <c r="N33" s="1063">
        <v>156.38465853000002</v>
      </c>
      <c r="O33" s="1063">
        <v>223.41724862000001</v>
      </c>
      <c r="P33" s="1063">
        <v>194.00483184000004</v>
      </c>
      <c r="Q33" s="1063">
        <v>282.96243943000002</v>
      </c>
      <c r="R33" s="1063">
        <v>172.41446415999999</v>
      </c>
      <c r="S33" s="1063">
        <v>364.92094958999996</v>
      </c>
      <c r="T33" s="1129">
        <v>406.94858773999999</v>
      </c>
      <c r="U33" s="860" t="s">
        <v>208</v>
      </c>
    </row>
    <row r="34" spans="2:21" s="365" customFormat="1" ht="24.95" customHeight="1" x14ac:dyDescent="0.2">
      <c r="B34" s="610" t="s">
        <v>362</v>
      </c>
      <c r="C34" s="875">
        <v>28701.344999999998</v>
      </c>
      <c r="D34" s="875">
        <v>40521.925875000001</v>
      </c>
      <c r="E34" s="875">
        <v>34245.476748000008</v>
      </c>
      <c r="F34" s="875">
        <v>31451.993193789593</v>
      </c>
      <c r="G34" s="1421">
        <v>23101.749482539999</v>
      </c>
      <c r="H34" s="875">
        <v>45209.038940279992</v>
      </c>
      <c r="I34" s="1062">
        <v>3223.6910320899997</v>
      </c>
      <c r="J34" s="1063">
        <v>3218.9273617099993</v>
      </c>
      <c r="K34" s="1063">
        <v>2108.729886449999</v>
      </c>
      <c r="L34" s="1063">
        <v>4487.2289713399978</v>
      </c>
      <c r="M34" s="1063">
        <v>3576.7536287099988</v>
      </c>
      <c r="N34" s="1063">
        <v>3638.8261846700002</v>
      </c>
      <c r="O34" s="1063">
        <v>3568.2802389700009</v>
      </c>
      <c r="P34" s="1063">
        <v>3071.6204291599997</v>
      </c>
      <c r="Q34" s="1063">
        <v>2716.3598319100001</v>
      </c>
      <c r="R34" s="1063">
        <v>3523.1175589200006</v>
      </c>
      <c r="S34" s="1063">
        <v>6169.1388105699971</v>
      </c>
      <c r="T34" s="1129">
        <v>5906.3650057800005</v>
      </c>
      <c r="U34" s="860" t="s">
        <v>830</v>
      </c>
    </row>
    <row r="35" spans="2:21" s="365" customFormat="1" ht="24.95" customHeight="1" x14ac:dyDescent="0.2">
      <c r="B35" s="610" t="s">
        <v>363</v>
      </c>
      <c r="C35" s="875">
        <v>17223.235000000001</v>
      </c>
      <c r="D35" s="875">
        <v>15317.150268000001</v>
      </c>
      <c r="E35" s="875">
        <v>19483.112395717522</v>
      </c>
      <c r="F35" s="875">
        <v>28214.259676000001</v>
      </c>
      <c r="G35" s="1421">
        <v>29958.255923522494</v>
      </c>
      <c r="H35" s="875">
        <v>22209.25948701</v>
      </c>
      <c r="I35" s="1062">
        <v>1053.3581724800001</v>
      </c>
      <c r="J35" s="1063">
        <v>2287.3302476800004</v>
      </c>
      <c r="K35" s="1063">
        <v>2576.5297136600007</v>
      </c>
      <c r="L35" s="1063">
        <v>973.44329865999998</v>
      </c>
      <c r="M35" s="1063">
        <v>2756.0809849500001</v>
      </c>
      <c r="N35" s="1063">
        <v>2306.1928015500002</v>
      </c>
      <c r="O35" s="1063">
        <v>1658.3464071099993</v>
      </c>
      <c r="P35" s="1063">
        <v>974.85088697000026</v>
      </c>
      <c r="Q35" s="1063">
        <v>1797.2691728099996</v>
      </c>
      <c r="R35" s="1063">
        <v>1320.3993892500002</v>
      </c>
      <c r="S35" s="1063">
        <v>2009.9984406200001</v>
      </c>
      <c r="T35" s="1129">
        <v>2495.4599712699992</v>
      </c>
      <c r="U35" s="860" t="s">
        <v>364</v>
      </c>
    </row>
    <row r="36" spans="2:21" s="365" customFormat="1" ht="24.95" customHeight="1" x14ac:dyDescent="0.2">
      <c r="B36" s="610" t="s">
        <v>268</v>
      </c>
      <c r="C36" s="875">
        <v>9351.33</v>
      </c>
      <c r="D36" s="875">
        <v>10474.703880999999</v>
      </c>
      <c r="E36" s="875">
        <v>16169.232860729673</v>
      </c>
      <c r="F36" s="875">
        <v>25254.923452865598</v>
      </c>
      <c r="G36" s="1421">
        <v>16918.043699000002</v>
      </c>
      <c r="H36" s="875">
        <v>13029.8956151</v>
      </c>
      <c r="I36" s="1062">
        <v>135.39283904000001</v>
      </c>
      <c r="J36" s="1063">
        <v>2775.3806332800004</v>
      </c>
      <c r="K36" s="1063">
        <v>985.24827091000009</v>
      </c>
      <c r="L36" s="1063">
        <v>3025.9244846400002</v>
      </c>
      <c r="M36" s="1063">
        <v>2100.73054538</v>
      </c>
      <c r="N36" s="1063">
        <v>122.69810235999999</v>
      </c>
      <c r="O36" s="1063">
        <v>409.19769583999994</v>
      </c>
      <c r="P36" s="1063">
        <v>247.25862157999998</v>
      </c>
      <c r="Q36" s="1063">
        <v>205.62110935999996</v>
      </c>
      <c r="R36" s="1063">
        <v>233.08695818000001</v>
      </c>
      <c r="S36" s="1063">
        <v>639.24576735999995</v>
      </c>
      <c r="T36" s="1129">
        <v>2150.1105871700006</v>
      </c>
      <c r="U36" s="860" t="s">
        <v>755</v>
      </c>
    </row>
    <row r="37" spans="2:21" s="365" customFormat="1" ht="24.95" customHeight="1" x14ac:dyDescent="0.2">
      <c r="B37" s="610" t="s">
        <v>199</v>
      </c>
      <c r="C37" s="875">
        <v>13482.511000000002</v>
      </c>
      <c r="D37" s="875">
        <v>23016.330464999999</v>
      </c>
      <c r="E37" s="875">
        <v>28369.959577999998</v>
      </c>
      <c r="F37" s="875">
        <v>24677.553403999998</v>
      </c>
      <c r="G37" s="1421">
        <v>9449.0912499999995</v>
      </c>
      <c r="H37" s="875">
        <v>14885.07543221</v>
      </c>
      <c r="I37" s="1062">
        <v>1682.83769151</v>
      </c>
      <c r="J37" s="1063">
        <v>1323.5831744000002</v>
      </c>
      <c r="K37" s="1063">
        <v>1648.6085000100002</v>
      </c>
      <c r="L37" s="1063">
        <v>835.06237044000011</v>
      </c>
      <c r="M37" s="1063">
        <v>2513.6673530699995</v>
      </c>
      <c r="N37" s="1063">
        <v>238.09649999999999</v>
      </c>
      <c r="O37" s="1063">
        <v>564.53448005999996</v>
      </c>
      <c r="P37" s="1063">
        <v>384.36717861999995</v>
      </c>
      <c r="Q37" s="1063">
        <v>356.36895709999999</v>
      </c>
      <c r="R37" s="1063">
        <v>173.77521999999999</v>
      </c>
      <c r="S37" s="1063">
        <v>2366.6150170000001</v>
      </c>
      <c r="T37" s="1129">
        <v>2797.5589900000004</v>
      </c>
      <c r="U37" s="860" t="s">
        <v>209</v>
      </c>
    </row>
    <row r="38" spans="2:21" s="365" customFormat="1" ht="24.95" customHeight="1" x14ac:dyDescent="0.2">
      <c r="B38" s="610" t="s">
        <v>443</v>
      </c>
      <c r="C38" s="875">
        <v>16389.821</v>
      </c>
      <c r="D38" s="875">
        <v>21739.859096</v>
      </c>
      <c r="E38" s="875">
        <v>26441.512927557</v>
      </c>
      <c r="F38" s="875">
        <v>21133.92925894009</v>
      </c>
      <c r="G38" s="1421">
        <v>10132.185520999999</v>
      </c>
      <c r="H38" s="875">
        <v>638.08603346999996</v>
      </c>
      <c r="I38" s="1062">
        <v>0</v>
      </c>
      <c r="J38" s="1063">
        <v>0.81399999999999995</v>
      </c>
      <c r="K38" s="1063">
        <v>2.19832736</v>
      </c>
      <c r="L38" s="1063">
        <v>64.709388989999994</v>
      </c>
      <c r="M38" s="1063">
        <v>131.42126203999999</v>
      </c>
      <c r="N38" s="1063">
        <v>12.77150436</v>
      </c>
      <c r="O38" s="1063">
        <v>8.9531000000000009</v>
      </c>
      <c r="P38" s="1063">
        <v>8.0312000000000001</v>
      </c>
      <c r="Q38" s="1063">
        <v>90.022184969999998</v>
      </c>
      <c r="R38" s="1063">
        <v>4.9347436500000006</v>
      </c>
      <c r="S38" s="1063">
        <v>166.77518026999999</v>
      </c>
      <c r="T38" s="1129">
        <v>147.45514182999997</v>
      </c>
      <c r="U38" s="860" t="s">
        <v>793</v>
      </c>
    </row>
    <row r="39" spans="2:21" s="365" customFormat="1" ht="24.95" customHeight="1" x14ac:dyDescent="0.2">
      <c r="B39" s="610" t="s">
        <v>211</v>
      </c>
      <c r="C39" s="875">
        <v>66727.974000000002</v>
      </c>
      <c r="D39" s="875">
        <v>4654.6457820000005</v>
      </c>
      <c r="E39" s="875">
        <v>3524.0807937846839</v>
      </c>
      <c r="F39" s="875">
        <v>20813.245154875207</v>
      </c>
      <c r="G39" s="1421">
        <v>4742.0509149999998</v>
      </c>
      <c r="H39" s="875">
        <v>0</v>
      </c>
      <c r="I39" s="1062">
        <v>0</v>
      </c>
      <c r="J39" s="1063">
        <v>0</v>
      </c>
      <c r="K39" s="1063">
        <v>0</v>
      </c>
      <c r="L39" s="1063">
        <v>0</v>
      </c>
      <c r="M39" s="1063">
        <v>0</v>
      </c>
      <c r="N39" s="1063">
        <v>0</v>
      </c>
      <c r="O39" s="1063">
        <v>0</v>
      </c>
      <c r="P39" s="1063">
        <v>0</v>
      </c>
      <c r="Q39" s="1063">
        <v>0</v>
      </c>
      <c r="R39" s="1063">
        <v>0</v>
      </c>
      <c r="S39" s="1063">
        <v>0</v>
      </c>
      <c r="T39" s="1129">
        <v>0</v>
      </c>
      <c r="U39" s="860" t="s">
        <v>212</v>
      </c>
    </row>
    <row r="40" spans="2:21" s="365" customFormat="1" ht="24.95" customHeight="1" x14ac:dyDescent="0.2">
      <c r="B40" s="610" t="s">
        <v>1254</v>
      </c>
      <c r="C40" s="875">
        <v>3349.1959999999995</v>
      </c>
      <c r="D40" s="875">
        <v>6919.0175820000004</v>
      </c>
      <c r="E40" s="875">
        <v>14018.319205</v>
      </c>
      <c r="F40" s="875">
        <v>18206.508312999998</v>
      </c>
      <c r="G40" s="1421">
        <v>10171.658707000001</v>
      </c>
      <c r="H40" s="875">
        <v>4567.5372837599998</v>
      </c>
      <c r="I40" s="1062">
        <v>359.17837933000004</v>
      </c>
      <c r="J40" s="1063">
        <v>1203.9697189199999</v>
      </c>
      <c r="K40" s="1063">
        <v>174.48558873999991</v>
      </c>
      <c r="L40" s="1063">
        <v>115.29606640999999</v>
      </c>
      <c r="M40" s="1063">
        <v>330.42788079999997</v>
      </c>
      <c r="N40" s="1063">
        <v>75.483182119999995</v>
      </c>
      <c r="O40" s="1063">
        <v>1122.53276568</v>
      </c>
      <c r="P40" s="1063">
        <v>91.698813209999997</v>
      </c>
      <c r="Q40" s="1063">
        <v>130.01934266999999</v>
      </c>
      <c r="R40" s="1063">
        <v>84.909194020000015</v>
      </c>
      <c r="S40" s="1063">
        <v>314.75283944</v>
      </c>
      <c r="T40" s="1129">
        <v>564.78351241999997</v>
      </c>
      <c r="U40" s="860" t="s">
        <v>711</v>
      </c>
    </row>
    <row r="41" spans="2:21" s="365" customFormat="1" ht="24.95" customHeight="1" x14ac:dyDescent="0.2">
      <c r="B41" s="610" t="s">
        <v>1003</v>
      </c>
      <c r="C41" s="875">
        <v>2831.5909999999999</v>
      </c>
      <c r="D41" s="875">
        <v>1181.9388300000001</v>
      </c>
      <c r="E41" s="875">
        <v>62.051381999999997</v>
      </c>
      <c r="F41" s="875">
        <v>16452.7148906648</v>
      </c>
      <c r="G41" s="1421">
        <v>5160.6735099999996</v>
      </c>
      <c r="H41" s="875">
        <v>107.699315</v>
      </c>
      <c r="I41" s="1062">
        <v>0</v>
      </c>
      <c r="J41" s="1063">
        <v>4.1395</v>
      </c>
      <c r="K41" s="1063">
        <v>0</v>
      </c>
      <c r="L41" s="1063">
        <v>7.0422750000000001</v>
      </c>
      <c r="M41" s="1063">
        <v>0</v>
      </c>
      <c r="N41" s="1063">
        <v>81.564999999999998</v>
      </c>
      <c r="O41" s="1063">
        <v>0</v>
      </c>
      <c r="P41" s="1063">
        <v>6.3040399999999996</v>
      </c>
      <c r="Q41" s="1063">
        <v>3.7115</v>
      </c>
      <c r="R41" s="1063">
        <v>0</v>
      </c>
      <c r="S41" s="1063">
        <v>4.9370000000000003</v>
      </c>
      <c r="T41" s="1129">
        <v>0</v>
      </c>
      <c r="U41" s="860" t="s">
        <v>1071</v>
      </c>
    </row>
    <row r="42" spans="2:21" s="365" customFormat="1" ht="24.95" customHeight="1" x14ac:dyDescent="0.2">
      <c r="B42" s="610" t="s">
        <v>1002</v>
      </c>
      <c r="C42" s="875">
        <v>8364.2450000000008</v>
      </c>
      <c r="D42" s="875">
        <v>14676.386055999999</v>
      </c>
      <c r="E42" s="875">
        <v>13103.528551000001</v>
      </c>
      <c r="F42" s="875">
        <v>16365.298911999998</v>
      </c>
      <c r="G42" s="1421">
        <v>14281.494733999998</v>
      </c>
      <c r="H42" s="875">
        <v>17075.033060909998</v>
      </c>
      <c r="I42" s="1062">
        <v>1188.85270631</v>
      </c>
      <c r="J42" s="1063">
        <v>1809.63419118</v>
      </c>
      <c r="K42" s="1063">
        <v>20.957999999999998</v>
      </c>
      <c r="L42" s="1063">
        <v>900.22850369000003</v>
      </c>
      <c r="M42" s="1063">
        <v>439.37940000000003</v>
      </c>
      <c r="N42" s="1063">
        <v>356.74709999999999</v>
      </c>
      <c r="O42" s="1063">
        <v>3461.300403499999</v>
      </c>
      <c r="P42" s="1063">
        <v>774.83089560000008</v>
      </c>
      <c r="Q42" s="1063">
        <v>723.63399450999998</v>
      </c>
      <c r="R42" s="1063">
        <v>1792.869956</v>
      </c>
      <c r="S42" s="1063">
        <v>2264.6928050000001</v>
      </c>
      <c r="T42" s="1129">
        <v>3341.9051051200004</v>
      </c>
      <c r="U42" s="860" t="s">
        <v>1070</v>
      </c>
    </row>
    <row r="43" spans="2:21" s="365" customFormat="1" ht="24.95" customHeight="1" x14ac:dyDescent="0.2">
      <c r="B43" s="610" t="s">
        <v>655</v>
      </c>
      <c r="C43" s="875">
        <v>9545.2330000000002</v>
      </c>
      <c r="D43" s="875">
        <v>8815.1789289999997</v>
      </c>
      <c r="E43" s="875">
        <v>10655.669054999998</v>
      </c>
      <c r="F43" s="875">
        <v>14656.14977818543</v>
      </c>
      <c r="G43" s="1421">
        <v>7816.7439219999987</v>
      </c>
      <c r="H43" s="875">
        <v>1175.1366266399993</v>
      </c>
      <c r="I43" s="1062">
        <v>927.10917768999923</v>
      </c>
      <c r="J43" s="1063">
        <v>11.044540800000002</v>
      </c>
      <c r="K43" s="1063">
        <v>17.083088629999995</v>
      </c>
      <c r="L43" s="1063">
        <v>11.622831989999998</v>
      </c>
      <c r="M43" s="1063">
        <v>17.211241100000002</v>
      </c>
      <c r="N43" s="1063">
        <v>36.590699999999998</v>
      </c>
      <c r="O43" s="1063">
        <v>34.392099999999999</v>
      </c>
      <c r="P43" s="1063">
        <v>4.5973010900000002</v>
      </c>
      <c r="Q43" s="1063">
        <v>2.2236100000000003</v>
      </c>
      <c r="R43" s="1063">
        <v>65.583939060000006</v>
      </c>
      <c r="S43" s="1063">
        <v>27.4953</v>
      </c>
      <c r="T43" s="1129">
        <v>20.182796280000002</v>
      </c>
      <c r="U43" s="860" t="s">
        <v>656</v>
      </c>
    </row>
    <row r="44" spans="2:21" s="365" customFormat="1" ht="24.75" customHeight="1" x14ac:dyDescent="0.2">
      <c r="B44" s="610" t="s">
        <v>1184</v>
      </c>
      <c r="C44" s="875">
        <v>5971</v>
      </c>
      <c r="D44" s="875">
        <v>6293.0105660000008</v>
      </c>
      <c r="E44" s="875">
        <v>10634.760982999998</v>
      </c>
      <c r="F44" s="875">
        <v>14279.223982297297</v>
      </c>
      <c r="G44" s="1421">
        <v>13095.842185</v>
      </c>
      <c r="H44" s="875">
        <v>6503.2966178699999</v>
      </c>
      <c r="I44" s="1062">
        <v>165.55658689999999</v>
      </c>
      <c r="J44" s="1063">
        <v>1679.36315276</v>
      </c>
      <c r="K44" s="1063">
        <v>287.35500114000007</v>
      </c>
      <c r="L44" s="1063">
        <v>496.06019359999999</v>
      </c>
      <c r="M44" s="1063">
        <v>550.77328817999989</v>
      </c>
      <c r="N44" s="1063">
        <v>614.22927110000001</v>
      </c>
      <c r="O44" s="1063">
        <v>490.85681484000003</v>
      </c>
      <c r="P44" s="1063">
        <v>303.21502557999997</v>
      </c>
      <c r="Q44" s="1063">
        <v>336.36261511000004</v>
      </c>
      <c r="R44" s="1063">
        <v>330.44709551999995</v>
      </c>
      <c r="S44" s="1063">
        <v>502.94069442</v>
      </c>
      <c r="T44" s="1129">
        <v>746.13687872000003</v>
      </c>
      <c r="U44" s="860" t="s">
        <v>1185</v>
      </c>
    </row>
    <row r="45" spans="2:21" s="365" customFormat="1" ht="24.95" customHeight="1" x14ac:dyDescent="0.2">
      <c r="B45" s="610" t="s">
        <v>192</v>
      </c>
      <c r="C45" s="875">
        <v>15043.264000000001</v>
      </c>
      <c r="D45" s="875">
        <v>9558.6582930000004</v>
      </c>
      <c r="E45" s="875">
        <v>10477.18029</v>
      </c>
      <c r="F45" s="875">
        <v>12587.759461</v>
      </c>
      <c r="G45" s="1421">
        <v>9379.5404090000011</v>
      </c>
      <c r="H45" s="875">
        <v>19735.531751809998</v>
      </c>
      <c r="I45" s="1062">
        <v>1774.0870596100012</v>
      </c>
      <c r="J45" s="1063">
        <v>1100.81586255</v>
      </c>
      <c r="K45" s="1063">
        <v>1119.2924902699972</v>
      </c>
      <c r="L45" s="1063">
        <v>775.33190049000052</v>
      </c>
      <c r="M45" s="1063">
        <v>1735.5864223499998</v>
      </c>
      <c r="N45" s="1063">
        <v>1636.3370831499985</v>
      </c>
      <c r="O45" s="1063">
        <v>1372.9020436899991</v>
      </c>
      <c r="P45" s="1063">
        <v>712.05965403999994</v>
      </c>
      <c r="Q45" s="1063">
        <v>2115.6048090999998</v>
      </c>
      <c r="R45" s="1063">
        <v>2380.5694501299995</v>
      </c>
      <c r="S45" s="1063">
        <v>2338.776078489997</v>
      </c>
      <c r="T45" s="1129">
        <v>2674.168897940001</v>
      </c>
      <c r="U45" s="860" t="s">
        <v>202</v>
      </c>
    </row>
    <row r="46" spans="2:21" s="365" customFormat="1" ht="24.95" customHeight="1" x14ac:dyDescent="0.2">
      <c r="B46" s="610" t="s">
        <v>1004</v>
      </c>
      <c r="C46" s="875">
        <v>9198.4679999999989</v>
      </c>
      <c r="D46" s="875">
        <v>11931.848342000001</v>
      </c>
      <c r="E46" s="875">
        <v>7887.0750389999994</v>
      </c>
      <c r="F46" s="875">
        <v>11219.950667999999</v>
      </c>
      <c r="G46" s="1421">
        <v>4932.5691100000004</v>
      </c>
      <c r="H46" s="875">
        <v>4886.2513869700006</v>
      </c>
      <c r="I46" s="1062">
        <v>237.54082004999998</v>
      </c>
      <c r="J46" s="1063">
        <v>329.71016057000003</v>
      </c>
      <c r="K46" s="1063">
        <v>134.48186036000001</v>
      </c>
      <c r="L46" s="1063">
        <v>300.34744789999996</v>
      </c>
      <c r="M46" s="1063">
        <v>472.09122461999999</v>
      </c>
      <c r="N46" s="1063">
        <v>421.56171327000004</v>
      </c>
      <c r="O46" s="1063">
        <v>361.33797309000005</v>
      </c>
      <c r="P46" s="1063">
        <v>626.68490966000002</v>
      </c>
      <c r="Q46" s="1063">
        <v>497.42083357999991</v>
      </c>
      <c r="R46" s="1063">
        <v>355.92747063000002</v>
      </c>
      <c r="S46" s="1063">
        <v>537.98360551999997</v>
      </c>
      <c r="T46" s="1129">
        <v>611.16336771999988</v>
      </c>
      <c r="U46" s="860" t="s">
        <v>1072</v>
      </c>
    </row>
    <row r="47" spans="2:21" s="365" customFormat="1" ht="24.95" customHeight="1" x14ac:dyDescent="0.2">
      <c r="B47" s="610" t="s">
        <v>1177</v>
      </c>
      <c r="C47" s="875">
        <v>4778</v>
      </c>
      <c r="D47" s="875">
        <v>3456.6617109999997</v>
      </c>
      <c r="E47" s="875">
        <v>9593.0490250000003</v>
      </c>
      <c r="F47" s="875">
        <v>10796.845151</v>
      </c>
      <c r="G47" s="1421">
        <v>6563.1518299999998</v>
      </c>
      <c r="H47" s="875">
        <v>8232.4564544899986</v>
      </c>
      <c r="I47" s="1062">
        <v>380.38112364</v>
      </c>
      <c r="J47" s="1063">
        <v>553.94152233</v>
      </c>
      <c r="K47" s="1063">
        <v>663.14939772999969</v>
      </c>
      <c r="L47" s="1063">
        <v>691.16256137000005</v>
      </c>
      <c r="M47" s="1063">
        <v>322.23223207999996</v>
      </c>
      <c r="N47" s="1063">
        <v>537.89026621999994</v>
      </c>
      <c r="O47" s="1063">
        <v>738.05978706999997</v>
      </c>
      <c r="P47" s="1063">
        <v>545.67047658000001</v>
      </c>
      <c r="Q47" s="1063">
        <v>859.80493400999978</v>
      </c>
      <c r="R47" s="1063">
        <v>465.81770613999993</v>
      </c>
      <c r="S47" s="1063">
        <v>911.73230099999978</v>
      </c>
      <c r="T47" s="1129">
        <v>1562.6141463199997</v>
      </c>
      <c r="U47" s="860" t="s">
        <v>1176</v>
      </c>
    </row>
    <row r="48" spans="2:21" s="365" customFormat="1" ht="24.95" customHeight="1" x14ac:dyDescent="0.2">
      <c r="B48" s="610" t="s">
        <v>457</v>
      </c>
      <c r="C48" s="875">
        <v>5640.5230000000001</v>
      </c>
      <c r="D48" s="875">
        <v>9536.779582000001</v>
      </c>
      <c r="E48" s="875">
        <v>8018.2560341208</v>
      </c>
      <c r="F48" s="875">
        <v>10464.032089</v>
      </c>
      <c r="G48" s="1421">
        <v>9090.3966360228424</v>
      </c>
      <c r="H48" s="875">
        <v>21409.445918949998</v>
      </c>
      <c r="I48" s="1062">
        <v>841.08911282999986</v>
      </c>
      <c r="J48" s="1063">
        <v>42.275626279999997</v>
      </c>
      <c r="K48" s="1063">
        <v>895.59339616000011</v>
      </c>
      <c r="L48" s="1063">
        <v>1462.6169255599998</v>
      </c>
      <c r="M48" s="1063">
        <v>2130.8289661099998</v>
      </c>
      <c r="N48" s="1063">
        <v>1901.2931589100001</v>
      </c>
      <c r="O48" s="1063">
        <v>2145.3660249</v>
      </c>
      <c r="P48" s="1063">
        <v>2037.6007945800002</v>
      </c>
      <c r="Q48" s="1063">
        <v>2050.5205710699997</v>
      </c>
      <c r="R48" s="1063">
        <v>3086.6633944100004</v>
      </c>
      <c r="S48" s="1063">
        <v>3234.3734597199991</v>
      </c>
      <c r="T48" s="1129">
        <v>1581.2244884200004</v>
      </c>
      <c r="U48" s="860" t="s">
        <v>448</v>
      </c>
    </row>
    <row r="49" spans="2:21" s="365" customFormat="1" ht="24.75" customHeight="1" x14ac:dyDescent="0.2">
      <c r="B49" s="610" t="s">
        <v>365</v>
      </c>
      <c r="C49" s="875">
        <v>11253.199999999999</v>
      </c>
      <c r="D49" s="875">
        <v>6355.7170729999989</v>
      </c>
      <c r="E49" s="875">
        <v>11809.075225260274</v>
      </c>
      <c r="F49" s="875">
        <v>10261.436686401441</v>
      </c>
      <c r="G49" s="1421">
        <v>13660.052566488863</v>
      </c>
      <c r="H49" s="875">
        <v>3349.63199033</v>
      </c>
      <c r="I49" s="1062">
        <v>406.10797520999995</v>
      </c>
      <c r="J49" s="1063">
        <v>190.69561267999998</v>
      </c>
      <c r="K49" s="1063">
        <v>168.66468693999997</v>
      </c>
      <c r="L49" s="1063">
        <v>106.59798717000002</v>
      </c>
      <c r="M49" s="1063">
        <v>334.36636136999999</v>
      </c>
      <c r="N49" s="1063">
        <v>91.347087520000002</v>
      </c>
      <c r="O49" s="1063">
        <v>381.74873856999994</v>
      </c>
      <c r="P49" s="1063">
        <v>183.28825961000007</v>
      </c>
      <c r="Q49" s="1063">
        <v>128.51603047999998</v>
      </c>
      <c r="R49" s="1063">
        <v>122.04159981999999</v>
      </c>
      <c r="S49" s="1063">
        <v>228.40527344999998</v>
      </c>
      <c r="T49" s="1129">
        <v>1007.85237751</v>
      </c>
      <c r="U49" s="860" t="s">
        <v>654</v>
      </c>
    </row>
    <row r="50" spans="2:21" s="365" customFormat="1" ht="24.75" customHeight="1" x14ac:dyDescent="0.2">
      <c r="B50" s="610" t="s">
        <v>194</v>
      </c>
      <c r="C50" s="875">
        <v>10091.437</v>
      </c>
      <c r="D50" s="875">
        <v>7688.2721419999998</v>
      </c>
      <c r="E50" s="875">
        <v>6299.5862640000005</v>
      </c>
      <c r="F50" s="875">
        <v>9989.5294790000007</v>
      </c>
      <c r="G50" s="1421">
        <v>5057.8344879999995</v>
      </c>
      <c r="H50" s="875">
        <v>2441.1026892200002</v>
      </c>
      <c r="I50" s="1062">
        <v>146.83823128</v>
      </c>
      <c r="J50" s="1063">
        <v>106.96195359999999</v>
      </c>
      <c r="K50" s="1063">
        <v>70.440524210000007</v>
      </c>
      <c r="L50" s="1063">
        <v>141.95583762999999</v>
      </c>
      <c r="M50" s="1063">
        <v>188.08799198999998</v>
      </c>
      <c r="N50" s="1063">
        <v>173.74732163000002</v>
      </c>
      <c r="O50" s="1063">
        <v>377.13222657000006</v>
      </c>
      <c r="P50" s="1063">
        <v>140.79181027999999</v>
      </c>
      <c r="Q50" s="1063">
        <v>134.50954024999999</v>
      </c>
      <c r="R50" s="1063">
        <v>247.91728422999998</v>
      </c>
      <c r="S50" s="1063">
        <v>296.62090999999998</v>
      </c>
      <c r="T50" s="1129">
        <v>416.09905755000005</v>
      </c>
      <c r="U50" s="860" t="s">
        <v>210</v>
      </c>
    </row>
    <row r="51" spans="2:21" s="365" customFormat="1" ht="24.95" customHeight="1" x14ac:dyDescent="0.2">
      <c r="B51" s="610" t="s">
        <v>444</v>
      </c>
      <c r="C51" s="875">
        <v>2948.0919999999996</v>
      </c>
      <c r="D51" s="875">
        <v>5774.3559889999997</v>
      </c>
      <c r="E51" s="875">
        <v>6940.464187999999</v>
      </c>
      <c r="F51" s="875">
        <v>9854.4828740000012</v>
      </c>
      <c r="G51" s="1421">
        <v>3872.0535310000005</v>
      </c>
      <c r="H51" s="875">
        <v>3458.6570918300004</v>
      </c>
      <c r="I51" s="1062">
        <v>129.07260596000003</v>
      </c>
      <c r="J51" s="1063">
        <v>157.47092029999996</v>
      </c>
      <c r="K51" s="1063">
        <v>131.94506955</v>
      </c>
      <c r="L51" s="1063">
        <v>127.91991530000001</v>
      </c>
      <c r="M51" s="1063">
        <v>31.605929119999999</v>
      </c>
      <c r="N51" s="1063">
        <v>126.19680122999999</v>
      </c>
      <c r="O51" s="1063">
        <v>1550.2692857700001</v>
      </c>
      <c r="P51" s="1063">
        <v>20.378085780000003</v>
      </c>
      <c r="Q51" s="1063">
        <v>22.404919309999997</v>
      </c>
      <c r="R51" s="1063">
        <v>0</v>
      </c>
      <c r="S51" s="1063">
        <v>60.607885099999997</v>
      </c>
      <c r="T51" s="1129">
        <v>1100.78567441</v>
      </c>
      <c r="U51" s="860" t="s">
        <v>445</v>
      </c>
    </row>
    <row r="52" spans="2:21" s="365" customFormat="1" ht="24.75" customHeight="1" x14ac:dyDescent="0.2">
      <c r="B52" s="610" t="s">
        <v>706</v>
      </c>
      <c r="C52" s="875">
        <v>11723.949000000001</v>
      </c>
      <c r="D52" s="875">
        <v>8724.1172729999998</v>
      </c>
      <c r="E52" s="875">
        <v>8446.3892030000006</v>
      </c>
      <c r="F52" s="875">
        <v>9757.2783260991982</v>
      </c>
      <c r="G52" s="1421">
        <v>5669.5527410000013</v>
      </c>
      <c r="H52" s="875">
        <v>1943.9817563299998</v>
      </c>
      <c r="I52" s="1062">
        <v>179.91096679000003</v>
      </c>
      <c r="J52" s="1063">
        <v>63.734036670000002</v>
      </c>
      <c r="K52" s="1063">
        <v>98.663136440000002</v>
      </c>
      <c r="L52" s="1063">
        <v>144.04051226000001</v>
      </c>
      <c r="M52" s="1063">
        <v>197.93721918999998</v>
      </c>
      <c r="N52" s="1063">
        <v>186.82270788</v>
      </c>
      <c r="O52" s="1063">
        <v>188.50589761000001</v>
      </c>
      <c r="P52" s="1063">
        <v>153.61437673999998</v>
      </c>
      <c r="Q52" s="1063">
        <v>77.307840749999997</v>
      </c>
      <c r="R52" s="1063">
        <v>92.48500141000001</v>
      </c>
      <c r="S52" s="1063">
        <v>147.17762440999999</v>
      </c>
      <c r="T52" s="1129">
        <v>413.78243617999999</v>
      </c>
      <c r="U52" s="860" t="s">
        <v>707</v>
      </c>
    </row>
    <row r="53" spans="2:21" s="365" customFormat="1" ht="24.95" customHeight="1" x14ac:dyDescent="0.2">
      <c r="B53" s="610" t="s">
        <v>704</v>
      </c>
      <c r="C53" s="875">
        <v>6196.6920000000009</v>
      </c>
      <c r="D53" s="875">
        <v>8306.0714329999992</v>
      </c>
      <c r="E53" s="875">
        <v>8202.7103786719126</v>
      </c>
      <c r="F53" s="875">
        <v>9280.6113509999996</v>
      </c>
      <c r="G53" s="1421">
        <v>9759.1425049999998</v>
      </c>
      <c r="H53" s="875">
        <v>17081.054380230005</v>
      </c>
      <c r="I53" s="1062">
        <v>1411.3934242800046</v>
      </c>
      <c r="J53" s="1063">
        <v>1418.3778444399995</v>
      </c>
      <c r="K53" s="1063">
        <v>662.83336706999989</v>
      </c>
      <c r="L53" s="1063">
        <v>635.81523216000016</v>
      </c>
      <c r="M53" s="1063">
        <v>1596.1014706799999</v>
      </c>
      <c r="N53" s="1063">
        <v>1317.6352088499989</v>
      </c>
      <c r="O53" s="1063">
        <v>1155.1454893299999</v>
      </c>
      <c r="P53" s="1063">
        <v>847.15368837999983</v>
      </c>
      <c r="Q53" s="1063">
        <v>889.25923926999985</v>
      </c>
      <c r="R53" s="1063">
        <v>1512.8958221800006</v>
      </c>
      <c r="S53" s="1063">
        <v>1866.6078864400024</v>
      </c>
      <c r="T53" s="1129">
        <v>3767.8357071499991</v>
      </c>
      <c r="U53" s="860" t="s">
        <v>705</v>
      </c>
    </row>
    <row r="54" spans="2:21" s="365" customFormat="1" ht="24.95" customHeight="1" x14ac:dyDescent="0.2">
      <c r="B54" s="610" t="s">
        <v>657</v>
      </c>
      <c r="C54" s="875">
        <v>6410.09</v>
      </c>
      <c r="D54" s="875">
        <v>5390.9097629999997</v>
      </c>
      <c r="E54" s="875">
        <v>7222.1091863035472</v>
      </c>
      <c r="F54" s="875">
        <v>8536.0683505744018</v>
      </c>
      <c r="G54" s="1421">
        <v>7224.4278870000007</v>
      </c>
      <c r="H54" s="875">
        <v>1012.7568580799999</v>
      </c>
      <c r="I54" s="1062">
        <v>8.3257322499999997</v>
      </c>
      <c r="J54" s="1063">
        <v>35.339193030000004</v>
      </c>
      <c r="K54" s="1063">
        <v>87.802232119999999</v>
      </c>
      <c r="L54" s="1063">
        <v>24.55947565</v>
      </c>
      <c r="M54" s="1063">
        <v>612.4855</v>
      </c>
      <c r="N54" s="1063">
        <v>8.5052988000000003</v>
      </c>
      <c r="O54" s="1063">
        <v>90.457425000000001</v>
      </c>
      <c r="P54" s="1063">
        <v>13.35172599</v>
      </c>
      <c r="Q54" s="1063">
        <v>54.407429399999998</v>
      </c>
      <c r="R54" s="1063">
        <v>27.945499999999996</v>
      </c>
      <c r="S54" s="1063">
        <v>36.38404104</v>
      </c>
      <c r="T54" s="1129">
        <v>13.1933048</v>
      </c>
      <c r="U54" s="860" t="s">
        <v>658</v>
      </c>
    </row>
    <row r="55" spans="2:21" s="365" customFormat="1" ht="24.95" customHeight="1" x14ac:dyDescent="0.2">
      <c r="B55" s="610" t="s">
        <v>758</v>
      </c>
      <c r="C55" s="875">
        <v>7884.9839999999995</v>
      </c>
      <c r="D55" s="875">
        <v>7220.9257050000006</v>
      </c>
      <c r="E55" s="875">
        <v>8456.2158889999992</v>
      </c>
      <c r="F55" s="875">
        <v>7419.749785</v>
      </c>
      <c r="G55" s="1421">
        <v>9014.6934689999998</v>
      </c>
      <c r="H55" s="875">
        <v>48328.40710366999</v>
      </c>
      <c r="I55" s="1062">
        <v>1982.4436530700009</v>
      </c>
      <c r="J55" s="1063">
        <v>2568.7095190199957</v>
      </c>
      <c r="K55" s="1063">
        <v>3049.0452551900012</v>
      </c>
      <c r="L55" s="1063">
        <v>2693.2683820500001</v>
      </c>
      <c r="M55" s="1063">
        <v>4072.0927005899966</v>
      </c>
      <c r="N55" s="1063">
        <v>4201.0985411200036</v>
      </c>
      <c r="O55" s="1063">
        <v>3152.3819739399978</v>
      </c>
      <c r="P55" s="1063">
        <v>4490.8392550200006</v>
      </c>
      <c r="Q55" s="1063">
        <v>4899.5349790099999</v>
      </c>
      <c r="R55" s="1063">
        <v>3576.4774661800002</v>
      </c>
      <c r="S55" s="1063">
        <v>5964.1552282499933</v>
      </c>
      <c r="T55" s="1129">
        <v>7678.3601502299989</v>
      </c>
      <c r="U55" s="860" t="s">
        <v>361</v>
      </c>
    </row>
    <row r="56" spans="2:21" s="365" customFormat="1" ht="24.95" customHeight="1" x14ac:dyDescent="0.2">
      <c r="B56" s="610" t="s">
        <v>999</v>
      </c>
      <c r="C56" s="875"/>
      <c r="D56" s="875"/>
      <c r="E56" s="875"/>
      <c r="F56" s="875">
        <v>2254.280395752</v>
      </c>
      <c r="G56" s="1421">
        <v>1240.3559739999998</v>
      </c>
      <c r="H56" s="875">
        <v>1425.94258801</v>
      </c>
      <c r="I56" s="1062">
        <v>196.52064660000002</v>
      </c>
      <c r="J56" s="1063">
        <v>130.54693457000002</v>
      </c>
      <c r="K56" s="1063">
        <v>25.067</v>
      </c>
      <c r="L56" s="1063">
        <v>140.56950000000001</v>
      </c>
      <c r="M56" s="1063">
        <v>23.885733999999999</v>
      </c>
      <c r="N56" s="1063">
        <v>202.81471043000002</v>
      </c>
      <c r="O56" s="1063">
        <v>173.60885999999999</v>
      </c>
      <c r="P56" s="1063">
        <v>40.097022500000001</v>
      </c>
      <c r="Q56" s="1063">
        <v>27.678198000000002</v>
      </c>
      <c r="R56" s="1063">
        <v>83.502898419999994</v>
      </c>
      <c r="S56" s="1063">
        <v>348.63408348999997</v>
      </c>
      <c r="T56" s="1129">
        <v>33.017000000000003</v>
      </c>
      <c r="U56" s="860"/>
    </row>
    <row r="57" spans="2:21" s="365" customFormat="1" ht="24.95" customHeight="1" x14ac:dyDescent="0.2">
      <c r="B57" s="610" t="s">
        <v>196</v>
      </c>
      <c r="C57" s="875">
        <v>5531.5809999999992</v>
      </c>
      <c r="D57" s="875">
        <v>4546.1690699999999</v>
      </c>
      <c r="E57" s="875">
        <v>3733.6021821692257</v>
      </c>
      <c r="F57" s="875">
        <v>3174.801466716</v>
      </c>
      <c r="G57" s="1421">
        <v>3645.1171130000002</v>
      </c>
      <c r="H57" s="875">
        <v>0</v>
      </c>
      <c r="I57" s="1062">
        <v>0</v>
      </c>
      <c r="J57" s="1063">
        <v>0</v>
      </c>
      <c r="K57" s="1063">
        <v>0</v>
      </c>
      <c r="L57" s="1063">
        <v>0</v>
      </c>
      <c r="M57" s="1063">
        <v>0</v>
      </c>
      <c r="N57" s="1063">
        <v>0</v>
      </c>
      <c r="O57" s="1063">
        <v>0</v>
      </c>
      <c r="P57" s="1063">
        <v>0</v>
      </c>
      <c r="Q57" s="1063">
        <v>0</v>
      </c>
      <c r="R57" s="1063">
        <v>0</v>
      </c>
      <c r="S57" s="1063">
        <v>0</v>
      </c>
      <c r="T57" s="1129">
        <v>0</v>
      </c>
      <c r="U57" s="860" t="s">
        <v>204</v>
      </c>
    </row>
    <row r="58" spans="2:21" s="365" customFormat="1" ht="24.95" customHeight="1" x14ac:dyDescent="0.2">
      <c r="B58" s="610" t="s">
        <v>1179</v>
      </c>
      <c r="C58" s="875">
        <v>14391.775000000003</v>
      </c>
      <c r="D58" s="875">
        <v>6342.5455350000002</v>
      </c>
      <c r="E58" s="875">
        <v>5003.7280246938053</v>
      </c>
      <c r="F58" s="875">
        <v>1979.8600920000001</v>
      </c>
      <c r="G58" s="1421">
        <v>10706.033907000001</v>
      </c>
      <c r="H58" s="875">
        <v>11910.757716690001</v>
      </c>
      <c r="I58" s="1062">
        <v>837.33262979999995</v>
      </c>
      <c r="J58" s="1063">
        <v>13.50002999</v>
      </c>
      <c r="K58" s="1063">
        <v>839.14690276999988</v>
      </c>
      <c r="L58" s="1063">
        <v>19.503591710000002</v>
      </c>
      <c r="M58" s="1063">
        <v>365.37008604000005</v>
      </c>
      <c r="N58" s="1063">
        <v>1674.6822044800001</v>
      </c>
      <c r="O58" s="1063">
        <v>1053.04211577</v>
      </c>
      <c r="P58" s="1063">
        <v>1115.0652799000002</v>
      </c>
      <c r="Q58" s="1063">
        <v>1176.1000070600001</v>
      </c>
      <c r="R58" s="1063">
        <v>2979.9347265199999</v>
      </c>
      <c r="S58" s="1063">
        <v>584.46544999999992</v>
      </c>
      <c r="T58" s="1129">
        <v>1252.6146926499998</v>
      </c>
      <c r="U58" s="860" t="s">
        <v>1182</v>
      </c>
    </row>
    <row r="59" spans="2:21" s="365" customFormat="1" ht="24.95" customHeight="1" x14ac:dyDescent="0.2">
      <c r="B59" s="610" t="s">
        <v>266</v>
      </c>
      <c r="C59" s="875">
        <v>19250.536</v>
      </c>
      <c r="D59" s="875">
        <v>3663.1864800000003</v>
      </c>
      <c r="E59" s="875">
        <v>1403.8905970000001</v>
      </c>
      <c r="F59" s="875">
        <v>1791.1237000000003</v>
      </c>
      <c r="G59" s="1421">
        <v>1981.2385380000001</v>
      </c>
      <c r="H59" s="875">
        <v>1727.3928255800001</v>
      </c>
      <c r="I59" s="1062">
        <v>187.22705980000001</v>
      </c>
      <c r="J59" s="1063">
        <v>53.902675500000001</v>
      </c>
      <c r="K59" s="1063">
        <v>22.920643009999996</v>
      </c>
      <c r="L59" s="1063">
        <v>145.09341724999999</v>
      </c>
      <c r="M59" s="1063">
        <v>215.62582709999995</v>
      </c>
      <c r="N59" s="1063">
        <v>218.44788563999998</v>
      </c>
      <c r="O59" s="1063">
        <v>302.45584837999996</v>
      </c>
      <c r="P59" s="1063">
        <v>126.65061854</v>
      </c>
      <c r="Q59" s="1063">
        <v>2.0042863500000001</v>
      </c>
      <c r="R59" s="1063">
        <v>76.52105087000001</v>
      </c>
      <c r="S59" s="1063">
        <v>124.03252341</v>
      </c>
      <c r="T59" s="1129">
        <v>252.51098973000003</v>
      </c>
      <c r="U59" s="860" t="s">
        <v>267</v>
      </c>
    </row>
    <row r="60" spans="2:21" s="365" customFormat="1" ht="24.95" customHeight="1" x14ac:dyDescent="0.2">
      <c r="B60" s="610" t="s">
        <v>756</v>
      </c>
      <c r="C60" s="875">
        <v>2770.002</v>
      </c>
      <c r="D60" s="875">
        <v>3005.3612780000003</v>
      </c>
      <c r="E60" s="875">
        <v>2581.2155969999999</v>
      </c>
      <c r="F60" s="875">
        <v>1535.4269969999998</v>
      </c>
      <c r="G60" s="1421">
        <v>3554.7542595961918</v>
      </c>
      <c r="H60" s="875">
        <v>777.69668223000008</v>
      </c>
      <c r="I60" s="1062">
        <v>15.320483449999999</v>
      </c>
      <c r="J60" s="1063">
        <v>5.1239513599999995</v>
      </c>
      <c r="K60" s="1063">
        <v>3.2096625600000004</v>
      </c>
      <c r="L60" s="1063">
        <v>646.84190662000003</v>
      </c>
      <c r="M60" s="1063">
        <v>24.83856609</v>
      </c>
      <c r="N60" s="1063">
        <v>3.004772</v>
      </c>
      <c r="O60" s="1063">
        <v>13.28369855</v>
      </c>
      <c r="P60" s="1063">
        <v>0</v>
      </c>
      <c r="Q60" s="1063">
        <v>1.02249524</v>
      </c>
      <c r="R60" s="1063">
        <v>0.41333600000000004</v>
      </c>
      <c r="S60" s="1063">
        <v>28.130800499999999</v>
      </c>
      <c r="T60" s="1129">
        <v>36.507009859999997</v>
      </c>
      <c r="U60" s="860" t="s">
        <v>757</v>
      </c>
    </row>
    <row r="61" spans="2:21" s="365" customFormat="1" ht="24.95" customHeight="1" x14ac:dyDescent="0.2">
      <c r="B61" s="610" t="s">
        <v>26</v>
      </c>
      <c r="C61" s="875">
        <v>103312.94999999998</v>
      </c>
      <c r="D61" s="875">
        <v>113421.64763599991</v>
      </c>
      <c r="E61" s="875">
        <v>102797.425633762</v>
      </c>
      <c r="F61" s="875">
        <v>117820.02684829201</v>
      </c>
      <c r="G61" s="1421">
        <v>93936.992112554814</v>
      </c>
      <c r="H61" s="875">
        <v>491388.43076149258</v>
      </c>
      <c r="I61" s="1062">
        <v>27330.606440506006</v>
      </c>
      <c r="J61" s="1063">
        <v>38423.180733844936</v>
      </c>
      <c r="K61" s="1063">
        <v>31617.783705992497</v>
      </c>
      <c r="L61" s="1063">
        <v>68689.668858153789</v>
      </c>
      <c r="M61" s="1063">
        <v>48700.509947939303</v>
      </c>
      <c r="N61" s="1063">
        <v>48573.306516096534</v>
      </c>
      <c r="O61" s="1063">
        <v>15403.669270029999</v>
      </c>
      <c r="P61" s="1063">
        <v>33017.09267428099</v>
      </c>
      <c r="Q61" s="1063">
        <v>23037.618823665132</v>
      </c>
      <c r="R61" s="1063">
        <v>67232.704880787118</v>
      </c>
      <c r="S61" s="1063">
        <v>44569.834313943735</v>
      </c>
      <c r="T61" s="1129">
        <v>44792.454596252544</v>
      </c>
      <c r="U61" s="860" t="s">
        <v>659</v>
      </c>
    </row>
    <row r="62" spans="2:21" s="360" customFormat="1" ht="24.95" customHeight="1" x14ac:dyDescent="0.2">
      <c r="B62" s="608" t="s">
        <v>854</v>
      </c>
      <c r="C62" s="874">
        <v>839418.96199999994</v>
      </c>
      <c r="D62" s="874">
        <v>714215.59386699996</v>
      </c>
      <c r="E62" s="874">
        <v>812208.65754714888</v>
      </c>
      <c r="F62" s="874">
        <v>964928.309064097</v>
      </c>
      <c r="G62" s="947">
        <v>794277.43102509435</v>
      </c>
      <c r="H62" s="874">
        <v>944926.23315834254</v>
      </c>
      <c r="I62" s="985">
        <v>59652.178246116004</v>
      </c>
      <c r="J62" s="986">
        <v>71085.469790804927</v>
      </c>
      <c r="K62" s="986">
        <v>56788.235854032493</v>
      </c>
      <c r="L62" s="986">
        <v>102578.07414544378</v>
      </c>
      <c r="M62" s="986">
        <v>85414.221110959304</v>
      </c>
      <c r="N62" s="986">
        <v>80492.363319676529</v>
      </c>
      <c r="O62" s="986">
        <v>54549.842712640006</v>
      </c>
      <c r="P62" s="986">
        <v>62236.839918530997</v>
      </c>
      <c r="Q62" s="986">
        <v>58858.416929885134</v>
      </c>
      <c r="R62" s="986">
        <v>109293.30749900712</v>
      </c>
      <c r="S62" s="986">
        <v>95254.535260523728</v>
      </c>
      <c r="T62" s="988">
        <v>108722.74837072253</v>
      </c>
      <c r="U62" s="728" t="s">
        <v>332</v>
      </c>
    </row>
    <row r="63" spans="2:21" s="365" customFormat="1" ht="15.75" customHeight="1" thickBot="1" x14ac:dyDescent="0.25">
      <c r="B63" s="1306"/>
      <c r="C63" s="1417"/>
      <c r="D63" s="1417"/>
      <c r="E63" s="1418"/>
      <c r="F63" s="1419"/>
      <c r="G63" s="1418"/>
      <c r="H63" s="1583"/>
      <c r="I63" s="1420"/>
      <c r="J63" s="1415"/>
      <c r="K63" s="1415"/>
      <c r="L63" s="1415"/>
      <c r="M63" s="1415"/>
      <c r="N63" s="1415"/>
      <c r="O63" s="1415"/>
      <c r="P63" s="1415"/>
      <c r="Q63" s="1415"/>
      <c r="R63" s="1415"/>
      <c r="S63" s="1415"/>
      <c r="T63" s="1416"/>
      <c r="U63" s="1426"/>
    </row>
    <row r="64" spans="2:21" ht="9" customHeight="1" thickTop="1" x14ac:dyDescent="0.35"/>
    <row r="65" spans="2:21" s="334" customFormat="1" ht="18.75" customHeight="1" x14ac:dyDescent="0.5">
      <c r="B65" s="334" t="s">
        <v>1790</v>
      </c>
      <c r="U65" s="334" t="s">
        <v>1791</v>
      </c>
    </row>
    <row r="66" spans="2:21" ht="18" customHeight="1" x14ac:dyDescent="0.5">
      <c r="B66" s="125"/>
      <c r="C66" s="37"/>
      <c r="D66" s="37"/>
      <c r="E66" s="37"/>
      <c r="F66" s="37"/>
      <c r="G66" s="37"/>
      <c r="H66" s="37"/>
      <c r="I66" s="37"/>
      <c r="J66" s="37"/>
      <c r="K66" s="37"/>
      <c r="L66" s="37"/>
      <c r="M66" s="37"/>
      <c r="N66" s="37"/>
      <c r="O66" s="37"/>
      <c r="P66" s="37"/>
      <c r="Q66" s="37"/>
      <c r="R66" s="37"/>
      <c r="S66" s="37"/>
      <c r="T66" s="37"/>
      <c r="U66" s="53"/>
    </row>
    <row r="68" spans="2:21" ht="21.75" x14ac:dyDescent="0.5">
      <c r="D68" s="108"/>
      <c r="E68" s="108"/>
      <c r="F68" s="108"/>
      <c r="G68" s="108"/>
      <c r="H68" s="108"/>
      <c r="I68" s="92"/>
      <c r="J68" s="92"/>
      <c r="K68" s="92"/>
      <c r="L68" s="92"/>
      <c r="M68" s="92"/>
      <c r="N68" s="92"/>
      <c r="O68" s="92"/>
      <c r="P68" s="92"/>
      <c r="Q68" s="92"/>
      <c r="R68" s="92"/>
      <c r="S68" s="92"/>
      <c r="T68" s="92"/>
    </row>
  </sheetData>
  <mergeCells count="12">
    <mergeCell ref="L4:U4"/>
    <mergeCell ref="B4:K4"/>
    <mergeCell ref="U9:U11"/>
    <mergeCell ref="C9:C11"/>
    <mergeCell ref="D9:D11"/>
    <mergeCell ref="B9:B11"/>
    <mergeCell ref="I9:K9"/>
    <mergeCell ref="L9:T9"/>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8" orientation="portrait" r:id="rId1"/>
  <headerFooter alignWithMargins="0">
    <oddFooter>&amp;C&amp;"Times New Roman,Regular"&amp;20- &amp;P+49 -</oddFooter>
  </headerFooter>
  <colBreaks count="1" manualBreakCount="1">
    <brk id="11" max="6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K66"/>
  <sheetViews>
    <sheetView rightToLeft="1" view="pageBreakPreview" topLeftCell="B1" zoomScale="50" zoomScaleNormal="50" zoomScaleSheetLayoutView="50" workbookViewId="0"/>
  </sheetViews>
  <sheetFormatPr defaultRowHeight="15" x14ac:dyDescent="0.35"/>
  <cols>
    <col min="1" max="1" width="5.42578125" style="57" customWidth="1"/>
    <col min="2" max="2" width="67.7109375" style="57" customWidth="1"/>
    <col min="3" max="20" width="14.28515625" style="57" customWidth="1"/>
    <col min="21" max="21" width="67.7109375" style="57" customWidth="1"/>
    <col min="22" max="256" width="9.140625" style="57"/>
    <col min="257" max="257" width="0.28515625" style="57" customWidth="1"/>
    <col min="258" max="258" width="67.7109375" style="57" customWidth="1"/>
    <col min="259" max="276" width="14.28515625" style="57" customWidth="1"/>
    <col min="277" max="277" width="67.7109375" style="57" customWidth="1"/>
    <col min="278" max="512" width="9.140625" style="57"/>
    <col min="513" max="513" width="0.28515625" style="57" customWidth="1"/>
    <col min="514" max="514" width="67.7109375" style="57" customWidth="1"/>
    <col min="515" max="532" width="14.28515625" style="57" customWidth="1"/>
    <col min="533" max="533" width="67.7109375" style="57" customWidth="1"/>
    <col min="534" max="768" width="9.140625" style="57"/>
    <col min="769" max="769" width="0.28515625" style="57" customWidth="1"/>
    <col min="770" max="770" width="67.7109375" style="57" customWidth="1"/>
    <col min="771" max="788" width="14.28515625" style="57" customWidth="1"/>
    <col min="789" max="789" width="67.7109375" style="57" customWidth="1"/>
    <col min="790" max="1024" width="9.140625" style="57"/>
    <col min="1025" max="1025" width="0.28515625" style="57" customWidth="1"/>
    <col min="1026" max="1026" width="67.7109375" style="57" customWidth="1"/>
    <col min="1027" max="1044" width="14.28515625" style="57" customWidth="1"/>
    <col min="1045" max="1045" width="67.7109375" style="57" customWidth="1"/>
    <col min="1046" max="1280" width="9.140625" style="57"/>
    <col min="1281" max="1281" width="0.28515625" style="57" customWidth="1"/>
    <col min="1282" max="1282" width="67.7109375" style="57" customWidth="1"/>
    <col min="1283" max="1300" width="14.28515625" style="57" customWidth="1"/>
    <col min="1301" max="1301" width="67.7109375" style="57" customWidth="1"/>
    <col min="1302" max="1536" width="9.140625" style="57"/>
    <col min="1537" max="1537" width="0.28515625" style="57" customWidth="1"/>
    <col min="1538" max="1538" width="67.7109375" style="57" customWidth="1"/>
    <col min="1539" max="1556" width="14.28515625" style="57" customWidth="1"/>
    <col min="1557" max="1557" width="67.7109375" style="57" customWidth="1"/>
    <col min="1558" max="1792" width="9.140625" style="57"/>
    <col min="1793" max="1793" width="0.28515625" style="57" customWidth="1"/>
    <col min="1794" max="1794" width="67.7109375" style="57" customWidth="1"/>
    <col min="1795" max="1812" width="14.28515625" style="57" customWidth="1"/>
    <col min="1813" max="1813" width="67.7109375" style="57" customWidth="1"/>
    <col min="1814" max="2048" width="9.140625" style="57"/>
    <col min="2049" max="2049" width="0.28515625" style="57" customWidth="1"/>
    <col min="2050" max="2050" width="67.7109375" style="57" customWidth="1"/>
    <col min="2051" max="2068" width="14.28515625" style="57" customWidth="1"/>
    <col min="2069" max="2069" width="67.7109375" style="57" customWidth="1"/>
    <col min="2070" max="2304" width="9.140625" style="57"/>
    <col min="2305" max="2305" width="0.28515625" style="57" customWidth="1"/>
    <col min="2306" max="2306" width="67.7109375" style="57" customWidth="1"/>
    <col min="2307" max="2324" width="14.28515625" style="57" customWidth="1"/>
    <col min="2325" max="2325" width="67.7109375" style="57" customWidth="1"/>
    <col min="2326" max="2560" width="9.140625" style="57"/>
    <col min="2561" max="2561" width="0.28515625" style="57" customWidth="1"/>
    <col min="2562" max="2562" width="67.7109375" style="57" customWidth="1"/>
    <col min="2563" max="2580" width="14.28515625" style="57" customWidth="1"/>
    <col min="2581" max="2581" width="67.7109375" style="57" customWidth="1"/>
    <col min="2582" max="2816" width="9.140625" style="57"/>
    <col min="2817" max="2817" width="0.28515625" style="57" customWidth="1"/>
    <col min="2818" max="2818" width="67.7109375" style="57" customWidth="1"/>
    <col min="2819" max="2836" width="14.28515625" style="57" customWidth="1"/>
    <col min="2837" max="2837" width="67.7109375" style="57" customWidth="1"/>
    <col min="2838" max="3072" width="9.140625" style="57"/>
    <col min="3073" max="3073" width="0.28515625" style="57" customWidth="1"/>
    <col min="3074" max="3074" width="67.7109375" style="57" customWidth="1"/>
    <col min="3075" max="3092" width="14.28515625" style="57" customWidth="1"/>
    <col min="3093" max="3093" width="67.7109375" style="57" customWidth="1"/>
    <col min="3094" max="3328" width="9.140625" style="57"/>
    <col min="3329" max="3329" width="0.28515625" style="57" customWidth="1"/>
    <col min="3330" max="3330" width="67.7109375" style="57" customWidth="1"/>
    <col min="3331" max="3348" width="14.28515625" style="57" customWidth="1"/>
    <col min="3349" max="3349" width="67.7109375" style="57" customWidth="1"/>
    <col min="3350" max="3584" width="9.140625" style="57"/>
    <col min="3585" max="3585" width="0.28515625" style="57" customWidth="1"/>
    <col min="3586" max="3586" width="67.7109375" style="57" customWidth="1"/>
    <col min="3587" max="3604" width="14.28515625" style="57" customWidth="1"/>
    <col min="3605" max="3605" width="67.7109375" style="57" customWidth="1"/>
    <col min="3606" max="3840" width="9.140625" style="57"/>
    <col min="3841" max="3841" width="0.28515625" style="57" customWidth="1"/>
    <col min="3842" max="3842" width="67.7109375" style="57" customWidth="1"/>
    <col min="3843" max="3860" width="14.28515625" style="57" customWidth="1"/>
    <col min="3861" max="3861" width="67.7109375" style="57" customWidth="1"/>
    <col min="3862" max="4096" width="9.140625" style="57"/>
    <col min="4097" max="4097" width="0.28515625" style="57" customWidth="1"/>
    <col min="4098" max="4098" width="67.7109375" style="57" customWidth="1"/>
    <col min="4099" max="4116" width="14.28515625" style="57" customWidth="1"/>
    <col min="4117" max="4117" width="67.7109375" style="57" customWidth="1"/>
    <col min="4118" max="4352" width="9.140625" style="57"/>
    <col min="4353" max="4353" width="0.28515625" style="57" customWidth="1"/>
    <col min="4354" max="4354" width="67.7109375" style="57" customWidth="1"/>
    <col min="4355" max="4372" width="14.28515625" style="57" customWidth="1"/>
    <col min="4373" max="4373" width="67.7109375" style="57" customWidth="1"/>
    <col min="4374" max="4608" width="9.140625" style="57"/>
    <col min="4609" max="4609" width="0.28515625" style="57" customWidth="1"/>
    <col min="4610" max="4610" width="67.7109375" style="57" customWidth="1"/>
    <col min="4611" max="4628" width="14.28515625" style="57" customWidth="1"/>
    <col min="4629" max="4629" width="67.7109375" style="57" customWidth="1"/>
    <col min="4630" max="4864" width="9.140625" style="57"/>
    <col min="4865" max="4865" width="0.28515625" style="57" customWidth="1"/>
    <col min="4866" max="4866" width="67.7109375" style="57" customWidth="1"/>
    <col min="4867" max="4884" width="14.28515625" style="57" customWidth="1"/>
    <col min="4885" max="4885" width="67.7109375" style="57" customWidth="1"/>
    <col min="4886" max="5120" width="9.140625" style="57"/>
    <col min="5121" max="5121" width="0.28515625" style="57" customWidth="1"/>
    <col min="5122" max="5122" width="67.7109375" style="57" customWidth="1"/>
    <col min="5123" max="5140" width="14.28515625" style="57" customWidth="1"/>
    <col min="5141" max="5141" width="67.7109375" style="57" customWidth="1"/>
    <col min="5142" max="5376" width="9.140625" style="57"/>
    <col min="5377" max="5377" width="0.28515625" style="57" customWidth="1"/>
    <col min="5378" max="5378" width="67.7109375" style="57" customWidth="1"/>
    <col min="5379" max="5396" width="14.28515625" style="57" customWidth="1"/>
    <col min="5397" max="5397" width="67.7109375" style="57" customWidth="1"/>
    <col min="5398" max="5632" width="9.140625" style="57"/>
    <col min="5633" max="5633" width="0.28515625" style="57" customWidth="1"/>
    <col min="5634" max="5634" width="67.7109375" style="57" customWidth="1"/>
    <col min="5635" max="5652" width="14.28515625" style="57" customWidth="1"/>
    <col min="5653" max="5653" width="67.7109375" style="57" customWidth="1"/>
    <col min="5654" max="5888" width="9.140625" style="57"/>
    <col min="5889" max="5889" width="0.28515625" style="57" customWidth="1"/>
    <col min="5890" max="5890" width="67.7109375" style="57" customWidth="1"/>
    <col min="5891" max="5908" width="14.28515625" style="57" customWidth="1"/>
    <col min="5909" max="5909" width="67.7109375" style="57" customWidth="1"/>
    <col min="5910" max="6144" width="9.140625" style="57"/>
    <col min="6145" max="6145" width="0.28515625" style="57" customWidth="1"/>
    <col min="6146" max="6146" width="67.7109375" style="57" customWidth="1"/>
    <col min="6147" max="6164" width="14.28515625" style="57" customWidth="1"/>
    <col min="6165" max="6165" width="67.7109375" style="57" customWidth="1"/>
    <col min="6166" max="6400" width="9.140625" style="57"/>
    <col min="6401" max="6401" width="0.28515625" style="57" customWidth="1"/>
    <col min="6402" max="6402" width="67.7109375" style="57" customWidth="1"/>
    <col min="6403" max="6420" width="14.28515625" style="57" customWidth="1"/>
    <col min="6421" max="6421" width="67.7109375" style="57" customWidth="1"/>
    <col min="6422" max="6656" width="9.140625" style="57"/>
    <col min="6657" max="6657" width="0.28515625" style="57" customWidth="1"/>
    <col min="6658" max="6658" width="67.7109375" style="57" customWidth="1"/>
    <col min="6659" max="6676" width="14.28515625" style="57" customWidth="1"/>
    <col min="6677" max="6677" width="67.7109375" style="57" customWidth="1"/>
    <col min="6678" max="6912" width="9.140625" style="57"/>
    <col min="6913" max="6913" width="0.28515625" style="57" customWidth="1"/>
    <col min="6914" max="6914" width="67.7109375" style="57" customWidth="1"/>
    <col min="6915" max="6932" width="14.28515625" style="57" customWidth="1"/>
    <col min="6933" max="6933" width="67.7109375" style="57" customWidth="1"/>
    <col min="6934" max="7168" width="9.140625" style="57"/>
    <col min="7169" max="7169" width="0.28515625" style="57" customWidth="1"/>
    <col min="7170" max="7170" width="67.7109375" style="57" customWidth="1"/>
    <col min="7171" max="7188" width="14.28515625" style="57" customWidth="1"/>
    <col min="7189" max="7189" width="67.7109375" style="57" customWidth="1"/>
    <col min="7190" max="7424" width="9.140625" style="57"/>
    <col min="7425" max="7425" width="0.28515625" style="57" customWidth="1"/>
    <col min="7426" max="7426" width="67.7109375" style="57" customWidth="1"/>
    <col min="7427" max="7444" width="14.28515625" style="57" customWidth="1"/>
    <col min="7445" max="7445" width="67.7109375" style="57" customWidth="1"/>
    <col min="7446" max="7680" width="9.140625" style="57"/>
    <col min="7681" max="7681" width="0.28515625" style="57" customWidth="1"/>
    <col min="7682" max="7682" width="67.7109375" style="57" customWidth="1"/>
    <col min="7683" max="7700" width="14.28515625" style="57" customWidth="1"/>
    <col min="7701" max="7701" width="67.7109375" style="57" customWidth="1"/>
    <col min="7702" max="7936" width="9.140625" style="57"/>
    <col min="7937" max="7937" width="0.28515625" style="57" customWidth="1"/>
    <col min="7938" max="7938" width="67.7109375" style="57" customWidth="1"/>
    <col min="7939" max="7956" width="14.28515625" style="57" customWidth="1"/>
    <col min="7957" max="7957" width="67.7109375" style="57" customWidth="1"/>
    <col min="7958" max="8192" width="9.140625" style="57"/>
    <col min="8193" max="8193" width="0.28515625" style="57" customWidth="1"/>
    <col min="8194" max="8194" width="67.7109375" style="57" customWidth="1"/>
    <col min="8195" max="8212" width="14.28515625" style="57" customWidth="1"/>
    <col min="8213" max="8213" width="67.7109375" style="57" customWidth="1"/>
    <col min="8214" max="8448" width="9.140625" style="57"/>
    <col min="8449" max="8449" width="0.28515625" style="57" customWidth="1"/>
    <col min="8450" max="8450" width="67.7109375" style="57" customWidth="1"/>
    <col min="8451" max="8468" width="14.28515625" style="57" customWidth="1"/>
    <col min="8469" max="8469" width="67.7109375" style="57" customWidth="1"/>
    <col min="8470" max="8704" width="9.140625" style="57"/>
    <col min="8705" max="8705" width="0.28515625" style="57" customWidth="1"/>
    <col min="8706" max="8706" width="67.7109375" style="57" customWidth="1"/>
    <col min="8707" max="8724" width="14.28515625" style="57" customWidth="1"/>
    <col min="8725" max="8725" width="67.7109375" style="57" customWidth="1"/>
    <col min="8726" max="8960" width="9.140625" style="57"/>
    <col min="8961" max="8961" width="0.28515625" style="57" customWidth="1"/>
    <col min="8962" max="8962" width="67.7109375" style="57" customWidth="1"/>
    <col min="8963" max="8980" width="14.28515625" style="57" customWidth="1"/>
    <col min="8981" max="8981" width="67.7109375" style="57" customWidth="1"/>
    <col min="8982" max="9216" width="9.140625" style="57"/>
    <col min="9217" max="9217" width="0.28515625" style="57" customWidth="1"/>
    <col min="9218" max="9218" width="67.7109375" style="57" customWidth="1"/>
    <col min="9219" max="9236" width="14.28515625" style="57" customWidth="1"/>
    <col min="9237" max="9237" width="67.7109375" style="57" customWidth="1"/>
    <col min="9238" max="9472" width="9.140625" style="57"/>
    <col min="9473" max="9473" width="0.28515625" style="57" customWidth="1"/>
    <col min="9474" max="9474" width="67.7109375" style="57" customWidth="1"/>
    <col min="9475" max="9492" width="14.28515625" style="57" customWidth="1"/>
    <col min="9493" max="9493" width="67.7109375" style="57" customWidth="1"/>
    <col min="9494" max="9728" width="9.140625" style="57"/>
    <col min="9729" max="9729" width="0.28515625" style="57" customWidth="1"/>
    <col min="9730" max="9730" width="67.7109375" style="57" customWidth="1"/>
    <col min="9731" max="9748" width="14.28515625" style="57" customWidth="1"/>
    <col min="9749" max="9749" width="67.7109375" style="57" customWidth="1"/>
    <col min="9750" max="9984" width="9.140625" style="57"/>
    <col min="9985" max="9985" width="0.28515625" style="57" customWidth="1"/>
    <col min="9986" max="9986" width="67.7109375" style="57" customWidth="1"/>
    <col min="9987" max="10004" width="14.28515625" style="57" customWidth="1"/>
    <col min="10005" max="10005" width="67.7109375" style="57" customWidth="1"/>
    <col min="10006" max="10240" width="9.140625" style="57"/>
    <col min="10241" max="10241" width="0.28515625" style="57" customWidth="1"/>
    <col min="10242" max="10242" width="67.7109375" style="57" customWidth="1"/>
    <col min="10243" max="10260" width="14.28515625" style="57" customWidth="1"/>
    <col min="10261" max="10261" width="67.7109375" style="57" customWidth="1"/>
    <col min="10262" max="10496" width="9.140625" style="57"/>
    <col min="10497" max="10497" width="0.28515625" style="57" customWidth="1"/>
    <col min="10498" max="10498" width="67.7109375" style="57" customWidth="1"/>
    <col min="10499" max="10516" width="14.28515625" style="57" customWidth="1"/>
    <col min="10517" max="10517" width="67.7109375" style="57" customWidth="1"/>
    <col min="10518" max="10752" width="9.140625" style="57"/>
    <col min="10753" max="10753" width="0.28515625" style="57" customWidth="1"/>
    <col min="10754" max="10754" width="67.7109375" style="57" customWidth="1"/>
    <col min="10755" max="10772" width="14.28515625" style="57" customWidth="1"/>
    <col min="10773" max="10773" width="67.7109375" style="57" customWidth="1"/>
    <col min="10774" max="11008" width="9.140625" style="57"/>
    <col min="11009" max="11009" width="0.28515625" style="57" customWidth="1"/>
    <col min="11010" max="11010" width="67.7109375" style="57" customWidth="1"/>
    <col min="11011" max="11028" width="14.28515625" style="57" customWidth="1"/>
    <col min="11029" max="11029" width="67.7109375" style="57" customWidth="1"/>
    <col min="11030" max="11264" width="9.140625" style="57"/>
    <col min="11265" max="11265" width="0.28515625" style="57" customWidth="1"/>
    <col min="11266" max="11266" width="67.7109375" style="57" customWidth="1"/>
    <col min="11267" max="11284" width="14.28515625" style="57" customWidth="1"/>
    <col min="11285" max="11285" width="67.7109375" style="57" customWidth="1"/>
    <col min="11286" max="11520" width="9.140625" style="57"/>
    <col min="11521" max="11521" width="0.28515625" style="57" customWidth="1"/>
    <col min="11522" max="11522" width="67.7109375" style="57" customWidth="1"/>
    <col min="11523" max="11540" width="14.28515625" style="57" customWidth="1"/>
    <col min="11541" max="11541" width="67.7109375" style="57" customWidth="1"/>
    <col min="11542" max="11776" width="9.140625" style="57"/>
    <col min="11777" max="11777" width="0.28515625" style="57" customWidth="1"/>
    <col min="11778" max="11778" width="67.7109375" style="57" customWidth="1"/>
    <col min="11779" max="11796" width="14.28515625" style="57" customWidth="1"/>
    <col min="11797" max="11797" width="67.7109375" style="57" customWidth="1"/>
    <col min="11798" max="12032" width="9.140625" style="57"/>
    <col min="12033" max="12033" width="0.28515625" style="57" customWidth="1"/>
    <col min="12034" max="12034" width="67.7109375" style="57" customWidth="1"/>
    <col min="12035" max="12052" width="14.28515625" style="57" customWidth="1"/>
    <col min="12053" max="12053" width="67.7109375" style="57" customWidth="1"/>
    <col min="12054" max="12288" width="9.140625" style="57"/>
    <col min="12289" max="12289" width="0.28515625" style="57" customWidth="1"/>
    <col min="12290" max="12290" width="67.7109375" style="57" customWidth="1"/>
    <col min="12291" max="12308" width="14.28515625" style="57" customWidth="1"/>
    <col min="12309" max="12309" width="67.7109375" style="57" customWidth="1"/>
    <col min="12310" max="12544" width="9.140625" style="57"/>
    <col min="12545" max="12545" width="0.28515625" style="57" customWidth="1"/>
    <col min="12546" max="12546" width="67.7109375" style="57" customWidth="1"/>
    <col min="12547" max="12564" width="14.28515625" style="57" customWidth="1"/>
    <col min="12565" max="12565" width="67.7109375" style="57" customWidth="1"/>
    <col min="12566" max="12800" width="9.140625" style="57"/>
    <col min="12801" max="12801" width="0.28515625" style="57" customWidth="1"/>
    <col min="12802" max="12802" width="67.7109375" style="57" customWidth="1"/>
    <col min="12803" max="12820" width="14.28515625" style="57" customWidth="1"/>
    <col min="12821" max="12821" width="67.7109375" style="57" customWidth="1"/>
    <col min="12822" max="13056" width="9.140625" style="57"/>
    <col min="13057" max="13057" width="0.28515625" style="57" customWidth="1"/>
    <col min="13058" max="13058" width="67.7109375" style="57" customWidth="1"/>
    <col min="13059" max="13076" width="14.28515625" style="57" customWidth="1"/>
    <col min="13077" max="13077" width="67.7109375" style="57" customWidth="1"/>
    <col min="13078" max="13312" width="9.140625" style="57"/>
    <col min="13313" max="13313" width="0.28515625" style="57" customWidth="1"/>
    <col min="13314" max="13314" width="67.7109375" style="57" customWidth="1"/>
    <col min="13315" max="13332" width="14.28515625" style="57" customWidth="1"/>
    <col min="13333" max="13333" width="67.7109375" style="57" customWidth="1"/>
    <col min="13334" max="13568" width="9.140625" style="57"/>
    <col min="13569" max="13569" width="0.28515625" style="57" customWidth="1"/>
    <col min="13570" max="13570" width="67.7109375" style="57" customWidth="1"/>
    <col min="13571" max="13588" width="14.28515625" style="57" customWidth="1"/>
    <col min="13589" max="13589" width="67.7109375" style="57" customWidth="1"/>
    <col min="13590" max="13824" width="9.140625" style="57"/>
    <col min="13825" max="13825" width="0.28515625" style="57" customWidth="1"/>
    <col min="13826" max="13826" width="67.7109375" style="57" customWidth="1"/>
    <col min="13827" max="13844" width="14.28515625" style="57" customWidth="1"/>
    <col min="13845" max="13845" width="67.7109375" style="57" customWidth="1"/>
    <col min="13846" max="14080" width="9.140625" style="57"/>
    <col min="14081" max="14081" width="0.28515625" style="57" customWidth="1"/>
    <col min="14082" max="14082" width="67.7109375" style="57" customWidth="1"/>
    <col min="14083" max="14100" width="14.28515625" style="57" customWidth="1"/>
    <col min="14101" max="14101" width="67.7109375" style="57" customWidth="1"/>
    <col min="14102" max="14336" width="9.140625" style="57"/>
    <col min="14337" max="14337" width="0.28515625" style="57" customWidth="1"/>
    <col min="14338" max="14338" width="67.7109375" style="57" customWidth="1"/>
    <col min="14339" max="14356" width="14.28515625" style="57" customWidth="1"/>
    <col min="14357" max="14357" width="67.7109375" style="57" customWidth="1"/>
    <col min="14358" max="14592" width="9.140625" style="57"/>
    <col min="14593" max="14593" width="0.28515625" style="57" customWidth="1"/>
    <col min="14594" max="14594" width="67.7109375" style="57" customWidth="1"/>
    <col min="14595" max="14612" width="14.28515625" style="57" customWidth="1"/>
    <col min="14613" max="14613" width="67.7109375" style="57" customWidth="1"/>
    <col min="14614" max="14848" width="9.140625" style="57"/>
    <col min="14849" max="14849" width="0.28515625" style="57" customWidth="1"/>
    <col min="14850" max="14850" width="67.7109375" style="57" customWidth="1"/>
    <col min="14851" max="14868" width="14.28515625" style="57" customWidth="1"/>
    <col min="14869" max="14869" width="67.7109375" style="57" customWidth="1"/>
    <col min="14870" max="15104" width="9.140625" style="57"/>
    <col min="15105" max="15105" width="0.28515625" style="57" customWidth="1"/>
    <col min="15106" max="15106" width="67.7109375" style="57" customWidth="1"/>
    <col min="15107" max="15124" width="14.28515625" style="57" customWidth="1"/>
    <col min="15125" max="15125" width="67.7109375" style="57" customWidth="1"/>
    <col min="15126" max="15360" width="9.140625" style="57"/>
    <col min="15361" max="15361" width="0.28515625" style="57" customWidth="1"/>
    <col min="15362" max="15362" width="67.7109375" style="57" customWidth="1"/>
    <col min="15363" max="15380" width="14.28515625" style="57" customWidth="1"/>
    <col min="15381" max="15381" width="67.7109375" style="57" customWidth="1"/>
    <col min="15382" max="15616" width="9.140625" style="57"/>
    <col min="15617" max="15617" width="0.28515625" style="57" customWidth="1"/>
    <col min="15618" max="15618" width="67.7109375" style="57" customWidth="1"/>
    <col min="15619" max="15636" width="14.28515625" style="57" customWidth="1"/>
    <col min="15637" max="15637" width="67.7109375" style="57" customWidth="1"/>
    <col min="15638" max="15872" width="9.140625" style="57"/>
    <col min="15873" max="15873" width="0.28515625" style="57" customWidth="1"/>
    <col min="15874" max="15874" width="67.7109375" style="57" customWidth="1"/>
    <col min="15875" max="15892" width="14.28515625" style="57" customWidth="1"/>
    <col min="15893" max="15893" width="67.7109375" style="57" customWidth="1"/>
    <col min="15894" max="16128" width="9.140625" style="57"/>
    <col min="16129" max="16129" width="0.28515625" style="57" customWidth="1"/>
    <col min="16130" max="16130" width="67.7109375" style="57" customWidth="1"/>
    <col min="16131" max="16148" width="14.28515625" style="57" customWidth="1"/>
    <col min="16149" max="16149" width="67.7109375" style="57" customWidth="1"/>
    <col min="16150" max="16384" width="9.140625" style="57"/>
  </cols>
  <sheetData>
    <row r="1" spans="1:37" s="5" customFormat="1" ht="16.5" customHeight="1" x14ac:dyDescent="0.65">
      <c r="B1" s="2"/>
      <c r="C1" s="2"/>
      <c r="D1" s="2"/>
      <c r="E1" s="2"/>
      <c r="F1" s="2"/>
      <c r="G1" s="2"/>
      <c r="H1" s="2"/>
      <c r="I1" s="2"/>
      <c r="J1" s="2"/>
      <c r="K1" s="2"/>
      <c r="L1" s="2"/>
      <c r="M1" s="2"/>
      <c r="N1" s="2"/>
      <c r="O1" s="2"/>
      <c r="P1" s="2"/>
      <c r="Q1" s="2"/>
      <c r="R1" s="2"/>
      <c r="S1" s="2"/>
      <c r="T1" s="2"/>
      <c r="U1" s="2"/>
      <c r="V1" s="2"/>
      <c r="W1" s="2"/>
    </row>
    <row r="2" spans="1:37" s="5" customFormat="1" ht="16.5" customHeight="1" x14ac:dyDescent="0.65">
      <c r="B2" s="2"/>
      <c r="C2" s="2"/>
      <c r="D2" s="2"/>
      <c r="E2" s="2"/>
      <c r="F2" s="2"/>
      <c r="G2" s="2"/>
      <c r="H2" s="2"/>
      <c r="I2" s="2"/>
      <c r="J2" s="2"/>
      <c r="K2" s="2"/>
      <c r="L2" s="2"/>
      <c r="M2" s="2"/>
      <c r="N2" s="2"/>
      <c r="O2" s="2"/>
      <c r="P2" s="2"/>
      <c r="Q2" s="2"/>
      <c r="R2" s="2"/>
      <c r="S2" s="2"/>
      <c r="T2" s="2"/>
      <c r="U2" s="2"/>
      <c r="V2" s="2"/>
      <c r="W2" s="2"/>
    </row>
    <row r="3" spans="1:37" s="5" customFormat="1" ht="16.5" customHeight="1" x14ac:dyDescent="0.65">
      <c r="B3" s="2"/>
      <c r="C3" s="2"/>
      <c r="D3" s="2"/>
      <c r="E3" s="2"/>
      <c r="F3" s="2"/>
      <c r="G3" s="2"/>
      <c r="H3" s="2"/>
      <c r="I3" s="2"/>
      <c r="J3" s="2"/>
      <c r="K3" s="2"/>
      <c r="L3" s="2"/>
      <c r="M3" s="2"/>
      <c r="N3" s="2"/>
      <c r="O3" s="2"/>
      <c r="P3" s="2"/>
      <c r="Q3" s="2"/>
      <c r="R3" s="2"/>
      <c r="S3" s="2"/>
      <c r="T3" s="2"/>
      <c r="U3" s="2"/>
      <c r="V3" s="2"/>
      <c r="W3" s="2"/>
    </row>
    <row r="4" spans="1:37" s="118" customFormat="1" ht="36.75" x14ac:dyDescent="0.85">
      <c r="B4" s="1769" t="s">
        <v>1906</v>
      </c>
      <c r="C4" s="1769"/>
      <c r="D4" s="1769"/>
      <c r="E4" s="1769"/>
      <c r="F4" s="1769"/>
      <c r="G4" s="1769"/>
      <c r="H4" s="1769"/>
      <c r="I4" s="1769"/>
      <c r="J4" s="1769"/>
      <c r="K4" s="1769"/>
      <c r="L4" s="1769" t="s">
        <v>1907</v>
      </c>
      <c r="M4" s="1769"/>
      <c r="N4" s="1769"/>
      <c r="O4" s="1769"/>
      <c r="P4" s="1769"/>
      <c r="Q4" s="1769"/>
      <c r="R4" s="1769"/>
      <c r="S4" s="1769"/>
      <c r="T4" s="1769"/>
      <c r="U4" s="1769"/>
      <c r="V4" s="119"/>
      <c r="W4" s="119"/>
      <c r="X4" s="119"/>
      <c r="Y4" s="119"/>
      <c r="Z4" s="119"/>
      <c r="AA4" s="119"/>
      <c r="AB4" s="119"/>
      <c r="AC4" s="119"/>
      <c r="AD4" s="119"/>
      <c r="AE4" s="119"/>
      <c r="AF4" s="119"/>
      <c r="AG4" s="119"/>
      <c r="AH4" s="119"/>
    </row>
    <row r="5" spans="1:37" s="73" customFormat="1" ht="10.5" customHeight="1" x14ac:dyDescent="0.65">
      <c r="B5" s="74" t="s">
        <v>871</v>
      </c>
      <c r="C5" s="74"/>
      <c r="D5" s="74"/>
      <c r="E5" s="74"/>
      <c r="F5" s="74"/>
      <c r="G5" s="74"/>
      <c r="H5" s="74"/>
      <c r="I5" s="74"/>
      <c r="J5" s="74"/>
      <c r="K5" s="74"/>
      <c r="L5" s="74"/>
      <c r="M5" s="74"/>
      <c r="N5" s="74"/>
      <c r="O5" s="74"/>
      <c r="P5" s="74"/>
      <c r="Q5" s="74"/>
      <c r="R5" s="74"/>
      <c r="S5" s="74"/>
      <c r="T5" s="74"/>
      <c r="U5" s="74"/>
    </row>
    <row r="6" spans="1:37" s="73" customFormat="1" ht="10.5" customHeight="1" x14ac:dyDescent="0.7">
      <c r="B6" s="7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row>
    <row r="7" spans="1:37" s="120" customFormat="1" ht="10.5" customHeight="1" x14ac:dyDescent="0.5">
      <c r="B7" s="121"/>
      <c r="C7" s="11"/>
      <c r="D7" s="11"/>
      <c r="E7" s="11"/>
      <c r="F7" s="11"/>
      <c r="G7" s="11"/>
      <c r="H7" s="11"/>
      <c r="I7" s="11"/>
      <c r="J7" s="11"/>
      <c r="K7" s="11"/>
      <c r="L7" s="11"/>
      <c r="M7" s="11"/>
      <c r="N7" s="11"/>
      <c r="O7" s="11"/>
      <c r="P7" s="11"/>
      <c r="Q7" s="11"/>
      <c r="R7" s="11"/>
      <c r="S7" s="11"/>
      <c r="T7" s="11"/>
      <c r="U7" s="122"/>
    </row>
    <row r="8" spans="1:37" ht="10.5" customHeight="1" thickBot="1" x14ac:dyDescent="0.7">
      <c r="B8" s="123"/>
      <c r="C8" s="74"/>
      <c r="D8" s="74"/>
      <c r="E8" s="74"/>
      <c r="F8" s="74"/>
      <c r="G8" s="74"/>
      <c r="H8" s="74"/>
      <c r="I8" s="74"/>
      <c r="J8" s="74"/>
      <c r="K8" s="74"/>
      <c r="L8" s="74"/>
      <c r="M8" s="74"/>
      <c r="N8" s="74"/>
      <c r="O8" s="74"/>
      <c r="P8" s="74"/>
      <c r="Q8" s="74"/>
      <c r="R8" s="74"/>
      <c r="S8" s="74"/>
      <c r="T8" s="74"/>
      <c r="U8" s="124"/>
    </row>
    <row r="9" spans="1:37" s="744" customFormat="1" ht="24.75" customHeight="1" thickTop="1" x14ac:dyDescent="0.7">
      <c r="A9" s="551"/>
      <c r="B9" s="1985" t="s">
        <v>887</v>
      </c>
      <c r="C9" s="1779">
        <v>2008</v>
      </c>
      <c r="D9" s="1779">
        <v>2009</v>
      </c>
      <c r="E9" s="1779">
        <v>2010</v>
      </c>
      <c r="F9" s="1779">
        <v>2011</v>
      </c>
      <c r="G9" s="1779">
        <v>2012</v>
      </c>
      <c r="H9" s="1779">
        <v>2013</v>
      </c>
      <c r="I9" s="1800">
        <v>2013</v>
      </c>
      <c r="J9" s="1801"/>
      <c r="K9" s="1801"/>
      <c r="L9" s="1801">
        <v>2013</v>
      </c>
      <c r="M9" s="1801"/>
      <c r="N9" s="1801"/>
      <c r="O9" s="1801"/>
      <c r="P9" s="1801"/>
      <c r="Q9" s="1801"/>
      <c r="R9" s="1801"/>
      <c r="S9" s="1801"/>
      <c r="T9" s="1977"/>
      <c r="U9" s="1988" t="s">
        <v>886</v>
      </c>
    </row>
    <row r="10" spans="1:37" s="20" customFormat="1" ht="23.25" customHeight="1" x14ac:dyDescent="0.65">
      <c r="B10" s="1986"/>
      <c r="C10" s="1780"/>
      <c r="D10" s="1780"/>
      <c r="E10" s="1780"/>
      <c r="F10" s="1780"/>
      <c r="G10" s="1780"/>
      <c r="H10" s="1780"/>
      <c r="I10" s="1717" t="s">
        <v>374</v>
      </c>
      <c r="J10" s="1718" t="s">
        <v>375</v>
      </c>
      <c r="K10" s="1718" t="s">
        <v>376</v>
      </c>
      <c r="L10" s="1718" t="s">
        <v>377</v>
      </c>
      <c r="M10" s="1718" t="s">
        <v>378</v>
      </c>
      <c r="N10" s="1718" t="s">
        <v>367</v>
      </c>
      <c r="O10" s="1718" t="s">
        <v>368</v>
      </c>
      <c r="P10" s="1718" t="s">
        <v>369</v>
      </c>
      <c r="Q10" s="1718" t="s">
        <v>370</v>
      </c>
      <c r="R10" s="1718" t="s">
        <v>371</v>
      </c>
      <c r="S10" s="1718" t="s">
        <v>372</v>
      </c>
      <c r="T10" s="1719" t="s">
        <v>373</v>
      </c>
      <c r="U10" s="1989"/>
    </row>
    <row r="11" spans="1:37" s="1530" customFormat="1" ht="23.25" customHeight="1" x14ac:dyDescent="0.65">
      <c r="A11" s="20"/>
      <c r="B11" s="1987"/>
      <c r="C11" s="1781"/>
      <c r="D11" s="1781"/>
      <c r="E11" s="1781"/>
      <c r="F11" s="1781"/>
      <c r="G11" s="1781"/>
      <c r="H11" s="1781"/>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990"/>
    </row>
    <row r="12" spans="1:37" s="551" customFormat="1" ht="15" customHeight="1" x14ac:dyDescent="0.7">
      <c r="B12" s="1500"/>
      <c r="C12" s="748"/>
      <c r="D12" s="748"/>
      <c r="E12" s="1501"/>
      <c r="F12" s="1501"/>
      <c r="G12" s="748"/>
      <c r="H12" s="748"/>
      <c r="I12" s="749"/>
      <c r="J12" s="746"/>
      <c r="K12" s="746"/>
      <c r="L12" s="746"/>
      <c r="M12" s="746"/>
      <c r="N12" s="746"/>
      <c r="O12" s="746"/>
      <c r="P12" s="746"/>
      <c r="Q12" s="746"/>
      <c r="R12" s="746"/>
      <c r="S12" s="746"/>
      <c r="T12" s="747"/>
      <c r="U12" s="1502"/>
    </row>
    <row r="13" spans="1:37" s="1503" customFormat="1" ht="23.1" customHeight="1" x14ac:dyDescent="0.2">
      <c r="B13" s="1299" t="s">
        <v>803</v>
      </c>
      <c r="C13" s="1504"/>
      <c r="D13" s="1504"/>
      <c r="E13" s="1508"/>
      <c r="F13" s="1508"/>
      <c r="G13" s="1504"/>
      <c r="H13" s="1504"/>
      <c r="I13" s="1505"/>
      <c r="J13" s="1506"/>
      <c r="K13" s="1506"/>
      <c r="L13" s="1506"/>
      <c r="M13" s="1506"/>
      <c r="N13" s="1506"/>
      <c r="O13" s="1506"/>
      <c r="P13" s="1506"/>
      <c r="Q13" s="1506"/>
      <c r="R13" s="1506"/>
      <c r="S13" s="1506"/>
      <c r="T13" s="1507"/>
      <c r="U13" s="1525" t="s">
        <v>600</v>
      </c>
    </row>
    <row r="14" spans="1:37" s="1503" customFormat="1" ht="9" customHeight="1" x14ac:dyDescent="0.2">
      <c r="B14" s="1299"/>
      <c r="C14" s="1504"/>
      <c r="D14" s="1504"/>
      <c r="E14" s="1508"/>
      <c r="F14" s="1508"/>
      <c r="G14" s="1504"/>
      <c r="H14" s="1504"/>
      <c r="I14" s="1505"/>
      <c r="J14" s="1506"/>
      <c r="K14" s="1506"/>
      <c r="L14" s="1506"/>
      <c r="M14" s="1506"/>
      <c r="N14" s="1506"/>
      <c r="O14" s="1506"/>
      <c r="P14" s="1506"/>
      <c r="Q14" s="1506"/>
      <c r="R14" s="1506"/>
      <c r="S14" s="1506"/>
      <c r="T14" s="1507"/>
      <c r="U14" s="1525"/>
    </row>
    <row r="15" spans="1:37" s="549" customFormat="1" ht="23.1" customHeight="1" x14ac:dyDescent="0.2">
      <c r="B15" s="1300" t="s">
        <v>660</v>
      </c>
      <c r="C15" s="1509"/>
      <c r="D15" s="1509"/>
      <c r="E15" s="1513"/>
      <c r="F15" s="1513"/>
      <c r="G15" s="1509"/>
      <c r="H15" s="1509"/>
      <c r="I15" s="1510"/>
      <c r="J15" s="1511"/>
      <c r="K15" s="1511"/>
      <c r="L15" s="1511"/>
      <c r="M15" s="1511"/>
      <c r="N15" s="1511"/>
      <c r="O15" s="1511"/>
      <c r="P15" s="1511"/>
      <c r="Q15" s="1511"/>
      <c r="R15" s="1511"/>
      <c r="S15" s="1511"/>
      <c r="T15" s="1512"/>
      <c r="U15" s="1526" t="s">
        <v>702</v>
      </c>
      <c r="V15" s="1490"/>
      <c r="W15" s="1491"/>
    </row>
    <row r="16" spans="1:37" s="550" customFormat="1" ht="23.1" customHeight="1" x14ac:dyDescent="0.2">
      <c r="B16" s="858" t="s">
        <v>1794</v>
      </c>
      <c r="C16" s="875">
        <v>64955</v>
      </c>
      <c r="D16" s="875">
        <v>53066.475455341119</v>
      </c>
      <c r="E16" s="1421">
        <v>38379.857201470848</v>
      </c>
      <c r="F16" s="875">
        <v>35357.366355999999</v>
      </c>
      <c r="G16" s="875">
        <v>25092.831198999997</v>
      </c>
      <c r="H16" s="875">
        <v>12355.408701550003</v>
      </c>
      <c r="I16" s="1062">
        <v>734.94690484999944</v>
      </c>
      <c r="J16" s="1063">
        <v>801.48712707000027</v>
      </c>
      <c r="K16" s="1063">
        <v>990.73615527999959</v>
      </c>
      <c r="L16" s="1063">
        <v>1410.2909798299995</v>
      </c>
      <c r="M16" s="1063">
        <v>1143.9228668200008</v>
      </c>
      <c r="N16" s="1063">
        <v>1640.0129392800002</v>
      </c>
      <c r="O16" s="1063">
        <v>1323.8339110700006</v>
      </c>
      <c r="P16" s="1063">
        <v>708.09065406000013</v>
      </c>
      <c r="Q16" s="1063">
        <v>747.8455203599998</v>
      </c>
      <c r="R16" s="1063">
        <v>1267.9589206600006</v>
      </c>
      <c r="S16" s="1063">
        <v>794.5222086</v>
      </c>
      <c r="T16" s="1129">
        <v>791.76051367000002</v>
      </c>
      <c r="U16" s="1527" t="s">
        <v>751</v>
      </c>
      <c r="V16" s="1490"/>
      <c r="W16" s="1491"/>
    </row>
    <row r="17" spans="2:23" s="550" customFormat="1" ht="23.1" customHeight="1" x14ac:dyDescent="0.2">
      <c r="B17" s="858" t="s">
        <v>597</v>
      </c>
      <c r="C17" s="875">
        <v>33400</v>
      </c>
      <c r="D17" s="875">
        <v>45794.518352499996</v>
      </c>
      <c r="E17" s="1421">
        <v>44988.233805105527</v>
      </c>
      <c r="F17" s="875">
        <v>41733.674671000001</v>
      </c>
      <c r="G17" s="875">
        <v>29465.554345348435</v>
      </c>
      <c r="H17" s="875">
        <v>33658.363379409995</v>
      </c>
      <c r="I17" s="1062">
        <v>2206.7015777799998</v>
      </c>
      <c r="J17" s="1063">
        <v>3027.8055778399998</v>
      </c>
      <c r="K17" s="1063">
        <v>2119.3731163099997</v>
      </c>
      <c r="L17" s="1063">
        <v>2182.927015270001</v>
      </c>
      <c r="M17" s="1063">
        <v>1688.7145232700002</v>
      </c>
      <c r="N17" s="1063">
        <v>3517.1408361399995</v>
      </c>
      <c r="O17" s="1063">
        <v>4405.9345433199987</v>
      </c>
      <c r="P17" s="1063">
        <v>2617.6267726300002</v>
      </c>
      <c r="Q17" s="1063">
        <v>2978.254494889999</v>
      </c>
      <c r="R17" s="1063">
        <v>2930.4730653400006</v>
      </c>
      <c r="S17" s="1063">
        <v>2654.4081244899985</v>
      </c>
      <c r="T17" s="1129">
        <v>3329.0037321299997</v>
      </c>
      <c r="U17" s="1527" t="s">
        <v>1799</v>
      </c>
      <c r="V17" s="1490"/>
      <c r="W17" s="1491"/>
    </row>
    <row r="18" spans="2:23" s="550" customFormat="1" ht="23.1" customHeight="1" x14ac:dyDescent="0.2">
      <c r="B18" s="858" t="s">
        <v>1795</v>
      </c>
      <c r="C18" s="875">
        <v>31867.237371839561</v>
      </c>
      <c r="D18" s="875">
        <v>28099.828827499998</v>
      </c>
      <c r="E18" s="1421">
        <v>23958.437569214282</v>
      </c>
      <c r="F18" s="875">
        <v>16816.738132999999</v>
      </c>
      <c r="G18" s="875">
        <v>15689.032490000001</v>
      </c>
      <c r="H18" s="875">
        <v>13847.467186309999</v>
      </c>
      <c r="I18" s="1062">
        <v>846.17545828000004</v>
      </c>
      <c r="J18" s="1063">
        <v>528.49260556000002</v>
      </c>
      <c r="K18" s="1063">
        <v>794.26771101000008</v>
      </c>
      <c r="L18" s="1063">
        <v>711.41493168</v>
      </c>
      <c r="M18" s="1063">
        <v>496.72575683000002</v>
      </c>
      <c r="N18" s="1063">
        <v>7935.3732564399979</v>
      </c>
      <c r="O18" s="1063">
        <v>1034.8251395000002</v>
      </c>
      <c r="P18" s="1063">
        <v>339.01056922000004</v>
      </c>
      <c r="Q18" s="1063">
        <v>288.51320175999996</v>
      </c>
      <c r="R18" s="1063">
        <v>379.15255609999997</v>
      </c>
      <c r="S18" s="1063">
        <v>243.36691227</v>
      </c>
      <c r="T18" s="1129">
        <v>250.14908766000005</v>
      </c>
      <c r="U18" s="1527" t="s">
        <v>581</v>
      </c>
      <c r="V18" s="1490"/>
      <c r="W18" s="1491"/>
    </row>
    <row r="19" spans="2:23" s="550" customFormat="1" ht="23.1" customHeight="1" x14ac:dyDescent="0.2">
      <c r="B19" s="858" t="s">
        <v>752</v>
      </c>
      <c r="C19" s="875">
        <v>17985.289302000001</v>
      </c>
      <c r="D19" s="875">
        <v>6461.3061159999997</v>
      </c>
      <c r="E19" s="1421">
        <v>9365.2070000000003</v>
      </c>
      <c r="F19" s="875">
        <v>12485.826999999999</v>
      </c>
      <c r="G19" s="875">
        <v>9334.5410000000011</v>
      </c>
      <c r="H19" s="875">
        <v>31758.37154855</v>
      </c>
      <c r="I19" s="1062">
        <v>1205.8703529999998</v>
      </c>
      <c r="J19" s="1063">
        <v>1990.925747</v>
      </c>
      <c r="K19" s="1063">
        <v>1800.343173</v>
      </c>
      <c r="L19" s="1063">
        <v>1667.5239469999999</v>
      </c>
      <c r="M19" s="1063">
        <v>1418.88257</v>
      </c>
      <c r="N19" s="1063">
        <v>1515.005891</v>
      </c>
      <c r="O19" s="1063">
        <v>8441.1197310000007</v>
      </c>
      <c r="P19" s="1063">
        <v>6194.5756900000006</v>
      </c>
      <c r="Q19" s="1063">
        <v>2657.80740848</v>
      </c>
      <c r="R19" s="1063">
        <v>1780.7866190699999</v>
      </c>
      <c r="S19" s="1063">
        <v>1750.6373249999999</v>
      </c>
      <c r="T19" s="1129">
        <v>1334.893094</v>
      </c>
      <c r="U19" s="1527" t="s">
        <v>753</v>
      </c>
      <c r="V19" s="1490"/>
      <c r="W19" s="1491"/>
    </row>
    <row r="20" spans="2:23" s="550" customFormat="1" ht="23.1" customHeight="1" x14ac:dyDescent="0.2">
      <c r="B20" s="858" t="s">
        <v>511</v>
      </c>
      <c r="C20" s="875">
        <v>1943</v>
      </c>
      <c r="D20" s="875">
        <v>862.61024199999986</v>
      </c>
      <c r="E20" s="1421">
        <v>1089.4166740000001</v>
      </c>
      <c r="F20" s="875">
        <v>1078.5923250000001</v>
      </c>
      <c r="G20" s="875">
        <v>798.32354999999984</v>
      </c>
      <c r="H20" s="875">
        <v>609.17551385000002</v>
      </c>
      <c r="I20" s="1062">
        <v>19.955004000000002</v>
      </c>
      <c r="J20" s="1063">
        <v>44.311080959999998</v>
      </c>
      <c r="K20" s="1063">
        <v>55.470880559999998</v>
      </c>
      <c r="L20" s="1063">
        <v>60.029954949999997</v>
      </c>
      <c r="M20" s="1063">
        <v>47.161350249999998</v>
      </c>
      <c r="N20" s="1063">
        <v>38.726139370000006</v>
      </c>
      <c r="O20" s="1063">
        <v>27.22195318</v>
      </c>
      <c r="P20" s="1063">
        <v>48.481342699999999</v>
      </c>
      <c r="Q20" s="1063">
        <v>37.264767999999997</v>
      </c>
      <c r="R20" s="1063">
        <v>112.10970881000001</v>
      </c>
      <c r="S20" s="1063">
        <v>51.598224569999999</v>
      </c>
      <c r="T20" s="1129">
        <v>66.8451065</v>
      </c>
      <c r="U20" s="1527" t="s">
        <v>1236</v>
      </c>
      <c r="V20" s="1490"/>
      <c r="W20" s="1491"/>
    </row>
    <row r="21" spans="2:23" s="550" customFormat="1" ht="23.1" customHeight="1" x14ac:dyDescent="0.2">
      <c r="B21" s="858" t="s">
        <v>804</v>
      </c>
      <c r="C21" s="875">
        <v>3224</v>
      </c>
      <c r="D21" s="875">
        <v>917.52192449999995</v>
      </c>
      <c r="E21" s="1421">
        <v>2815.8067369999999</v>
      </c>
      <c r="F21" s="875">
        <v>1158.0734839999998</v>
      </c>
      <c r="G21" s="875">
        <v>1911.9559159999999</v>
      </c>
      <c r="H21" s="875">
        <v>3129.5511848100004</v>
      </c>
      <c r="I21" s="1062">
        <v>195.27258935999998</v>
      </c>
      <c r="J21" s="1063">
        <v>269.0867826299999</v>
      </c>
      <c r="K21" s="1063">
        <v>274.91881936000004</v>
      </c>
      <c r="L21" s="1063">
        <v>351.77729495000005</v>
      </c>
      <c r="M21" s="1063">
        <v>400.39327232000005</v>
      </c>
      <c r="N21" s="1063">
        <v>315.13695078000001</v>
      </c>
      <c r="O21" s="1063">
        <v>361.42557038000001</v>
      </c>
      <c r="P21" s="1063">
        <v>316.04308927</v>
      </c>
      <c r="Q21" s="1063">
        <v>348.76985743000006</v>
      </c>
      <c r="R21" s="1063">
        <v>174.28860393000002</v>
      </c>
      <c r="S21" s="1063">
        <v>48.149707099999993</v>
      </c>
      <c r="T21" s="1129">
        <v>74.288647299999994</v>
      </c>
      <c r="U21" s="1527" t="s">
        <v>351</v>
      </c>
      <c r="V21" s="1490"/>
      <c r="W21" s="1491"/>
    </row>
    <row r="22" spans="2:23" s="1503" customFormat="1" ht="9" customHeight="1" x14ac:dyDescent="0.2">
      <c r="B22" s="856"/>
      <c r="C22" s="877"/>
      <c r="D22" s="877"/>
      <c r="E22" s="1423"/>
      <c r="F22" s="1423"/>
      <c r="G22" s="877"/>
      <c r="H22" s="877"/>
      <c r="I22" s="1406"/>
      <c r="J22" s="1407"/>
      <c r="K22" s="1407"/>
      <c r="L22" s="1407"/>
      <c r="M22" s="1407"/>
      <c r="N22" s="1407"/>
      <c r="O22" s="1407"/>
      <c r="P22" s="1407"/>
      <c r="Q22" s="1407"/>
      <c r="R22" s="1407"/>
      <c r="S22" s="1407"/>
      <c r="T22" s="1408"/>
      <c r="U22" s="1525"/>
      <c r="V22" s="1490"/>
      <c r="W22" s="1491"/>
    </row>
    <row r="23" spans="2:23" s="550" customFormat="1" ht="23.1" customHeight="1" x14ac:dyDescent="0.2">
      <c r="B23" s="866" t="s">
        <v>566</v>
      </c>
      <c r="C23" s="875"/>
      <c r="D23" s="875"/>
      <c r="E23" s="1421"/>
      <c r="F23" s="1421"/>
      <c r="G23" s="875"/>
      <c r="H23" s="875"/>
      <c r="I23" s="1062"/>
      <c r="J23" s="1063"/>
      <c r="K23" s="1063"/>
      <c r="L23" s="1063"/>
      <c r="M23" s="1063"/>
      <c r="N23" s="1063"/>
      <c r="O23" s="1063"/>
      <c r="P23" s="1063"/>
      <c r="Q23" s="1063"/>
      <c r="R23" s="1063"/>
      <c r="S23" s="1063"/>
      <c r="T23" s="1129"/>
      <c r="U23" s="1526" t="s">
        <v>272</v>
      </c>
      <c r="V23" s="1490"/>
      <c r="W23" s="1491"/>
    </row>
    <row r="24" spans="2:23" s="550" customFormat="1" ht="23.1" customHeight="1" x14ac:dyDescent="0.2">
      <c r="B24" s="858" t="s">
        <v>1794</v>
      </c>
      <c r="C24" s="875">
        <v>471.0279873318666</v>
      </c>
      <c r="D24" s="875">
        <v>277.82011376923083</v>
      </c>
      <c r="E24" s="1421">
        <v>279.87483666729554</v>
      </c>
      <c r="F24" s="875">
        <v>269.15783570286152</v>
      </c>
      <c r="G24" s="875">
        <v>178.42459226726658</v>
      </c>
      <c r="H24" s="875">
        <v>93.902227130000014</v>
      </c>
      <c r="I24" s="1062">
        <v>5.6756299099999987</v>
      </c>
      <c r="J24" s="1063">
        <v>6.2362429600000002</v>
      </c>
      <c r="K24" s="1063">
        <v>7.3092855000000005</v>
      </c>
      <c r="L24" s="1063">
        <v>9.5153265000000022</v>
      </c>
      <c r="M24" s="1063">
        <v>7.9451626500000012</v>
      </c>
      <c r="N24" s="1063">
        <v>12.76500076</v>
      </c>
      <c r="O24" s="1063">
        <v>12.022484999999996</v>
      </c>
      <c r="P24" s="1063">
        <v>5.6129559999999978</v>
      </c>
      <c r="Q24" s="1063">
        <v>5.9944514000000018</v>
      </c>
      <c r="R24" s="1063">
        <v>8.3297481499999986</v>
      </c>
      <c r="S24" s="1063">
        <v>6.0018724999999984</v>
      </c>
      <c r="T24" s="1129">
        <v>6.4940657999999978</v>
      </c>
      <c r="U24" s="1527" t="s">
        <v>751</v>
      </c>
      <c r="V24" s="1490"/>
      <c r="W24" s="1491"/>
    </row>
    <row r="25" spans="2:23" s="550" customFormat="1" ht="23.1" customHeight="1" x14ac:dyDescent="0.2">
      <c r="B25" s="858" t="s">
        <v>597</v>
      </c>
      <c r="C25" s="875">
        <v>1691</v>
      </c>
      <c r="D25" s="875">
        <v>2154.5745605340467</v>
      </c>
      <c r="E25" s="1421">
        <v>1815.6740203856039</v>
      </c>
      <c r="F25" s="875">
        <v>1302.2004412871813</v>
      </c>
      <c r="G25" s="875">
        <v>958.20970715459657</v>
      </c>
      <c r="H25" s="875">
        <v>706.27174068438558</v>
      </c>
      <c r="I25" s="1062">
        <v>60.830848824571405</v>
      </c>
      <c r="J25" s="1063">
        <v>77.543944462481946</v>
      </c>
      <c r="K25" s="1063">
        <v>60.350171999999993</v>
      </c>
      <c r="L25" s="1063">
        <v>56.325265342400002</v>
      </c>
      <c r="M25" s="1063">
        <v>46.736268831219682</v>
      </c>
      <c r="N25" s="1063">
        <v>89.589512787243891</v>
      </c>
      <c r="O25" s="1063">
        <v>86.288590650577163</v>
      </c>
      <c r="P25" s="1063">
        <v>42.688218270577174</v>
      </c>
      <c r="Q25" s="1063">
        <v>42.607223000000005</v>
      </c>
      <c r="R25" s="1063">
        <v>48.988250729600011</v>
      </c>
      <c r="S25" s="1063">
        <v>40.856477285714313</v>
      </c>
      <c r="T25" s="1129">
        <v>53.466968499999993</v>
      </c>
      <c r="U25" s="1527" t="s">
        <v>512</v>
      </c>
      <c r="V25" s="1490"/>
      <c r="W25" s="1491"/>
    </row>
    <row r="26" spans="2:23" s="550" customFormat="1" ht="23.1" customHeight="1" x14ac:dyDescent="0.2">
      <c r="B26" s="858" t="s">
        <v>1795</v>
      </c>
      <c r="C26" s="875">
        <v>207</v>
      </c>
      <c r="D26" s="875">
        <v>179.3862138242018</v>
      </c>
      <c r="E26" s="1421">
        <v>212.01048914334058</v>
      </c>
      <c r="F26" s="875">
        <v>151.99556900000002</v>
      </c>
      <c r="G26" s="875">
        <v>89.616548871666666</v>
      </c>
      <c r="H26" s="875">
        <v>41.479019533333329</v>
      </c>
      <c r="I26" s="1062">
        <v>2.4802190000000004</v>
      </c>
      <c r="J26" s="1063">
        <v>2.7854399999999999</v>
      </c>
      <c r="K26" s="1063">
        <v>3.4576617999999999</v>
      </c>
      <c r="L26" s="1063">
        <v>3.1456628333333332</v>
      </c>
      <c r="M26" s="1063">
        <v>3.1803219999999999</v>
      </c>
      <c r="N26" s="1063">
        <v>12.732196500000001</v>
      </c>
      <c r="O26" s="1063">
        <v>4.6407170000000004</v>
      </c>
      <c r="P26" s="1063">
        <v>2.1735610000000003</v>
      </c>
      <c r="Q26" s="1063">
        <v>1.5385909999999998</v>
      </c>
      <c r="R26" s="1063">
        <v>2.6659066000000005</v>
      </c>
      <c r="S26" s="1063">
        <v>1.1568669999999999</v>
      </c>
      <c r="T26" s="1129">
        <v>1.5218747999999997</v>
      </c>
      <c r="U26" s="1528" t="s">
        <v>581</v>
      </c>
      <c r="V26" s="1490"/>
      <c r="W26" s="1491"/>
    </row>
    <row r="27" spans="2:23" s="550" customFormat="1" ht="23.1" customHeight="1" x14ac:dyDescent="0.2">
      <c r="B27" s="858" t="s">
        <v>752</v>
      </c>
      <c r="C27" s="875">
        <v>2473.0482400000001</v>
      </c>
      <c r="D27" s="875">
        <v>1995.62356</v>
      </c>
      <c r="E27" s="1421">
        <v>3040.6429999999996</v>
      </c>
      <c r="F27" s="875">
        <v>2852.2477350000004</v>
      </c>
      <c r="G27" s="875">
        <v>1308.7907</v>
      </c>
      <c r="H27" s="875">
        <v>6390.1510160000007</v>
      </c>
      <c r="I27" s="1062">
        <v>164.37090499999999</v>
      </c>
      <c r="J27" s="1063">
        <v>358.893621</v>
      </c>
      <c r="K27" s="1063">
        <v>388.54399899999999</v>
      </c>
      <c r="L27" s="1063">
        <v>542.55263400000001</v>
      </c>
      <c r="M27" s="1063">
        <v>638.11962199999994</v>
      </c>
      <c r="N27" s="1063">
        <v>629.055655</v>
      </c>
      <c r="O27" s="1063">
        <v>1135.7922720000001</v>
      </c>
      <c r="P27" s="1063">
        <v>762.12095099999999</v>
      </c>
      <c r="Q27" s="1063">
        <v>590.49373700000001</v>
      </c>
      <c r="R27" s="1063">
        <v>513.54529200000002</v>
      </c>
      <c r="S27" s="1063">
        <v>393.80428699999999</v>
      </c>
      <c r="T27" s="1129">
        <v>272.85804100000001</v>
      </c>
      <c r="U27" s="1528" t="s">
        <v>753</v>
      </c>
      <c r="V27" s="1490"/>
      <c r="W27" s="1491"/>
    </row>
    <row r="28" spans="2:23" s="550" customFormat="1" ht="23.1" customHeight="1" x14ac:dyDescent="0.2">
      <c r="B28" s="858" t="s">
        <v>511</v>
      </c>
      <c r="C28" s="875">
        <v>18.211715183333329</v>
      </c>
      <c r="D28" s="875">
        <v>10.803898454545456</v>
      </c>
      <c r="E28" s="1421">
        <v>9.6398524666666656</v>
      </c>
      <c r="F28" s="875">
        <v>10.548738</v>
      </c>
      <c r="G28" s="875">
        <v>8.1519440000000003</v>
      </c>
      <c r="H28" s="875">
        <v>4.5754300000000008</v>
      </c>
      <c r="I28" s="1062">
        <v>0.19554000000000002</v>
      </c>
      <c r="J28" s="1063">
        <v>0.41104000000000002</v>
      </c>
      <c r="K28" s="1063">
        <v>0.59350000000000003</v>
      </c>
      <c r="L28" s="1063">
        <v>0.57610000000000006</v>
      </c>
      <c r="M28" s="1063">
        <v>0.38649</v>
      </c>
      <c r="N28" s="1063">
        <v>0.32368000000000008</v>
      </c>
      <c r="O28" s="1063">
        <v>0.16513999999999998</v>
      </c>
      <c r="P28" s="1063">
        <v>0.38150000000000001</v>
      </c>
      <c r="Q28" s="1063">
        <v>0.27954500000000004</v>
      </c>
      <c r="R28" s="1063">
        <v>0.62163999999999997</v>
      </c>
      <c r="S28" s="1063">
        <v>0.28291500000000003</v>
      </c>
      <c r="T28" s="1129">
        <v>0.35834000000000005</v>
      </c>
      <c r="U28" s="1528" t="s">
        <v>1236</v>
      </c>
      <c r="V28" s="1490"/>
      <c r="W28" s="1491"/>
    </row>
    <row r="29" spans="2:23" s="550" customFormat="1" ht="23.1" customHeight="1" x14ac:dyDescent="0.2">
      <c r="B29" s="858" t="s">
        <v>804</v>
      </c>
      <c r="C29" s="875">
        <v>43.7</v>
      </c>
      <c r="D29" s="875">
        <v>11.450864499999998</v>
      </c>
      <c r="E29" s="1421">
        <v>42.138071845299152</v>
      </c>
      <c r="F29" s="875">
        <v>19.772525000000002</v>
      </c>
      <c r="G29" s="875">
        <v>31.576442999999998</v>
      </c>
      <c r="H29" s="875">
        <v>42.310393101999999</v>
      </c>
      <c r="I29" s="1062">
        <v>2.9212919999999998</v>
      </c>
      <c r="J29" s="1063">
        <v>4.0474921020000005</v>
      </c>
      <c r="K29" s="1063">
        <v>3.9334799999999999</v>
      </c>
      <c r="L29" s="1063">
        <v>5.1306629999999993</v>
      </c>
      <c r="M29" s="1063">
        <v>5.2557580000000002</v>
      </c>
      <c r="N29" s="1063">
        <v>3.983895</v>
      </c>
      <c r="O29" s="1063">
        <v>4.8109849999999996</v>
      </c>
      <c r="P29" s="1063">
        <v>4.322025</v>
      </c>
      <c r="Q29" s="1063">
        <v>4.3530879999999996</v>
      </c>
      <c r="R29" s="1063">
        <v>2.1349299999999998</v>
      </c>
      <c r="S29" s="1063">
        <v>0.55073000000000005</v>
      </c>
      <c r="T29" s="1129">
        <v>0.86605499999999991</v>
      </c>
      <c r="U29" s="1528" t="s">
        <v>351</v>
      </c>
      <c r="V29" s="1490"/>
      <c r="W29" s="1491"/>
    </row>
    <row r="30" spans="2:23" s="550" customFormat="1" ht="9" customHeight="1" thickBot="1" x14ac:dyDescent="0.25">
      <c r="B30" s="857"/>
      <c r="C30" s="1567"/>
      <c r="D30" s="1567"/>
      <c r="E30" s="1422"/>
      <c r="F30" s="1422"/>
      <c r="G30" s="1567"/>
      <c r="H30" s="1567"/>
      <c r="I30" s="1405"/>
      <c r="J30" s="1403"/>
      <c r="K30" s="1403"/>
      <c r="L30" s="1403"/>
      <c r="M30" s="1403"/>
      <c r="N30" s="1403"/>
      <c r="O30" s="1403"/>
      <c r="P30" s="1403"/>
      <c r="Q30" s="1403"/>
      <c r="R30" s="1403"/>
      <c r="S30" s="1403"/>
      <c r="T30" s="1404"/>
      <c r="U30" s="1529"/>
      <c r="V30" s="1490"/>
      <c r="W30" s="1491"/>
    </row>
    <row r="31" spans="2:23" s="550" customFormat="1" ht="15" customHeight="1" thickTop="1" x14ac:dyDescent="0.2">
      <c r="B31" s="858"/>
      <c r="C31" s="875"/>
      <c r="D31" s="875"/>
      <c r="E31" s="1421"/>
      <c r="F31" s="1421"/>
      <c r="G31" s="875"/>
      <c r="H31" s="875"/>
      <c r="I31" s="1062"/>
      <c r="J31" s="1063"/>
      <c r="K31" s="1063"/>
      <c r="L31" s="1063"/>
      <c r="M31" s="1063"/>
      <c r="N31" s="1063"/>
      <c r="O31" s="1063"/>
      <c r="P31" s="1063"/>
      <c r="Q31" s="1063"/>
      <c r="R31" s="1063"/>
      <c r="S31" s="1063"/>
      <c r="T31" s="1129"/>
      <c r="U31" s="1527"/>
      <c r="V31" s="1490"/>
      <c r="W31" s="1491"/>
    </row>
    <row r="32" spans="2:23" s="1503" customFormat="1" ht="23.1" customHeight="1" x14ac:dyDescent="0.2">
      <c r="B32" s="856" t="s">
        <v>1533</v>
      </c>
      <c r="C32" s="877"/>
      <c r="D32" s="877"/>
      <c r="E32" s="1423"/>
      <c r="F32" s="1423"/>
      <c r="G32" s="877"/>
      <c r="H32" s="877"/>
      <c r="I32" s="1406"/>
      <c r="J32" s="1407"/>
      <c r="K32" s="1407"/>
      <c r="L32" s="1407"/>
      <c r="M32" s="1407"/>
      <c r="N32" s="1407"/>
      <c r="O32" s="1407"/>
      <c r="P32" s="1407"/>
      <c r="Q32" s="1407"/>
      <c r="R32" s="1407"/>
      <c r="S32" s="1407"/>
      <c r="T32" s="1408"/>
      <c r="U32" s="1525" t="s">
        <v>599</v>
      </c>
      <c r="V32" s="1490"/>
      <c r="W32" s="1491"/>
    </row>
    <row r="33" spans="2:23" s="1503" customFormat="1" ht="9" customHeight="1" x14ac:dyDescent="0.2">
      <c r="B33" s="856"/>
      <c r="C33" s="877"/>
      <c r="D33" s="877"/>
      <c r="E33" s="1423"/>
      <c r="F33" s="1423"/>
      <c r="G33" s="877"/>
      <c r="H33" s="877"/>
      <c r="I33" s="1406"/>
      <c r="J33" s="1407"/>
      <c r="K33" s="1407"/>
      <c r="L33" s="1407"/>
      <c r="M33" s="1407"/>
      <c r="N33" s="1407"/>
      <c r="O33" s="1407"/>
      <c r="P33" s="1407"/>
      <c r="Q33" s="1407"/>
      <c r="R33" s="1407"/>
      <c r="S33" s="1407"/>
      <c r="T33" s="1408"/>
      <c r="U33" s="1525"/>
      <c r="V33" s="1490"/>
      <c r="W33" s="1491"/>
    </row>
    <row r="34" spans="2:23" s="549" customFormat="1" ht="23.1" customHeight="1" x14ac:dyDescent="0.2">
      <c r="B34" s="608" t="s">
        <v>660</v>
      </c>
      <c r="C34" s="874"/>
      <c r="D34" s="874"/>
      <c r="E34" s="947"/>
      <c r="F34" s="947"/>
      <c r="G34" s="874"/>
      <c r="H34" s="874"/>
      <c r="I34" s="985"/>
      <c r="J34" s="986"/>
      <c r="K34" s="986"/>
      <c r="L34" s="986"/>
      <c r="M34" s="986"/>
      <c r="N34" s="986"/>
      <c r="O34" s="986"/>
      <c r="P34" s="986"/>
      <c r="Q34" s="986"/>
      <c r="R34" s="986"/>
      <c r="S34" s="986"/>
      <c r="T34" s="988"/>
      <c r="U34" s="1526" t="s">
        <v>702</v>
      </c>
      <c r="V34" s="1490"/>
      <c r="W34" s="1491"/>
    </row>
    <row r="35" spans="2:23" s="550" customFormat="1" ht="23.1" customHeight="1" x14ac:dyDescent="0.2">
      <c r="B35" s="858" t="s">
        <v>759</v>
      </c>
      <c r="C35" s="875">
        <v>55628.09643774596</v>
      </c>
      <c r="D35" s="875">
        <v>69533.702545000007</v>
      </c>
      <c r="E35" s="1421">
        <v>107555.85924099998</v>
      </c>
      <c r="F35" s="875">
        <v>153795.38849268924</v>
      </c>
      <c r="G35" s="875">
        <v>61785.301004000001</v>
      </c>
      <c r="H35" s="875">
        <v>28427.368436119999</v>
      </c>
      <c r="I35" s="1062">
        <v>2203.9985171200015</v>
      </c>
      <c r="J35" s="1063">
        <v>2384.7773163899992</v>
      </c>
      <c r="K35" s="1063">
        <v>1848.2743964499984</v>
      </c>
      <c r="L35" s="1063">
        <v>1307.4825791200001</v>
      </c>
      <c r="M35" s="1063">
        <v>3054.8852038500004</v>
      </c>
      <c r="N35" s="1063">
        <v>1594.2194233100006</v>
      </c>
      <c r="O35" s="1063">
        <v>2977.4002062100012</v>
      </c>
      <c r="P35" s="1063">
        <v>1387.2251481999997</v>
      </c>
      <c r="Q35" s="1063">
        <v>2641.7385560000002</v>
      </c>
      <c r="R35" s="1063">
        <v>3335.6088234200015</v>
      </c>
      <c r="S35" s="1063">
        <v>2662.7355483299989</v>
      </c>
      <c r="T35" s="1129">
        <v>3029.0227177200004</v>
      </c>
      <c r="U35" s="1527" t="s">
        <v>602</v>
      </c>
      <c r="V35" s="1490"/>
      <c r="W35" s="1491"/>
    </row>
    <row r="36" spans="2:23" s="550" customFormat="1" ht="23.1" customHeight="1" x14ac:dyDescent="0.2">
      <c r="B36" s="858" t="s">
        <v>703</v>
      </c>
      <c r="C36" s="875">
        <v>155795.75508774703</v>
      </c>
      <c r="D36" s="875">
        <v>139095.53498699999</v>
      </c>
      <c r="E36" s="1421">
        <v>105564.372041</v>
      </c>
      <c r="F36" s="875">
        <v>150899.12331800003</v>
      </c>
      <c r="G36" s="875">
        <v>69274.541632000008</v>
      </c>
      <c r="H36" s="875">
        <v>47854.989133990006</v>
      </c>
      <c r="I36" s="1062">
        <v>3882.6807097999999</v>
      </c>
      <c r="J36" s="1063">
        <v>3192.4693802000033</v>
      </c>
      <c r="K36" s="1063">
        <v>1820.1685063300006</v>
      </c>
      <c r="L36" s="1063">
        <v>2121.282378039999</v>
      </c>
      <c r="M36" s="1063">
        <v>2366.8544247000009</v>
      </c>
      <c r="N36" s="1063">
        <v>3185.3133953899983</v>
      </c>
      <c r="O36" s="1063">
        <v>4523.3898987700031</v>
      </c>
      <c r="P36" s="1063">
        <v>3267.5602146000006</v>
      </c>
      <c r="Q36" s="1063">
        <v>4930.0706914500015</v>
      </c>
      <c r="R36" s="1063">
        <v>5149.8605206800021</v>
      </c>
      <c r="S36" s="1063">
        <v>4376.3368447000003</v>
      </c>
      <c r="T36" s="1129">
        <v>9039.0021693299968</v>
      </c>
      <c r="U36" s="1527" t="s">
        <v>456</v>
      </c>
      <c r="V36" s="1490"/>
      <c r="W36" s="1491"/>
    </row>
    <row r="37" spans="2:23" s="550" customFormat="1" ht="23.1" customHeight="1" x14ac:dyDescent="0.2">
      <c r="B37" s="858" t="s">
        <v>913</v>
      </c>
      <c r="C37" s="875">
        <v>67742.693938407305</v>
      </c>
      <c r="D37" s="875">
        <v>92972.767102999991</v>
      </c>
      <c r="E37" s="1421">
        <v>114225.46918500001</v>
      </c>
      <c r="F37" s="875">
        <v>111413.31757300001</v>
      </c>
      <c r="G37" s="875">
        <v>105994.23863600002</v>
      </c>
      <c r="H37" s="875">
        <v>199567.46136411</v>
      </c>
      <c r="I37" s="1062">
        <v>12024.128506519999</v>
      </c>
      <c r="J37" s="1063">
        <v>13514.846767140001</v>
      </c>
      <c r="K37" s="1063">
        <v>10062.811194200001</v>
      </c>
      <c r="L37" s="1063">
        <v>17853.780070040004</v>
      </c>
      <c r="M37" s="1063">
        <v>13374.059508740002</v>
      </c>
      <c r="N37" s="1063">
        <v>15581.005970999999</v>
      </c>
      <c r="O37" s="1063">
        <v>19014.027608479999</v>
      </c>
      <c r="P37" s="1063">
        <v>14825.31280213</v>
      </c>
      <c r="Q37" s="1063">
        <v>16126.272472289997</v>
      </c>
      <c r="R37" s="1063">
        <v>20203.996825819988</v>
      </c>
      <c r="S37" s="1063">
        <v>23358.341884180005</v>
      </c>
      <c r="T37" s="1129">
        <v>23628.877753570006</v>
      </c>
      <c r="U37" s="1527" t="s">
        <v>914</v>
      </c>
      <c r="V37" s="1490"/>
      <c r="W37" s="1491"/>
    </row>
    <row r="38" spans="2:23" s="550" customFormat="1" ht="23.1" customHeight="1" x14ac:dyDescent="0.2">
      <c r="B38" s="858" t="s">
        <v>598</v>
      </c>
      <c r="C38" s="875">
        <v>53570.267310012496</v>
      </c>
      <c r="D38" s="875">
        <v>53658.44821100001</v>
      </c>
      <c r="E38" s="1421">
        <v>59650.139193359973</v>
      </c>
      <c r="F38" s="875">
        <v>69466.511350999994</v>
      </c>
      <c r="G38" s="875">
        <v>55976.00789600001</v>
      </c>
      <c r="H38" s="875">
        <v>55937.057697489996</v>
      </c>
      <c r="I38" s="1062">
        <v>5989.9637832500002</v>
      </c>
      <c r="J38" s="1063">
        <v>4678.0956257199996</v>
      </c>
      <c r="K38" s="1063">
        <v>3158.9341650599986</v>
      </c>
      <c r="L38" s="1063">
        <v>5359.1850960400034</v>
      </c>
      <c r="M38" s="1063">
        <v>5964.550114159998</v>
      </c>
      <c r="N38" s="1063">
        <v>3598.9268737900002</v>
      </c>
      <c r="O38" s="1063">
        <v>4478.6470129199997</v>
      </c>
      <c r="P38" s="1063">
        <v>2542.5292806099992</v>
      </c>
      <c r="Q38" s="1063">
        <v>3193.9986089999989</v>
      </c>
      <c r="R38" s="1063">
        <v>3682.2871550800005</v>
      </c>
      <c r="S38" s="1063">
        <v>5292.1843667599996</v>
      </c>
      <c r="T38" s="1129">
        <v>7997.7556151000008</v>
      </c>
      <c r="U38" s="1527" t="s">
        <v>806</v>
      </c>
      <c r="V38" s="1490"/>
      <c r="W38" s="1491"/>
    </row>
    <row r="39" spans="2:23" s="550" customFormat="1" ht="23.1" customHeight="1" x14ac:dyDescent="0.2">
      <c r="B39" s="858" t="s">
        <v>614</v>
      </c>
      <c r="C39" s="875">
        <v>34629.816333439085</v>
      </c>
      <c r="D39" s="875">
        <v>33886.223190000004</v>
      </c>
      <c r="E39" s="1421">
        <v>30506.774649000006</v>
      </c>
      <c r="F39" s="875">
        <v>31792.166393000003</v>
      </c>
      <c r="G39" s="875">
        <v>22293.812850000002</v>
      </c>
      <c r="H39" s="875">
        <v>13419.09272103</v>
      </c>
      <c r="I39" s="1062">
        <v>493.73541566</v>
      </c>
      <c r="J39" s="1063">
        <v>360.78821704999996</v>
      </c>
      <c r="K39" s="1063">
        <v>362.57500823000015</v>
      </c>
      <c r="L39" s="1063">
        <v>292.46289693999995</v>
      </c>
      <c r="M39" s="1063">
        <v>448.73546407999987</v>
      </c>
      <c r="N39" s="1063">
        <v>575.41182920000006</v>
      </c>
      <c r="O39" s="1063">
        <v>1504.2639996100002</v>
      </c>
      <c r="P39" s="1063">
        <v>950.89378539000029</v>
      </c>
      <c r="Q39" s="1063">
        <v>1775.86361016</v>
      </c>
      <c r="R39" s="1063">
        <v>1537.1063414500002</v>
      </c>
      <c r="S39" s="1063">
        <v>2795.9967969099994</v>
      </c>
      <c r="T39" s="1129">
        <v>2321.2593563499991</v>
      </c>
      <c r="U39" s="1527" t="s">
        <v>615</v>
      </c>
      <c r="V39" s="1490"/>
      <c r="W39" s="1491"/>
    </row>
    <row r="40" spans="2:23" s="550" customFormat="1" ht="23.1" customHeight="1" x14ac:dyDescent="0.2">
      <c r="B40" s="858" t="s">
        <v>760</v>
      </c>
      <c r="C40" s="875">
        <v>43799.217735244129</v>
      </c>
      <c r="D40" s="875">
        <v>50093.917486000006</v>
      </c>
      <c r="E40" s="1421">
        <v>58587.275322999987</v>
      </c>
      <c r="F40" s="875">
        <v>49117.898642</v>
      </c>
      <c r="G40" s="875">
        <v>11318.729943</v>
      </c>
      <c r="H40" s="875">
        <v>9014.3952774500012</v>
      </c>
      <c r="I40" s="1062">
        <v>129.03133943</v>
      </c>
      <c r="J40" s="1063">
        <v>200.18565834999998</v>
      </c>
      <c r="K40" s="1063">
        <v>604.82198625000024</v>
      </c>
      <c r="L40" s="1063">
        <v>342.35048716999995</v>
      </c>
      <c r="M40" s="1063">
        <v>432.50733366999998</v>
      </c>
      <c r="N40" s="1063">
        <v>568.33599901000002</v>
      </c>
      <c r="O40" s="1063">
        <v>683.07253056000025</v>
      </c>
      <c r="P40" s="1063">
        <v>724.87456620000012</v>
      </c>
      <c r="Q40" s="1063">
        <v>862.09449105999977</v>
      </c>
      <c r="R40" s="1063">
        <v>794.76686274999963</v>
      </c>
      <c r="S40" s="1063">
        <v>807.33253440000021</v>
      </c>
      <c r="T40" s="1129">
        <v>2865.0214886000003</v>
      </c>
      <c r="U40" s="1527" t="s">
        <v>428</v>
      </c>
      <c r="V40" s="1490"/>
      <c r="W40" s="1491"/>
    </row>
    <row r="41" spans="2:23" s="550" customFormat="1" ht="23.1" customHeight="1" x14ac:dyDescent="0.2">
      <c r="B41" s="858" t="s">
        <v>1796</v>
      </c>
      <c r="C41" s="875">
        <v>57318.192019771792</v>
      </c>
      <c r="D41" s="875">
        <v>52641.269717000003</v>
      </c>
      <c r="E41" s="1421">
        <v>54753.871009812487</v>
      </c>
      <c r="F41" s="875">
        <v>66864.799048999994</v>
      </c>
      <c r="G41" s="875">
        <v>42497.94685</v>
      </c>
      <c r="H41" s="875">
        <v>34071.19517639</v>
      </c>
      <c r="I41" s="1062">
        <v>2414.4994489400005</v>
      </c>
      <c r="J41" s="1063">
        <v>1651.3108480099993</v>
      </c>
      <c r="K41" s="1063">
        <v>1172.9248701400002</v>
      </c>
      <c r="L41" s="1063">
        <v>1514.9347664500003</v>
      </c>
      <c r="M41" s="1063">
        <v>3382.0467481100022</v>
      </c>
      <c r="N41" s="1063">
        <v>2889.4843212199994</v>
      </c>
      <c r="O41" s="1063">
        <v>3308.4670134100024</v>
      </c>
      <c r="P41" s="1063">
        <v>2257.9637913599986</v>
      </c>
      <c r="Q41" s="1063">
        <v>2717.1583741799996</v>
      </c>
      <c r="R41" s="1063">
        <v>4559.9327426099981</v>
      </c>
      <c r="S41" s="1063">
        <v>3969.9014433199982</v>
      </c>
      <c r="T41" s="1129">
        <v>4232.5708086399991</v>
      </c>
      <c r="U41" s="1527" t="s">
        <v>807</v>
      </c>
      <c r="V41" s="1490"/>
      <c r="W41" s="1491"/>
    </row>
    <row r="42" spans="2:23" s="550" customFormat="1" ht="23.1" customHeight="1" x14ac:dyDescent="0.2">
      <c r="B42" s="858" t="s">
        <v>1150</v>
      </c>
      <c r="C42" s="875">
        <v>72014</v>
      </c>
      <c r="D42" s="875">
        <v>37376.589078999998</v>
      </c>
      <c r="E42" s="1421">
        <v>33860.628739303669</v>
      </c>
      <c r="F42" s="875">
        <v>34529.407154269597</v>
      </c>
      <c r="G42" s="875">
        <v>30295.449465893664</v>
      </c>
      <c r="H42" s="875">
        <v>15986.45734592</v>
      </c>
      <c r="I42" s="1062">
        <v>16.82072784</v>
      </c>
      <c r="J42" s="1063">
        <v>1071.79951104</v>
      </c>
      <c r="K42" s="1063">
        <v>415.93695472000002</v>
      </c>
      <c r="L42" s="1063">
        <v>1066.6034184</v>
      </c>
      <c r="M42" s="1063">
        <v>805.88388208000003</v>
      </c>
      <c r="N42" s="1063">
        <v>1972.3084033599998</v>
      </c>
      <c r="O42" s="1063">
        <v>878.24520655999993</v>
      </c>
      <c r="P42" s="1063">
        <v>1472.7754672000001</v>
      </c>
      <c r="Q42" s="1063">
        <v>1643.4799020799999</v>
      </c>
      <c r="R42" s="1063">
        <v>914.33687263999991</v>
      </c>
      <c r="S42" s="1063">
        <v>4658.6750000000002</v>
      </c>
      <c r="T42" s="1129">
        <v>1069.5920000000001</v>
      </c>
      <c r="U42" s="1527" t="s">
        <v>636</v>
      </c>
      <c r="V42" s="1490"/>
      <c r="W42" s="1491"/>
    </row>
    <row r="43" spans="2:23" s="550" customFormat="1" ht="23.1" customHeight="1" x14ac:dyDescent="0.2">
      <c r="B43" s="858" t="s">
        <v>613</v>
      </c>
      <c r="C43" s="875">
        <v>14975.42927529008</v>
      </c>
      <c r="D43" s="875">
        <v>14400.967938000002</v>
      </c>
      <c r="E43" s="1421">
        <v>15652.127330999996</v>
      </c>
      <c r="F43" s="875">
        <v>22065.8704</v>
      </c>
      <c r="G43" s="875">
        <v>13115.597652000002</v>
      </c>
      <c r="H43" s="875">
        <v>8780.2599017899993</v>
      </c>
      <c r="I43" s="1062">
        <v>701.34691524000016</v>
      </c>
      <c r="J43" s="1063">
        <v>670.05475416999991</v>
      </c>
      <c r="K43" s="1063">
        <v>528.38227583999992</v>
      </c>
      <c r="L43" s="1063">
        <v>536.88248523000004</v>
      </c>
      <c r="M43" s="1063">
        <v>571.95170058999997</v>
      </c>
      <c r="N43" s="1063">
        <v>868.54243453000004</v>
      </c>
      <c r="O43" s="1063">
        <v>543.47706905999985</v>
      </c>
      <c r="P43" s="1063">
        <v>382.06476680999998</v>
      </c>
      <c r="Q43" s="1063">
        <v>549.89298959000018</v>
      </c>
      <c r="R43" s="1063">
        <v>804.4579341499998</v>
      </c>
      <c r="S43" s="1063">
        <v>1155.0332798000002</v>
      </c>
      <c r="T43" s="1129">
        <v>1468.1732967799999</v>
      </c>
      <c r="U43" s="1527" t="s">
        <v>455</v>
      </c>
      <c r="V43" s="1490"/>
      <c r="W43" s="1491"/>
    </row>
    <row r="44" spans="2:23" s="550" customFormat="1" ht="23.1" customHeight="1" x14ac:dyDescent="0.2">
      <c r="B44" s="858" t="s">
        <v>1797</v>
      </c>
      <c r="C44" s="875">
        <v>14551.483842</v>
      </c>
      <c r="D44" s="875">
        <v>24514.202143000002</v>
      </c>
      <c r="E44" s="1421">
        <v>34250.066552000004</v>
      </c>
      <c r="F44" s="875">
        <v>32517.960362999995</v>
      </c>
      <c r="G44" s="875">
        <v>24871.512006999998</v>
      </c>
      <c r="H44" s="875">
        <v>47045.478859080002</v>
      </c>
      <c r="I44" s="1062">
        <v>3572.1644953699997</v>
      </c>
      <c r="J44" s="1063">
        <v>8080.6613075200021</v>
      </c>
      <c r="K44" s="1063">
        <v>4242.7895675600003</v>
      </c>
      <c r="L44" s="1063">
        <v>5855.0330705100005</v>
      </c>
      <c r="M44" s="1063">
        <v>8295.9791990699996</v>
      </c>
      <c r="N44" s="1063">
        <v>1319.5796432100001</v>
      </c>
      <c r="O44" s="1063">
        <v>811.39797429000009</v>
      </c>
      <c r="P44" s="1063">
        <v>235.90553972999999</v>
      </c>
      <c r="Q44" s="1063">
        <v>1522.19303474</v>
      </c>
      <c r="R44" s="1063">
        <v>1912.44584796</v>
      </c>
      <c r="S44" s="1063">
        <v>4632.1863878299991</v>
      </c>
      <c r="T44" s="1129">
        <v>6565.1427912899999</v>
      </c>
      <c r="U44" s="1527" t="s">
        <v>805</v>
      </c>
      <c r="V44" s="1490"/>
      <c r="W44" s="1491"/>
    </row>
    <row r="45" spans="2:23" s="550" customFormat="1" ht="23.1" customHeight="1" x14ac:dyDescent="0.2">
      <c r="B45" s="858" t="s">
        <v>612</v>
      </c>
      <c r="C45" s="875">
        <v>10711.786686652174</v>
      </c>
      <c r="D45" s="875">
        <v>12905.171976000003</v>
      </c>
      <c r="E45" s="1421">
        <v>10864.757463999998</v>
      </c>
      <c r="F45" s="875">
        <v>9503.030800999999</v>
      </c>
      <c r="G45" s="875">
        <v>5599.6992460000001</v>
      </c>
      <c r="H45" s="875">
        <v>3700.9021406000006</v>
      </c>
      <c r="I45" s="1062">
        <v>73.371339380000009</v>
      </c>
      <c r="J45" s="1063">
        <v>160.91618511999997</v>
      </c>
      <c r="K45" s="1063">
        <v>121.96642577999998</v>
      </c>
      <c r="L45" s="1063">
        <v>167.76054593000001</v>
      </c>
      <c r="M45" s="1063">
        <v>430.37599182000008</v>
      </c>
      <c r="N45" s="1063">
        <v>203.89254836000001</v>
      </c>
      <c r="O45" s="1063">
        <v>195.48922095</v>
      </c>
      <c r="P45" s="1063">
        <v>266.49801961000003</v>
      </c>
      <c r="Q45" s="1063">
        <v>504.67672225999991</v>
      </c>
      <c r="R45" s="1063">
        <v>472.62850655000005</v>
      </c>
      <c r="S45" s="1063">
        <v>399.40984840000004</v>
      </c>
      <c r="T45" s="1129">
        <v>703.91678644000001</v>
      </c>
      <c r="U45" s="1527" t="s">
        <v>454</v>
      </c>
      <c r="V45" s="1490"/>
      <c r="W45" s="1491"/>
    </row>
    <row r="46" spans="2:23" s="550" customFormat="1" ht="23.1" customHeight="1" x14ac:dyDescent="0.2">
      <c r="B46" s="858" t="s">
        <v>610</v>
      </c>
      <c r="C46" s="875">
        <v>10750</v>
      </c>
      <c r="D46" s="875">
        <v>12010.209484000001</v>
      </c>
      <c r="E46" s="1421">
        <v>11785.824482</v>
      </c>
      <c r="F46" s="875">
        <v>14589.604259999998</v>
      </c>
      <c r="G46" s="875">
        <v>13357.255460000002</v>
      </c>
      <c r="H46" s="875">
        <v>12834.899438800001</v>
      </c>
      <c r="I46" s="1062">
        <v>1756.3837164700003</v>
      </c>
      <c r="J46" s="1063">
        <v>1249.1841587200001</v>
      </c>
      <c r="K46" s="1063">
        <v>708.08121381000001</v>
      </c>
      <c r="L46" s="1063">
        <v>615.28872091999995</v>
      </c>
      <c r="M46" s="1063">
        <v>579.86107013999992</v>
      </c>
      <c r="N46" s="1063">
        <v>715.36530804999984</v>
      </c>
      <c r="O46" s="1063">
        <v>511.64694715999991</v>
      </c>
      <c r="P46" s="1063">
        <v>706.19852823000008</v>
      </c>
      <c r="Q46" s="1063">
        <v>353.80301596999993</v>
      </c>
      <c r="R46" s="1063">
        <v>1466.3874768200003</v>
      </c>
      <c r="S46" s="1063">
        <v>1212.9407211000002</v>
      </c>
      <c r="T46" s="1129">
        <v>2959.7585614100012</v>
      </c>
      <c r="U46" s="1527" t="s">
        <v>611</v>
      </c>
      <c r="V46" s="1490"/>
      <c r="W46" s="1491"/>
    </row>
    <row r="47" spans="2:23" s="550" customFormat="1" ht="23.1" customHeight="1" x14ac:dyDescent="0.2">
      <c r="B47" s="858" t="s">
        <v>1798</v>
      </c>
      <c r="C47" s="875">
        <v>12708.910220457799</v>
      </c>
      <c r="D47" s="875">
        <v>11757.439479999999</v>
      </c>
      <c r="E47" s="1421">
        <v>11598.862277000002</v>
      </c>
      <c r="F47" s="875">
        <v>15683.726958000001</v>
      </c>
      <c r="G47" s="875">
        <v>14311.933939000002</v>
      </c>
      <c r="H47" s="875">
        <v>12384.210456479997</v>
      </c>
      <c r="I47" s="1062">
        <v>1111.0042880900003</v>
      </c>
      <c r="J47" s="1063">
        <v>909.38354824999988</v>
      </c>
      <c r="K47" s="1063">
        <v>801.19914848999997</v>
      </c>
      <c r="L47" s="1063">
        <v>858.40581965000013</v>
      </c>
      <c r="M47" s="1063">
        <v>1517.3220972399999</v>
      </c>
      <c r="N47" s="1063">
        <v>913.96965264999994</v>
      </c>
      <c r="O47" s="1063">
        <v>1048.0463165100002</v>
      </c>
      <c r="P47" s="1063">
        <v>395.59134412999992</v>
      </c>
      <c r="Q47" s="1063">
        <v>761.36101454000004</v>
      </c>
      <c r="R47" s="1063">
        <v>1120.3443716299996</v>
      </c>
      <c r="S47" s="1063">
        <v>1609.8138969199999</v>
      </c>
      <c r="T47" s="1129">
        <v>1337.7689583800002</v>
      </c>
      <c r="U47" s="1527" t="s">
        <v>601</v>
      </c>
      <c r="V47" s="1490"/>
      <c r="W47" s="1491"/>
    </row>
    <row r="48" spans="2:23" s="1503" customFormat="1" ht="9" customHeight="1" x14ac:dyDescent="0.2">
      <c r="B48" s="856"/>
      <c r="C48" s="875"/>
      <c r="D48" s="875"/>
      <c r="E48" s="1421"/>
      <c r="F48" s="1421"/>
      <c r="G48" s="875"/>
      <c r="H48" s="875"/>
      <c r="I48" s="1406"/>
      <c r="J48" s="1407"/>
      <c r="K48" s="1407"/>
      <c r="L48" s="1407"/>
      <c r="M48" s="1407"/>
      <c r="N48" s="1407"/>
      <c r="O48" s="1407"/>
      <c r="P48" s="1407"/>
      <c r="Q48" s="1407"/>
      <c r="R48" s="1407"/>
      <c r="S48" s="1407"/>
      <c r="T48" s="1408"/>
      <c r="U48" s="1525"/>
      <c r="V48" s="1490"/>
      <c r="W48" s="1491"/>
    </row>
    <row r="49" spans="2:23" s="550" customFormat="1" ht="23.1" customHeight="1" x14ac:dyDescent="0.2">
      <c r="B49" s="608" t="s">
        <v>566</v>
      </c>
      <c r="C49" s="875"/>
      <c r="D49" s="875"/>
      <c r="E49" s="1421"/>
      <c r="F49" s="1421"/>
      <c r="G49" s="875"/>
      <c r="H49" s="875"/>
      <c r="I49" s="1062"/>
      <c r="J49" s="1063"/>
      <c r="K49" s="1063"/>
      <c r="L49" s="1063"/>
      <c r="M49" s="1063"/>
      <c r="N49" s="1063"/>
      <c r="O49" s="1063"/>
      <c r="P49" s="1063"/>
      <c r="Q49" s="1063"/>
      <c r="R49" s="1063"/>
      <c r="S49" s="1063"/>
      <c r="T49" s="1129"/>
      <c r="U49" s="1526" t="s">
        <v>272</v>
      </c>
      <c r="V49" s="1490"/>
      <c r="W49" s="1491"/>
    </row>
    <row r="50" spans="2:23" s="550" customFormat="1" ht="23.1" customHeight="1" x14ac:dyDescent="0.2">
      <c r="B50" s="858" t="s">
        <v>759</v>
      </c>
      <c r="C50" s="875">
        <v>375</v>
      </c>
      <c r="D50" s="875">
        <v>390.40122606911552</v>
      </c>
      <c r="E50" s="1421">
        <v>407.36965847490148</v>
      </c>
      <c r="F50" s="875">
        <v>403.43100731698672</v>
      </c>
      <c r="G50" s="875">
        <v>234.83820904666683</v>
      </c>
      <c r="H50" s="875">
        <v>79.274142747118887</v>
      </c>
      <c r="I50" s="1062">
        <v>6.5898629039128505</v>
      </c>
      <c r="J50" s="1063">
        <v>7.6456931040000065</v>
      </c>
      <c r="K50" s="1063">
        <v>6.3176167799999998</v>
      </c>
      <c r="L50" s="1063">
        <v>3.9083579400000015</v>
      </c>
      <c r="M50" s="1063">
        <v>6.5093184739999979</v>
      </c>
      <c r="N50" s="1063">
        <v>8.4101603600000026</v>
      </c>
      <c r="O50" s="1063">
        <v>7.0628674062060322</v>
      </c>
      <c r="P50" s="1063">
        <v>4.0873481799999984</v>
      </c>
      <c r="Q50" s="1063">
        <v>6.0292577670000016</v>
      </c>
      <c r="R50" s="1063">
        <v>6.66795019</v>
      </c>
      <c r="S50" s="1063">
        <v>6.8611552259999948</v>
      </c>
      <c r="T50" s="1129">
        <v>9.1845544159999957</v>
      </c>
      <c r="U50" s="1527" t="s">
        <v>602</v>
      </c>
      <c r="V50" s="1490"/>
      <c r="W50" s="1491"/>
    </row>
    <row r="51" spans="2:23" s="550" customFormat="1" ht="23.1" customHeight="1" x14ac:dyDescent="0.2">
      <c r="B51" s="858" t="s">
        <v>703</v>
      </c>
      <c r="C51" s="875">
        <v>3812.337591083558</v>
      </c>
      <c r="D51" s="875">
        <v>4709.132798416289</v>
      </c>
      <c r="E51" s="1421">
        <v>2677.7889261789546</v>
      </c>
      <c r="F51" s="875">
        <v>3358.6301244267415</v>
      </c>
      <c r="G51" s="875">
        <v>1351.7308038401432</v>
      </c>
      <c r="H51" s="875">
        <v>561.88065070038783</v>
      </c>
      <c r="I51" s="1062">
        <v>53.808587146000029</v>
      </c>
      <c r="J51" s="1063">
        <v>50.146774539999988</v>
      </c>
      <c r="K51" s="1063">
        <v>28.120420460000009</v>
      </c>
      <c r="L51" s="1063">
        <v>24.217268370000003</v>
      </c>
      <c r="M51" s="1063">
        <v>28.788780823013688</v>
      </c>
      <c r="N51" s="1063">
        <v>33.144663631999997</v>
      </c>
      <c r="O51" s="1063">
        <v>57.803093429286349</v>
      </c>
      <c r="P51" s="1063">
        <v>39.866002978972595</v>
      </c>
      <c r="Q51" s="1063">
        <v>63.09896443341583</v>
      </c>
      <c r="R51" s="1063">
        <v>46.706529084822577</v>
      </c>
      <c r="S51" s="1063">
        <v>41.605012916301398</v>
      </c>
      <c r="T51" s="1129">
        <v>94.574552886575319</v>
      </c>
      <c r="U51" s="1527" t="s">
        <v>456</v>
      </c>
      <c r="V51" s="1490"/>
      <c r="W51" s="1491"/>
    </row>
    <row r="52" spans="2:23" s="550" customFormat="1" ht="23.1" customHeight="1" x14ac:dyDescent="0.2">
      <c r="B52" s="858" t="s">
        <v>913</v>
      </c>
      <c r="C52" s="875">
        <v>3507.8272507557022</v>
      </c>
      <c r="D52" s="875">
        <v>5637.5204880000001</v>
      </c>
      <c r="E52" s="1421">
        <v>5277.0763841883218</v>
      </c>
      <c r="F52" s="875">
        <v>4318.399499040539</v>
      </c>
      <c r="G52" s="875">
        <v>3113.1753795909085</v>
      </c>
      <c r="H52" s="875">
        <v>3622.0615587191523</v>
      </c>
      <c r="I52" s="1062">
        <v>284.25575052500005</v>
      </c>
      <c r="J52" s="1063">
        <v>295.99600717400006</v>
      </c>
      <c r="K52" s="1063">
        <v>234.31232115000003</v>
      </c>
      <c r="L52" s="1063">
        <v>405.98664567000003</v>
      </c>
      <c r="M52" s="1063">
        <v>275.94679369000011</v>
      </c>
      <c r="N52" s="1063">
        <v>329.98705778999994</v>
      </c>
      <c r="O52" s="1063">
        <v>346.14530556730261</v>
      </c>
      <c r="P52" s="1063">
        <v>275.83818802999997</v>
      </c>
      <c r="Q52" s="1063">
        <v>293.41876960737227</v>
      </c>
      <c r="R52" s="1063">
        <v>292.560991914</v>
      </c>
      <c r="S52" s="1063">
        <v>316.0836559</v>
      </c>
      <c r="T52" s="1129">
        <v>271.5300717014776</v>
      </c>
      <c r="U52" s="1527" t="s">
        <v>914</v>
      </c>
      <c r="V52" s="1490"/>
      <c r="W52" s="1491"/>
    </row>
    <row r="53" spans="2:23" s="550" customFormat="1" ht="23.1" customHeight="1" x14ac:dyDescent="0.2">
      <c r="B53" s="858" t="s">
        <v>598</v>
      </c>
      <c r="C53" s="875">
        <v>1001.3494388551934</v>
      </c>
      <c r="D53" s="875">
        <v>1197.3598186592158</v>
      </c>
      <c r="E53" s="1421">
        <v>1093.9144889106312</v>
      </c>
      <c r="F53" s="875">
        <v>872.7811247041036</v>
      </c>
      <c r="G53" s="875">
        <v>729.60494610000012</v>
      </c>
      <c r="H53" s="875">
        <v>509.49297703799999</v>
      </c>
      <c r="I53" s="1062">
        <v>100.79952923900004</v>
      </c>
      <c r="J53" s="1063">
        <v>64.332963551999995</v>
      </c>
      <c r="K53" s="1063">
        <v>26.777322162999997</v>
      </c>
      <c r="L53" s="1063">
        <v>88.518455585999988</v>
      </c>
      <c r="M53" s="1063">
        <v>62.794649840999995</v>
      </c>
      <c r="N53" s="1063">
        <v>23.439781376000006</v>
      </c>
      <c r="O53" s="1063">
        <v>25.976446568999993</v>
      </c>
      <c r="P53" s="1063">
        <v>23.381135008000005</v>
      </c>
      <c r="Q53" s="1063">
        <v>17.925043968000004</v>
      </c>
      <c r="R53" s="1063">
        <v>24.94205234199999</v>
      </c>
      <c r="S53" s="1063">
        <v>20.763605365000004</v>
      </c>
      <c r="T53" s="1129">
        <v>29.841992028999986</v>
      </c>
      <c r="U53" s="1527" t="s">
        <v>806</v>
      </c>
      <c r="V53" s="1490"/>
      <c r="W53" s="1491"/>
    </row>
    <row r="54" spans="2:23" s="550" customFormat="1" ht="23.1" customHeight="1" x14ac:dyDescent="0.2">
      <c r="B54" s="858" t="s">
        <v>614</v>
      </c>
      <c r="C54" s="875">
        <v>530.24386559614084</v>
      </c>
      <c r="D54" s="875">
        <v>515.38983244710255</v>
      </c>
      <c r="E54" s="1421">
        <v>375.98657619688981</v>
      </c>
      <c r="F54" s="875">
        <v>350.695761</v>
      </c>
      <c r="G54" s="875">
        <v>231.99754599999997</v>
      </c>
      <c r="H54" s="875">
        <v>83.064898377999995</v>
      </c>
      <c r="I54" s="1062">
        <v>3.1189502</v>
      </c>
      <c r="J54" s="1063">
        <v>1.98680463</v>
      </c>
      <c r="K54" s="1063">
        <v>2.4465556499999996</v>
      </c>
      <c r="L54" s="1063">
        <v>1.6935226099999996</v>
      </c>
      <c r="M54" s="1063">
        <v>3.0442539500000003</v>
      </c>
      <c r="N54" s="1063">
        <v>4.5152081599999985</v>
      </c>
      <c r="O54" s="1063">
        <v>13.097029029999998</v>
      </c>
      <c r="P54" s="1063">
        <v>7.0774404479999982</v>
      </c>
      <c r="Q54" s="1063">
        <v>12.644123649999997</v>
      </c>
      <c r="R54" s="1063">
        <v>8.6692333399999981</v>
      </c>
      <c r="S54" s="1063">
        <v>13.496664820000001</v>
      </c>
      <c r="T54" s="1129">
        <v>11.27511189</v>
      </c>
      <c r="U54" s="1527" t="s">
        <v>615</v>
      </c>
      <c r="V54" s="1490"/>
      <c r="W54" s="1491"/>
    </row>
    <row r="55" spans="2:23" s="550" customFormat="1" ht="23.1" customHeight="1" x14ac:dyDescent="0.2">
      <c r="B55" s="858" t="s">
        <v>760</v>
      </c>
      <c r="C55" s="875">
        <v>220.58897049999999</v>
      </c>
      <c r="D55" s="875">
        <v>234.75549543293084</v>
      </c>
      <c r="E55" s="1421">
        <v>270.14919633928781</v>
      </c>
      <c r="F55" s="875">
        <v>207.13628861876188</v>
      </c>
      <c r="G55" s="875">
        <v>43.099838413571426</v>
      </c>
      <c r="H55" s="875">
        <v>19.804591267692309</v>
      </c>
      <c r="I55" s="1062">
        <v>0.50817000000000001</v>
      </c>
      <c r="J55" s="1063">
        <v>0.61463185769230755</v>
      </c>
      <c r="K55" s="1063">
        <v>1.7690665300000001</v>
      </c>
      <c r="L55" s="1063">
        <v>0.93596179999999995</v>
      </c>
      <c r="M55" s="1063">
        <v>1.2901076999999999</v>
      </c>
      <c r="N55" s="1063">
        <v>1.7575224800000004</v>
      </c>
      <c r="O55" s="1063">
        <v>1.3312735000000002</v>
      </c>
      <c r="P55" s="1063">
        <v>1.40156272</v>
      </c>
      <c r="Q55" s="1063">
        <v>1.8287220999999998</v>
      </c>
      <c r="R55" s="1063">
        <v>1.8424914999999999</v>
      </c>
      <c r="S55" s="1063">
        <v>1.6218290000000002</v>
      </c>
      <c r="T55" s="1129">
        <v>4.9032520800000015</v>
      </c>
      <c r="U55" s="1527" t="s">
        <v>428</v>
      </c>
      <c r="V55" s="1490"/>
      <c r="W55" s="1491"/>
    </row>
    <row r="56" spans="2:23" s="550" customFormat="1" ht="23.1" customHeight="1" x14ac:dyDescent="0.2">
      <c r="B56" s="858" t="s">
        <v>1796</v>
      </c>
      <c r="C56" s="875">
        <v>834</v>
      </c>
      <c r="D56" s="875">
        <v>955.0055281220059</v>
      </c>
      <c r="E56" s="1421">
        <v>844.02680280580603</v>
      </c>
      <c r="F56" s="875">
        <v>855.69446713887316</v>
      </c>
      <c r="G56" s="875">
        <v>452.99573130877189</v>
      </c>
      <c r="H56" s="875">
        <v>226.9961984015977</v>
      </c>
      <c r="I56" s="1062">
        <v>20.672325523999994</v>
      </c>
      <c r="J56" s="1063">
        <v>13.87975653</v>
      </c>
      <c r="K56" s="1063">
        <v>10.101286717999999</v>
      </c>
      <c r="L56" s="1063">
        <v>11.554990480000003</v>
      </c>
      <c r="M56" s="1063">
        <v>26.619619740097722</v>
      </c>
      <c r="N56" s="1063">
        <v>22.635905669999993</v>
      </c>
      <c r="O56" s="1063">
        <v>21.053323194499999</v>
      </c>
      <c r="P56" s="1063">
        <v>15.559760488</v>
      </c>
      <c r="Q56" s="1063">
        <v>18.342362430000001</v>
      </c>
      <c r="R56" s="1063">
        <v>24.094945826999989</v>
      </c>
      <c r="S56" s="1063">
        <v>20.626962339999992</v>
      </c>
      <c r="T56" s="1129">
        <v>21.854959460000007</v>
      </c>
      <c r="U56" s="1527" t="s">
        <v>807</v>
      </c>
      <c r="V56" s="1490"/>
      <c r="W56" s="1491"/>
    </row>
    <row r="57" spans="2:23" s="550" customFormat="1" ht="23.1" customHeight="1" x14ac:dyDescent="0.2">
      <c r="B57" s="858" t="s">
        <v>1150</v>
      </c>
      <c r="C57" s="875">
        <v>3130</v>
      </c>
      <c r="D57" s="875">
        <v>2269.7552769999998</v>
      </c>
      <c r="E57" s="1421">
        <v>1549.464782</v>
      </c>
      <c r="F57" s="875">
        <v>1085.119498</v>
      </c>
      <c r="G57" s="875">
        <v>859.92232300000001</v>
      </c>
      <c r="H57" s="875">
        <v>422.00399999999996</v>
      </c>
      <c r="I57" s="1062">
        <v>7.2210000000000001</v>
      </c>
      <c r="J57" s="1063">
        <v>32.228000000000002</v>
      </c>
      <c r="K57" s="1063">
        <v>28.350999999999999</v>
      </c>
      <c r="L57" s="1063">
        <v>34.963000000000001</v>
      </c>
      <c r="M57" s="1063">
        <v>51.463000000000001</v>
      </c>
      <c r="N57" s="1063">
        <v>49.466999999999999</v>
      </c>
      <c r="O57" s="1063">
        <v>38.841999999999999</v>
      </c>
      <c r="P57" s="1063">
        <v>44.45</v>
      </c>
      <c r="Q57" s="1063">
        <v>33.146999999999998</v>
      </c>
      <c r="R57" s="1063">
        <v>33.045999999999999</v>
      </c>
      <c r="S57" s="1063">
        <v>54.625</v>
      </c>
      <c r="T57" s="1129">
        <v>14.201000000000001</v>
      </c>
      <c r="U57" s="1527" t="s">
        <v>636</v>
      </c>
      <c r="V57" s="1490"/>
      <c r="W57" s="1491"/>
    </row>
    <row r="58" spans="2:23" s="550" customFormat="1" ht="23.1" customHeight="1" x14ac:dyDescent="0.2">
      <c r="B58" s="858" t="s">
        <v>613</v>
      </c>
      <c r="C58" s="875">
        <v>461.73547127390054</v>
      </c>
      <c r="D58" s="875">
        <v>491.88136945223636</v>
      </c>
      <c r="E58" s="1421">
        <v>435.57871171931646</v>
      </c>
      <c r="F58" s="875">
        <v>482.01742410789996</v>
      </c>
      <c r="G58" s="875">
        <v>267.94931430909088</v>
      </c>
      <c r="H58" s="875">
        <v>111.28016575900001</v>
      </c>
      <c r="I58" s="1062">
        <v>12.368685000000005</v>
      </c>
      <c r="J58" s="1063">
        <v>10.943267390000006</v>
      </c>
      <c r="K58" s="1063">
        <v>8.5496559899999998</v>
      </c>
      <c r="L58" s="1063">
        <v>8.3455844470000002</v>
      </c>
      <c r="M58" s="1063">
        <v>7.955485089999998</v>
      </c>
      <c r="N58" s="1063">
        <v>12.16578988</v>
      </c>
      <c r="O58" s="1063">
        <v>6.8850728300000004</v>
      </c>
      <c r="P58" s="1063">
        <v>4.5654490600000015</v>
      </c>
      <c r="Q58" s="1063">
        <v>6.4064545099999988</v>
      </c>
      <c r="R58" s="1063">
        <v>7.003183041999999</v>
      </c>
      <c r="S58" s="1063">
        <v>11.370389729999999</v>
      </c>
      <c r="T58" s="1129">
        <v>14.721148790000003</v>
      </c>
      <c r="U58" s="1527" t="s">
        <v>455</v>
      </c>
      <c r="V58" s="1490"/>
      <c r="W58" s="1491"/>
    </row>
    <row r="59" spans="2:23" s="550" customFormat="1" ht="23.1" customHeight="1" x14ac:dyDescent="0.2">
      <c r="B59" s="858" t="s">
        <v>1797</v>
      </c>
      <c r="C59" s="875">
        <v>844.75621100000001</v>
      </c>
      <c r="D59" s="875">
        <v>1231.810741</v>
      </c>
      <c r="E59" s="1421">
        <v>1296.5977800000001</v>
      </c>
      <c r="F59" s="875">
        <v>861.71472900000003</v>
      </c>
      <c r="G59" s="875">
        <v>574.00545199999999</v>
      </c>
      <c r="H59" s="875">
        <v>762.86725699999988</v>
      </c>
      <c r="I59" s="1062">
        <v>66.919649000000007</v>
      </c>
      <c r="J59" s="1063">
        <v>158.37755799999999</v>
      </c>
      <c r="K59" s="1063">
        <v>80.605000000000004</v>
      </c>
      <c r="L59" s="1063">
        <v>101.28564999999999</v>
      </c>
      <c r="M59" s="1063">
        <v>137.07042999999999</v>
      </c>
      <c r="N59" s="1063">
        <v>23.989159999999998</v>
      </c>
      <c r="O59" s="1063">
        <v>13.2986</v>
      </c>
      <c r="P59" s="1063">
        <v>3.2364999999999999</v>
      </c>
      <c r="Q59" s="1063">
        <v>21.235049999999998</v>
      </c>
      <c r="R59" s="1063">
        <v>19.710049999999999</v>
      </c>
      <c r="S59" s="1063">
        <v>55.294059999999995</v>
      </c>
      <c r="T59" s="1129">
        <v>81.845550000000003</v>
      </c>
      <c r="U59" s="1527" t="s">
        <v>805</v>
      </c>
      <c r="V59" s="1490"/>
      <c r="W59" s="1491"/>
    </row>
    <row r="60" spans="2:23" s="550" customFormat="1" ht="23.1" customHeight="1" x14ac:dyDescent="0.2">
      <c r="B60" s="858" t="s">
        <v>612</v>
      </c>
      <c r="C60" s="875">
        <v>608.53423980538082</v>
      </c>
      <c r="D60" s="875">
        <v>749.54925879999996</v>
      </c>
      <c r="E60" s="1421">
        <v>594.05019103314305</v>
      </c>
      <c r="F60" s="875">
        <v>530.08263199999988</v>
      </c>
      <c r="G60" s="875">
        <v>252.90449999999996</v>
      </c>
      <c r="H60" s="875">
        <v>101.1586011</v>
      </c>
      <c r="I60" s="1062">
        <v>2.5715176400000002</v>
      </c>
      <c r="J60" s="1063">
        <v>5.2885174399999997</v>
      </c>
      <c r="K60" s="1063">
        <v>4.8595236000000002</v>
      </c>
      <c r="L60" s="1063">
        <v>6.1877926500000004</v>
      </c>
      <c r="M60" s="1063">
        <v>15.469798000000001</v>
      </c>
      <c r="N60" s="1063">
        <v>6.5648134899999997</v>
      </c>
      <c r="O60" s="1063">
        <v>4.1733189999999993</v>
      </c>
      <c r="P60" s="1063">
        <v>7.5305755900000007</v>
      </c>
      <c r="Q60" s="1063">
        <v>15.351934129999998</v>
      </c>
      <c r="R60" s="1063">
        <v>9.7361697300000003</v>
      </c>
      <c r="S60" s="1063">
        <v>8.3275382499999999</v>
      </c>
      <c r="T60" s="1129">
        <v>15.097101579999997</v>
      </c>
      <c r="U60" s="1527" t="s">
        <v>454</v>
      </c>
      <c r="V60" s="1490"/>
      <c r="W60" s="1491"/>
    </row>
    <row r="61" spans="2:23" s="550" customFormat="1" ht="23.1" customHeight="1" x14ac:dyDescent="0.2">
      <c r="B61" s="858" t="s">
        <v>610</v>
      </c>
      <c r="C61" s="875">
        <v>710</v>
      </c>
      <c r="D61" s="875">
        <v>577.29718100000002</v>
      </c>
      <c r="E61" s="1421">
        <v>608.32103868571437</v>
      </c>
      <c r="F61" s="875">
        <v>674.57965115714296</v>
      </c>
      <c r="G61" s="875">
        <v>508.62356811111118</v>
      </c>
      <c r="H61" s="875">
        <v>281.12970515532544</v>
      </c>
      <c r="I61" s="1062">
        <v>58.628017923076925</v>
      </c>
      <c r="J61" s="1063">
        <v>42.285443911242602</v>
      </c>
      <c r="K61" s="1063">
        <v>22.977273199999999</v>
      </c>
      <c r="L61" s="1063">
        <v>14.369618521005922</v>
      </c>
      <c r="M61" s="1063">
        <v>17.427062000000006</v>
      </c>
      <c r="N61" s="1063">
        <v>15.154943999999999</v>
      </c>
      <c r="O61" s="1063">
        <v>9.7253559999999979</v>
      </c>
      <c r="P61" s="1063">
        <v>13.577781999999997</v>
      </c>
      <c r="Q61" s="1063">
        <v>4.3141990000000003</v>
      </c>
      <c r="R61" s="1063">
        <v>18.975046000000003</v>
      </c>
      <c r="S61" s="1063">
        <v>19.423839999999995</v>
      </c>
      <c r="T61" s="1129">
        <v>44.271122599999998</v>
      </c>
      <c r="U61" s="1527" t="s">
        <v>611</v>
      </c>
      <c r="V61" s="1490"/>
      <c r="W61" s="1491"/>
    </row>
    <row r="62" spans="2:23" s="550" customFormat="1" ht="23.1" customHeight="1" x14ac:dyDescent="0.2">
      <c r="B62" s="858" t="s">
        <v>1798</v>
      </c>
      <c r="C62" s="875">
        <v>70.977817893103449</v>
      </c>
      <c r="D62" s="875">
        <v>106.56557100000001</v>
      </c>
      <c r="E62" s="1421">
        <v>94.183439000000007</v>
      </c>
      <c r="F62" s="875">
        <v>106.58056366666665</v>
      </c>
      <c r="G62" s="875">
        <v>72.503360000000001</v>
      </c>
      <c r="H62" s="875">
        <v>37.177025478000004</v>
      </c>
      <c r="I62" s="1062">
        <v>4.6801824200000004</v>
      </c>
      <c r="J62" s="1063">
        <v>3.2151446799999994</v>
      </c>
      <c r="K62" s="1063">
        <v>2.7735341999999998</v>
      </c>
      <c r="L62" s="1063">
        <v>2.97251888</v>
      </c>
      <c r="M62" s="1063">
        <v>4.1564885999999994</v>
      </c>
      <c r="N62" s="1063">
        <v>4.3441057479999996</v>
      </c>
      <c r="O62" s="1063">
        <v>2.5042544000000002</v>
      </c>
      <c r="P62" s="1063">
        <v>1.6346901</v>
      </c>
      <c r="Q62" s="1063">
        <v>2.33745636</v>
      </c>
      <c r="R62" s="1063">
        <v>2.2720807700000001</v>
      </c>
      <c r="S62" s="1063">
        <v>3.0223086799999996</v>
      </c>
      <c r="T62" s="1129">
        <v>3.2642606400000003</v>
      </c>
      <c r="U62" s="1527" t="s">
        <v>601</v>
      </c>
      <c r="V62" s="1490"/>
      <c r="W62" s="1491"/>
    </row>
    <row r="63" spans="2:23" s="1523" customFormat="1" ht="9" customHeight="1" thickBot="1" x14ac:dyDescent="0.25">
      <c r="B63" s="1514"/>
      <c r="C63" s="1518"/>
      <c r="D63" s="1518"/>
      <c r="E63" s="1519"/>
      <c r="F63" s="1520"/>
      <c r="G63" s="1515"/>
      <c r="H63" s="1584"/>
      <c r="I63" s="1521"/>
      <c r="J63" s="1516"/>
      <c r="K63" s="1516"/>
      <c r="L63" s="1516"/>
      <c r="M63" s="1516"/>
      <c r="N63" s="1516"/>
      <c r="O63" s="1516"/>
      <c r="P63" s="1516"/>
      <c r="Q63" s="1516"/>
      <c r="R63" s="1516"/>
      <c r="S63" s="1516"/>
      <c r="T63" s="1517"/>
      <c r="U63" s="1522"/>
      <c r="W63" s="1524"/>
    </row>
    <row r="64" spans="2:23" ht="9" customHeight="1" thickTop="1" x14ac:dyDescent="0.35"/>
    <row r="65" spans="2:21" s="334" customFormat="1" ht="22.5" x14ac:dyDescent="0.5">
      <c r="B65" s="334" t="s">
        <v>1790</v>
      </c>
      <c r="U65" s="334" t="s">
        <v>1791</v>
      </c>
    </row>
    <row r="66" spans="2:21" ht="18.75" customHeight="1" x14ac:dyDescent="0.5">
      <c r="B66" s="125"/>
      <c r="C66" s="11"/>
      <c r="D66" s="11"/>
      <c r="E66" s="11"/>
      <c r="F66" s="11"/>
      <c r="G66" s="11"/>
      <c r="H66" s="11"/>
      <c r="I66" s="11"/>
      <c r="J66" s="11"/>
      <c r="K66" s="11"/>
      <c r="L66" s="11"/>
      <c r="M66" s="11"/>
      <c r="N66" s="11"/>
      <c r="O66" s="11"/>
      <c r="P66" s="11"/>
      <c r="Q66" s="11"/>
      <c r="R66" s="11"/>
      <c r="S66" s="11"/>
      <c r="T66" s="11"/>
      <c r="U66" s="53"/>
    </row>
  </sheetData>
  <mergeCells count="12">
    <mergeCell ref="B4:K4"/>
    <mergeCell ref="L4:U4"/>
    <mergeCell ref="D9:D11"/>
    <mergeCell ref="C9:C11"/>
    <mergeCell ref="B9:B11"/>
    <mergeCell ref="U9:U11"/>
    <mergeCell ref="E9:E11"/>
    <mergeCell ref="I9:K9"/>
    <mergeCell ref="L9:T9"/>
    <mergeCell ref="F9:F11"/>
    <mergeCell ref="G9:G11"/>
    <mergeCell ref="H9:H11"/>
  </mergeCells>
  <printOptions horizontalCentered="1"/>
  <pageMargins left="0.196850393700787" right="0.196850393700787" top="0.39370078740157499" bottom="0.39370078740157499" header="0.511811023622047" footer="0.511811023622047"/>
  <pageSetup paperSize="9" scale="50" orientation="portrait" r:id="rId1"/>
  <headerFooter alignWithMargins="0">
    <oddFooter>&amp;C&amp;"Times New Roman,Regular"&amp;20- &amp;P+51 -</oddFooter>
  </headerFooter>
  <colBreaks count="1" manualBreakCount="1">
    <brk id="11" max="7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4">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bestFit="1" customWidth="1"/>
    <col min="2" max="16384" width="9.140625" style="47"/>
  </cols>
  <sheetData>
    <row r="6" spans="1:1" ht="19.5" customHeight="1" x14ac:dyDescent="0.85"/>
    <row r="8" spans="1:1" ht="36.75" x14ac:dyDescent="0.85">
      <c r="A8" s="290" t="s">
        <v>649</v>
      </c>
    </row>
    <row r="9" spans="1:1" ht="18.75" customHeight="1" x14ac:dyDescent="0.85"/>
    <row r="10" spans="1:1" ht="53.25" x14ac:dyDescent="1.1499999999999999">
      <c r="A10" s="291" t="s">
        <v>926</v>
      </c>
    </row>
    <row r="11" spans="1:1" ht="36.75" x14ac:dyDescent="0.85"/>
    <row r="12" spans="1:1" ht="36.75" x14ac:dyDescent="0.85"/>
    <row r="13" spans="1:1" ht="36.75" x14ac:dyDescent="0.85">
      <c r="A13" s="290" t="s">
        <v>650</v>
      </c>
    </row>
    <row r="14" spans="1:1" ht="18.75" customHeight="1" x14ac:dyDescent="0.85"/>
    <row r="15" spans="1:1" ht="48" x14ac:dyDescent="1.05">
      <c r="A15" s="293" t="s">
        <v>651</v>
      </c>
    </row>
  </sheetData>
  <phoneticPr fontId="0" type="noConversion"/>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customWidth="1"/>
    <col min="2" max="16384" width="9.140625" style="47"/>
  </cols>
  <sheetData>
    <row r="6" spans="1:1" ht="19.5" customHeight="1" x14ac:dyDescent="0.85"/>
    <row r="8" spans="1:1" ht="36.75" x14ac:dyDescent="0.85">
      <c r="A8" s="290" t="s">
        <v>561</v>
      </c>
    </row>
    <row r="9" spans="1:1" ht="18.75" customHeight="1" x14ac:dyDescent="0.85"/>
    <row r="10" spans="1:1" ht="53.25" x14ac:dyDescent="1.1499999999999999">
      <c r="A10" s="291" t="s">
        <v>1561</v>
      </c>
    </row>
    <row r="11" spans="1:1" ht="36.75" x14ac:dyDescent="0.85"/>
    <row r="12" spans="1:1" ht="36.75" x14ac:dyDescent="0.85"/>
    <row r="13" spans="1:1" ht="36.75" x14ac:dyDescent="0.85">
      <c r="A13" s="290" t="s">
        <v>562</v>
      </c>
    </row>
    <row r="14" spans="1:1" ht="18.75" customHeight="1" x14ac:dyDescent="0.85"/>
    <row r="15" spans="1:1" ht="48" x14ac:dyDescent="1.05">
      <c r="A15" s="293" t="s">
        <v>1562</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1"/>
  <dimension ref="B1:W88"/>
  <sheetViews>
    <sheetView rightToLeft="1" view="pageBreakPreview" zoomScale="50" zoomScaleNormal="55" zoomScaleSheetLayoutView="50" workbookViewId="0"/>
  </sheetViews>
  <sheetFormatPr defaultRowHeight="15" x14ac:dyDescent="0.35"/>
  <cols>
    <col min="1" max="1" width="5" style="48" customWidth="1"/>
    <col min="2" max="2" width="59" style="48" customWidth="1"/>
    <col min="3" max="8" width="15.85546875" style="48" customWidth="1"/>
    <col min="9" max="9" width="65" style="48" customWidth="1"/>
    <col min="10" max="11" width="13.85546875" style="48" bestFit="1" customWidth="1"/>
    <col min="12" max="12" width="13.28515625" style="48" customWidth="1"/>
    <col min="13" max="13" width="18.140625" style="48" bestFit="1" customWidth="1"/>
    <col min="14" max="14" width="17.5703125" style="48" bestFit="1" customWidth="1"/>
    <col min="15" max="16" width="18.140625" style="48" bestFit="1" customWidth="1"/>
    <col min="17"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8.1" customHeight="1" x14ac:dyDescent="0.85">
      <c r="B3" s="1792" t="s">
        <v>1908</v>
      </c>
      <c r="C3" s="1793"/>
      <c r="D3" s="1793"/>
      <c r="E3" s="1793"/>
      <c r="F3" s="1793"/>
      <c r="G3" s="1793"/>
      <c r="H3" s="1793"/>
      <c r="I3" s="1793"/>
    </row>
    <row r="4" spans="2:23" ht="18.75" customHeight="1" x14ac:dyDescent="0.85">
      <c r="B4" s="692"/>
      <c r="C4" s="693"/>
      <c r="D4" s="693"/>
      <c r="E4" s="693"/>
      <c r="F4" s="693"/>
      <c r="G4" s="693"/>
      <c r="H4" s="693"/>
      <c r="I4" s="693"/>
    </row>
    <row r="5" spans="2:23" ht="38.1" customHeight="1" x14ac:dyDescent="0.85">
      <c r="B5" s="1792" t="s">
        <v>1909</v>
      </c>
      <c r="C5" s="1792"/>
      <c r="D5" s="1792"/>
      <c r="E5" s="1792"/>
      <c r="F5" s="1792"/>
      <c r="G5" s="1792"/>
      <c r="H5" s="1792"/>
      <c r="I5" s="1792"/>
    </row>
    <row r="6" spans="2:23" s="5" customFormat="1" ht="19.5" customHeight="1" x14ac:dyDescent="0.65">
      <c r="B6" s="2"/>
      <c r="C6" s="2"/>
      <c r="D6" s="2"/>
      <c r="E6" s="2"/>
      <c r="F6" s="2"/>
      <c r="G6" s="2"/>
      <c r="H6" s="2"/>
      <c r="I6" s="2"/>
      <c r="J6" s="42"/>
      <c r="K6" s="42"/>
      <c r="L6" s="42"/>
      <c r="M6" s="42"/>
      <c r="N6" s="42"/>
      <c r="O6" s="42"/>
      <c r="P6" s="42"/>
      <c r="Q6" s="2"/>
      <c r="R6" s="42"/>
      <c r="S6" s="42"/>
      <c r="T6" s="42"/>
      <c r="U6" s="42"/>
    </row>
    <row r="7" spans="2:23" s="1112" customFormat="1" ht="20.100000000000001" customHeight="1" x14ac:dyDescent="0.2">
      <c r="B7" s="1113" t="s">
        <v>716</v>
      </c>
      <c r="C7" s="1436"/>
      <c r="D7" s="1436"/>
      <c r="E7" s="1436"/>
      <c r="F7" s="1436"/>
      <c r="G7" s="1436"/>
      <c r="H7" s="1436"/>
      <c r="I7" s="1114" t="s">
        <v>1760</v>
      </c>
    </row>
    <row r="8" spans="2:23" ht="16.5" customHeight="1" thickBot="1" x14ac:dyDescent="0.7">
      <c r="B8" s="101"/>
      <c r="C8" s="1613"/>
      <c r="D8" s="1613"/>
      <c r="E8" s="1613"/>
      <c r="F8" s="1614"/>
      <c r="G8" s="1614"/>
      <c r="H8" s="1614"/>
      <c r="I8" s="99"/>
      <c r="J8" s="42"/>
      <c r="K8" s="42"/>
      <c r="L8" s="42"/>
      <c r="M8" s="42"/>
      <c r="N8" s="42"/>
      <c r="O8" s="42"/>
      <c r="P8" s="42"/>
      <c r="R8" s="42"/>
      <c r="S8" s="42"/>
      <c r="T8" s="42"/>
      <c r="U8" s="42"/>
    </row>
    <row r="9" spans="2:23" s="258" customFormat="1" ht="24.95" customHeight="1" thickTop="1" x14ac:dyDescent="0.7">
      <c r="B9" s="1958" t="s">
        <v>887</v>
      </c>
      <c r="C9" s="1779">
        <v>2008</v>
      </c>
      <c r="D9" s="1779">
        <v>2009</v>
      </c>
      <c r="E9" s="1779">
        <v>2010</v>
      </c>
      <c r="F9" s="1779">
        <v>2011</v>
      </c>
      <c r="G9" s="1779">
        <v>2012</v>
      </c>
      <c r="H9" s="1779">
        <v>2013</v>
      </c>
      <c r="I9" s="1961" t="s">
        <v>886</v>
      </c>
    </row>
    <row r="10" spans="2:23" s="258" customFormat="1" ht="24.95" customHeight="1" x14ac:dyDescent="0.7">
      <c r="B10" s="1959"/>
      <c r="C10" s="1780"/>
      <c r="D10" s="1780"/>
      <c r="E10" s="1780"/>
      <c r="F10" s="1780"/>
      <c r="G10" s="1780"/>
      <c r="H10" s="1780"/>
      <c r="I10" s="1991"/>
    </row>
    <row r="11" spans="2:23" s="258" customFormat="1" ht="24.95" customHeight="1" x14ac:dyDescent="0.7">
      <c r="B11" s="1960"/>
      <c r="C11" s="1781"/>
      <c r="D11" s="1781"/>
      <c r="E11" s="1781"/>
      <c r="F11" s="1781"/>
      <c r="G11" s="1781"/>
      <c r="H11" s="1781"/>
      <c r="I11" s="1992"/>
    </row>
    <row r="12" spans="2:23" s="258" customFormat="1" ht="15" customHeight="1" x14ac:dyDescent="0.7">
      <c r="B12" s="482"/>
      <c r="C12" s="574"/>
      <c r="D12" s="574"/>
      <c r="E12" s="574"/>
      <c r="F12" s="574"/>
      <c r="G12" s="574"/>
      <c r="H12" s="574"/>
      <c r="I12" s="586"/>
      <c r="N12" s="1427"/>
      <c r="O12" s="1427"/>
      <c r="P12" s="1427"/>
    </row>
    <row r="13" spans="2:23" s="365" customFormat="1" ht="38.1" customHeight="1" x14ac:dyDescent="0.2">
      <c r="B13" s="1341" t="s">
        <v>221</v>
      </c>
      <c r="C13" s="1302"/>
      <c r="D13" s="1302"/>
      <c r="E13" s="1302"/>
      <c r="F13" s="1302"/>
      <c r="G13" s="1302"/>
      <c r="H13" s="1302"/>
      <c r="I13" s="1434" t="s">
        <v>222</v>
      </c>
      <c r="J13" s="1429"/>
      <c r="K13" s="1429"/>
      <c r="L13" s="1429"/>
      <c r="M13" s="1429"/>
      <c r="N13" s="605"/>
      <c r="O13" s="605"/>
      <c r="P13" s="605"/>
    </row>
    <row r="14" spans="2:23" s="365" customFormat="1" ht="30.75" x14ac:dyDescent="0.2">
      <c r="B14" s="1116"/>
      <c r="C14" s="1302"/>
      <c r="D14" s="1302"/>
      <c r="E14" s="1302"/>
      <c r="F14" s="1302"/>
      <c r="G14" s="1302"/>
      <c r="H14" s="1302"/>
      <c r="I14" s="860"/>
    </row>
    <row r="15" spans="2:23" s="360" customFormat="1" ht="38.1" customHeight="1" x14ac:dyDescent="0.2">
      <c r="B15" s="1432" t="s">
        <v>438</v>
      </c>
      <c r="C15" s="884">
        <v>4161909</v>
      </c>
      <c r="D15" s="884">
        <v>4330180</v>
      </c>
      <c r="E15" s="884">
        <v>5043886</v>
      </c>
      <c r="F15" s="884">
        <v>5611444</v>
      </c>
      <c r="G15" s="884">
        <v>5360189</v>
      </c>
      <c r="H15" s="884">
        <v>5723551.2182906717</v>
      </c>
      <c r="I15" s="728" t="s">
        <v>768</v>
      </c>
    </row>
    <row r="16" spans="2:23" s="365" customFormat="1" ht="38.1" customHeight="1" x14ac:dyDescent="0.2">
      <c r="B16" s="1116" t="s">
        <v>769</v>
      </c>
      <c r="C16" s="888">
        <v>1713849</v>
      </c>
      <c r="D16" s="888">
        <v>1809475</v>
      </c>
      <c r="E16" s="888">
        <v>2209369</v>
      </c>
      <c r="F16" s="888">
        <v>2358724</v>
      </c>
      <c r="G16" s="888">
        <v>2335347</v>
      </c>
      <c r="H16" s="888">
        <v>2785990.5079068197</v>
      </c>
      <c r="I16" s="860" t="s">
        <v>770</v>
      </c>
      <c r="J16" s="360"/>
      <c r="K16" s="360"/>
      <c r="L16" s="360"/>
      <c r="M16" s="360"/>
      <c r="N16" s="360"/>
      <c r="P16" s="360"/>
    </row>
    <row r="17" spans="2:16" s="365" customFormat="1" ht="38.1" customHeight="1" x14ac:dyDescent="0.2">
      <c r="B17" s="1115" t="s">
        <v>771</v>
      </c>
      <c r="C17" s="884">
        <v>2448060</v>
      </c>
      <c r="D17" s="884">
        <v>2520705</v>
      </c>
      <c r="E17" s="884">
        <v>2834517</v>
      </c>
      <c r="F17" s="884">
        <v>3252720</v>
      </c>
      <c r="G17" s="884">
        <v>3024842</v>
      </c>
      <c r="H17" s="884">
        <v>2937560.710383852</v>
      </c>
      <c r="I17" s="728" t="s">
        <v>772</v>
      </c>
      <c r="J17" s="360"/>
      <c r="K17" s="360"/>
      <c r="L17" s="360"/>
      <c r="M17" s="360"/>
      <c r="N17" s="360"/>
      <c r="P17" s="360"/>
    </row>
    <row r="18" spans="2:16" s="365" customFormat="1" ht="38.1" customHeight="1" x14ac:dyDescent="0.2">
      <c r="B18" s="1116" t="s">
        <v>773</v>
      </c>
      <c r="C18" s="888">
        <v>98360</v>
      </c>
      <c r="D18" s="888">
        <v>101520</v>
      </c>
      <c r="E18" s="888">
        <v>121093</v>
      </c>
      <c r="F18" s="888">
        <v>139631</v>
      </c>
      <c r="G18" s="888">
        <v>132560</v>
      </c>
      <c r="H18" s="888">
        <v>141889.75571602999</v>
      </c>
      <c r="I18" s="860" t="s">
        <v>774</v>
      </c>
      <c r="J18" s="360"/>
      <c r="K18" s="360"/>
      <c r="L18" s="360"/>
      <c r="M18" s="360"/>
      <c r="N18" s="360"/>
      <c r="P18" s="360"/>
    </row>
    <row r="19" spans="2:16" s="365" customFormat="1" ht="38.1" customHeight="1" x14ac:dyDescent="0.2">
      <c r="B19" s="1116" t="s">
        <v>775</v>
      </c>
      <c r="C19" s="888">
        <v>2349700</v>
      </c>
      <c r="D19" s="888">
        <v>2419185</v>
      </c>
      <c r="E19" s="888">
        <v>2713424</v>
      </c>
      <c r="F19" s="888">
        <v>3113089</v>
      </c>
      <c r="G19" s="888">
        <v>2892282</v>
      </c>
      <c r="H19" s="888">
        <v>2795670.9546678225</v>
      </c>
      <c r="I19" s="860" t="s">
        <v>872</v>
      </c>
      <c r="J19" s="360"/>
      <c r="K19" s="360"/>
      <c r="L19" s="360"/>
      <c r="M19" s="360"/>
      <c r="N19" s="360"/>
      <c r="P19" s="360"/>
    </row>
    <row r="20" spans="2:16" s="365" customFormat="1" ht="38.1" customHeight="1" x14ac:dyDescent="0.2">
      <c r="B20" s="1116" t="s">
        <v>34</v>
      </c>
      <c r="C20" s="888">
        <v>-275338</v>
      </c>
      <c r="D20" s="888">
        <v>29235</v>
      </c>
      <c r="E20" s="888">
        <v>2095</v>
      </c>
      <c r="F20" s="888">
        <v>-203286</v>
      </c>
      <c r="G20" s="888">
        <v>-252966</v>
      </c>
      <c r="H20" s="888">
        <v>-273423.8</v>
      </c>
      <c r="I20" s="860" t="s">
        <v>3</v>
      </c>
      <c r="J20" s="360"/>
      <c r="K20" s="360"/>
      <c r="L20" s="360"/>
      <c r="M20" s="360"/>
      <c r="N20" s="360"/>
      <c r="P20" s="360"/>
    </row>
    <row r="21" spans="2:16" s="365" customFormat="1" ht="38.1" customHeight="1" x14ac:dyDescent="0.2">
      <c r="B21" s="1116" t="s">
        <v>836</v>
      </c>
      <c r="C21" s="888">
        <v>2723398</v>
      </c>
      <c r="D21" s="888">
        <v>2491470</v>
      </c>
      <c r="E21" s="888">
        <v>2832422</v>
      </c>
      <c r="F21" s="888">
        <v>3456006</v>
      </c>
      <c r="G21" s="888">
        <v>3277808</v>
      </c>
      <c r="H21" s="888">
        <v>3210984.5103838518</v>
      </c>
      <c r="I21" s="860" t="s">
        <v>219</v>
      </c>
      <c r="J21" s="360"/>
      <c r="K21" s="360"/>
      <c r="L21" s="360"/>
      <c r="M21" s="360"/>
      <c r="N21" s="360"/>
      <c r="P21" s="360"/>
    </row>
    <row r="22" spans="2:16" s="360" customFormat="1" ht="38.1" customHeight="1" x14ac:dyDescent="0.2">
      <c r="B22" s="1115" t="s">
        <v>2</v>
      </c>
      <c r="C22" s="884">
        <v>2625038</v>
      </c>
      <c r="D22" s="884">
        <v>2389950</v>
      </c>
      <c r="E22" s="884">
        <v>2711329</v>
      </c>
      <c r="F22" s="884">
        <v>3316375</v>
      </c>
      <c r="G22" s="884">
        <v>3145248</v>
      </c>
      <c r="H22" s="884">
        <v>3069094.7546678218</v>
      </c>
      <c r="I22" s="728" t="s">
        <v>220</v>
      </c>
    </row>
    <row r="23" spans="2:16" s="365" customFormat="1" ht="35.1" customHeight="1" thickBot="1" x14ac:dyDescent="0.25">
      <c r="B23" s="1433"/>
      <c r="C23" s="1565"/>
      <c r="D23" s="1565"/>
      <c r="E23" s="1565"/>
      <c r="F23" s="1565"/>
      <c r="G23" s="1565"/>
      <c r="H23" s="1565"/>
      <c r="I23" s="1435"/>
      <c r="K23" s="360"/>
      <c r="L23" s="360"/>
      <c r="M23" s="360"/>
      <c r="N23" s="360"/>
      <c r="O23" s="360"/>
      <c r="P23" s="360"/>
    </row>
    <row r="24" spans="2:16" s="365" customFormat="1" ht="15" customHeight="1" thickTop="1" x14ac:dyDescent="0.2">
      <c r="B24" s="1116"/>
      <c r="C24" s="888"/>
      <c r="D24" s="888"/>
      <c r="E24" s="888"/>
      <c r="F24" s="888"/>
      <c r="G24" s="888"/>
      <c r="H24" s="888"/>
      <c r="I24" s="860"/>
      <c r="K24" s="360"/>
      <c r="L24" s="360"/>
      <c r="M24" s="360"/>
      <c r="N24" s="360"/>
      <c r="O24" s="360"/>
      <c r="P24" s="360"/>
    </row>
    <row r="25" spans="2:16" s="365" customFormat="1" ht="38.1" customHeight="1" x14ac:dyDescent="0.2">
      <c r="B25" s="1341" t="s">
        <v>51</v>
      </c>
      <c r="C25" s="1430"/>
      <c r="D25" s="1430"/>
      <c r="E25" s="1430"/>
      <c r="F25" s="1430"/>
      <c r="G25" s="1430"/>
      <c r="H25" s="1430"/>
      <c r="I25" s="859" t="s">
        <v>407</v>
      </c>
      <c r="J25" s="1431"/>
      <c r="K25" s="360"/>
      <c r="L25" s="360"/>
      <c r="M25" s="360"/>
      <c r="N25" s="360"/>
      <c r="O25" s="360"/>
      <c r="P25" s="360"/>
    </row>
    <row r="26" spans="2:16" s="365" customFormat="1" ht="30.75" x14ac:dyDescent="0.2">
      <c r="B26" s="1116"/>
      <c r="C26" s="1430"/>
      <c r="D26" s="1430"/>
      <c r="E26" s="1430"/>
      <c r="F26" s="1430"/>
      <c r="G26" s="1430"/>
      <c r="H26" s="1430"/>
      <c r="I26" s="860"/>
      <c r="K26" s="360"/>
      <c r="L26" s="360"/>
      <c r="M26" s="360"/>
      <c r="N26" s="360"/>
      <c r="O26" s="360"/>
      <c r="P26" s="360"/>
    </row>
    <row r="27" spans="2:16" s="360" customFormat="1" ht="38.1" customHeight="1" x14ac:dyDescent="0.2">
      <c r="B27" s="1432" t="s">
        <v>438</v>
      </c>
      <c r="C27" s="884">
        <v>2285910</v>
      </c>
      <c r="D27" s="884">
        <v>2423486</v>
      </c>
      <c r="E27" s="884">
        <v>2529715</v>
      </c>
      <c r="F27" s="884">
        <v>2531868</v>
      </c>
      <c r="G27" s="884">
        <v>1982607</v>
      </c>
      <c r="H27" s="884">
        <v>1409141.2254640281</v>
      </c>
      <c r="I27" s="728" t="s">
        <v>768</v>
      </c>
    </row>
    <row r="28" spans="2:16" s="365" customFormat="1" ht="38.1" customHeight="1" x14ac:dyDescent="0.2">
      <c r="B28" s="1116" t="s">
        <v>769</v>
      </c>
      <c r="C28" s="888">
        <v>944394</v>
      </c>
      <c r="D28" s="888">
        <v>1002659</v>
      </c>
      <c r="E28" s="888">
        <v>1035120</v>
      </c>
      <c r="F28" s="888">
        <v>994677</v>
      </c>
      <c r="G28" s="888">
        <v>850297</v>
      </c>
      <c r="H28" s="888">
        <v>574629.73593976314</v>
      </c>
      <c r="I28" s="860" t="s">
        <v>770</v>
      </c>
      <c r="K28" s="360"/>
      <c r="L28" s="360"/>
      <c r="M28" s="360"/>
      <c r="N28" s="360"/>
      <c r="O28" s="360"/>
      <c r="P28" s="360"/>
    </row>
    <row r="29" spans="2:16" s="365" customFormat="1" ht="38.1" customHeight="1" x14ac:dyDescent="0.2">
      <c r="B29" s="1115" t="s">
        <v>771</v>
      </c>
      <c r="C29" s="884">
        <v>1341516</v>
      </c>
      <c r="D29" s="884">
        <v>1420827</v>
      </c>
      <c r="E29" s="884">
        <v>1494595</v>
      </c>
      <c r="F29" s="884">
        <v>1537191</v>
      </c>
      <c r="G29" s="884">
        <v>1132310</v>
      </c>
      <c r="H29" s="884">
        <v>834511.48952426494</v>
      </c>
      <c r="I29" s="728" t="s">
        <v>772</v>
      </c>
      <c r="K29" s="360"/>
      <c r="L29" s="360"/>
      <c r="M29" s="360"/>
      <c r="N29" s="360"/>
      <c r="O29" s="360"/>
      <c r="P29" s="360"/>
    </row>
    <row r="30" spans="2:16" s="365" customFormat="1" ht="38.1" customHeight="1" x14ac:dyDescent="0.2">
      <c r="B30" s="1116" t="s">
        <v>773</v>
      </c>
      <c r="C30" s="888">
        <v>51320</v>
      </c>
      <c r="D30" s="888">
        <v>53809</v>
      </c>
      <c r="E30" s="888">
        <v>56934</v>
      </c>
      <c r="F30" s="888">
        <v>56102</v>
      </c>
      <c r="G30" s="888">
        <v>43931</v>
      </c>
      <c r="H30" s="888">
        <v>29847.731914817574</v>
      </c>
      <c r="I30" s="860" t="s">
        <v>774</v>
      </c>
      <c r="K30" s="360"/>
      <c r="L30" s="360"/>
      <c r="M30" s="360"/>
      <c r="N30" s="360"/>
      <c r="O30" s="360"/>
      <c r="P30" s="360"/>
    </row>
    <row r="31" spans="2:16" s="365" customFormat="1" ht="38.1" customHeight="1" x14ac:dyDescent="0.2">
      <c r="B31" s="1116" t="s">
        <v>775</v>
      </c>
      <c r="C31" s="888">
        <v>1290196</v>
      </c>
      <c r="D31" s="888">
        <v>1367018</v>
      </c>
      <c r="E31" s="888">
        <v>1437661</v>
      </c>
      <c r="F31" s="888">
        <v>1481089</v>
      </c>
      <c r="G31" s="888">
        <v>1088379</v>
      </c>
      <c r="H31" s="888">
        <v>804663.75760944746</v>
      </c>
      <c r="I31" s="860" t="s">
        <v>872</v>
      </c>
      <c r="K31" s="360"/>
      <c r="L31" s="360"/>
      <c r="M31" s="360"/>
      <c r="N31" s="360"/>
      <c r="O31" s="360"/>
      <c r="P31" s="360"/>
    </row>
    <row r="32" spans="2:16" s="365" customFormat="1" ht="38.1" customHeight="1" x14ac:dyDescent="0.2">
      <c r="B32" s="1116" t="s">
        <v>34</v>
      </c>
      <c r="C32" s="888">
        <v>-185699</v>
      </c>
      <c r="D32" s="888">
        <v>-20294</v>
      </c>
      <c r="E32" s="888">
        <v>-30889</v>
      </c>
      <c r="F32" s="888">
        <v>-109989</v>
      </c>
      <c r="G32" s="888">
        <v>-122971</v>
      </c>
      <c r="H32" s="888">
        <v>-120289</v>
      </c>
      <c r="I32" s="860" t="s">
        <v>3</v>
      </c>
      <c r="K32" s="360"/>
      <c r="L32" s="360"/>
      <c r="M32" s="360"/>
      <c r="N32" s="360"/>
      <c r="O32" s="360"/>
      <c r="P32" s="360"/>
    </row>
    <row r="33" spans="2:16" s="365" customFormat="1" ht="38.1" customHeight="1" x14ac:dyDescent="0.2">
      <c r="B33" s="1116" t="s">
        <v>836</v>
      </c>
      <c r="C33" s="888">
        <v>1527215</v>
      </c>
      <c r="D33" s="888">
        <v>1441121</v>
      </c>
      <c r="E33" s="888">
        <v>1525484</v>
      </c>
      <c r="F33" s="888">
        <v>1647180</v>
      </c>
      <c r="G33" s="888">
        <v>1255281</v>
      </c>
      <c r="H33" s="888">
        <v>954800.48952426494</v>
      </c>
      <c r="I33" s="860" t="s">
        <v>219</v>
      </c>
      <c r="K33" s="360"/>
      <c r="L33" s="360"/>
      <c r="M33" s="360"/>
      <c r="N33" s="360"/>
      <c r="O33" s="360"/>
      <c r="P33" s="360"/>
    </row>
    <row r="34" spans="2:16" s="360" customFormat="1" ht="38.1" customHeight="1" x14ac:dyDescent="0.2">
      <c r="B34" s="1115" t="s">
        <v>2</v>
      </c>
      <c r="C34" s="884">
        <v>1475895</v>
      </c>
      <c r="D34" s="884">
        <v>1387312</v>
      </c>
      <c r="E34" s="884">
        <v>1468550</v>
      </c>
      <c r="F34" s="884">
        <v>1591078</v>
      </c>
      <c r="G34" s="884">
        <v>1211350</v>
      </c>
      <c r="H34" s="884">
        <v>924952.75760944735</v>
      </c>
      <c r="I34" s="728" t="s">
        <v>220</v>
      </c>
    </row>
    <row r="35" spans="2:16" s="258" customFormat="1" ht="35.1" customHeight="1" thickBot="1" x14ac:dyDescent="0.75">
      <c r="B35" s="588"/>
      <c r="C35" s="1566"/>
      <c r="D35" s="589"/>
      <c r="E35" s="590"/>
      <c r="F35" s="590"/>
      <c r="G35" s="590"/>
      <c r="H35" s="1566"/>
      <c r="I35" s="591"/>
      <c r="L35" s="359"/>
      <c r="M35" s="359"/>
      <c r="N35" s="359"/>
      <c r="O35" s="359"/>
      <c r="P35" s="359"/>
    </row>
    <row r="36" spans="2:16" ht="9" customHeight="1" thickTop="1" x14ac:dyDescent="0.5">
      <c r="B36" s="114"/>
      <c r="C36" s="115"/>
      <c r="D36" s="115"/>
      <c r="E36" s="115"/>
      <c r="F36" s="115"/>
      <c r="G36" s="115"/>
      <c r="H36" s="115"/>
      <c r="I36" s="115"/>
      <c r="J36" s="51"/>
      <c r="K36" s="51"/>
      <c r="L36" s="113"/>
      <c r="M36" s="113"/>
      <c r="N36" s="113"/>
      <c r="O36" s="113"/>
      <c r="P36" s="113"/>
    </row>
    <row r="37" spans="2:16" s="417" customFormat="1" ht="18.75" customHeight="1" x14ac:dyDescent="0.5">
      <c r="B37" s="334" t="s">
        <v>1790</v>
      </c>
      <c r="C37" s="334"/>
      <c r="D37" s="334"/>
      <c r="E37" s="334"/>
      <c r="F37" s="334"/>
      <c r="G37" s="334"/>
      <c r="H37" s="334"/>
      <c r="I37" s="334" t="s">
        <v>1791</v>
      </c>
      <c r="L37" s="418"/>
      <c r="M37" s="418"/>
      <c r="N37" s="418"/>
      <c r="O37" s="418"/>
      <c r="P37" s="1437"/>
    </row>
    <row r="38" spans="2:16" s="417" customFormat="1" ht="22.5" x14ac:dyDescent="0.5">
      <c r="B38" s="573"/>
      <c r="C38" s="1438"/>
      <c r="D38" s="1438"/>
      <c r="E38" s="1438"/>
      <c r="F38" s="1438"/>
      <c r="G38" s="1438"/>
      <c r="H38" s="1438"/>
      <c r="I38" s="715"/>
      <c r="L38" s="418"/>
      <c r="M38" s="418"/>
      <c r="N38" s="418"/>
      <c r="O38" s="418"/>
      <c r="P38" s="418"/>
    </row>
    <row r="39" spans="2:16" x14ac:dyDescent="0.35">
      <c r="B39" s="115"/>
      <c r="C39" s="115"/>
      <c r="D39" s="115"/>
      <c r="E39" s="115"/>
      <c r="F39" s="115"/>
      <c r="G39" s="115"/>
      <c r="H39" s="115"/>
      <c r="I39" s="115"/>
    </row>
    <row r="40" spans="2:16" x14ac:dyDescent="0.35">
      <c r="B40" s="115"/>
      <c r="C40" s="115"/>
      <c r="D40" s="115"/>
      <c r="E40" s="115"/>
      <c r="F40" s="115"/>
      <c r="G40" s="115"/>
      <c r="H40" s="115"/>
      <c r="I40" s="115"/>
    </row>
    <row r="41" spans="2:16" x14ac:dyDescent="0.35">
      <c r="B41" s="115"/>
      <c r="C41" s="115"/>
      <c r="D41" s="115"/>
      <c r="E41" s="115"/>
      <c r="F41" s="115"/>
      <c r="G41" s="115"/>
      <c r="H41" s="115"/>
      <c r="I41" s="115"/>
    </row>
    <row r="42" spans="2:16" x14ac:dyDescent="0.35">
      <c r="C42" s="115"/>
      <c r="D42" s="115"/>
      <c r="E42" s="115"/>
      <c r="F42" s="115"/>
      <c r="G42" s="115"/>
      <c r="H42" s="115"/>
    </row>
    <row r="43" spans="2:16" x14ac:dyDescent="0.35">
      <c r="C43" s="115"/>
      <c r="D43" s="115"/>
      <c r="E43" s="115"/>
      <c r="F43" s="115"/>
      <c r="G43" s="115"/>
      <c r="H43" s="115"/>
    </row>
    <row r="44" spans="2:16" x14ac:dyDescent="0.35">
      <c r="C44" s="115"/>
      <c r="D44" s="115"/>
      <c r="E44" s="115"/>
      <c r="F44" s="115"/>
      <c r="G44" s="115"/>
      <c r="H44" s="115"/>
    </row>
    <row r="45" spans="2:16" x14ac:dyDescent="0.35">
      <c r="C45" s="115"/>
      <c r="D45" s="115"/>
      <c r="E45" s="115"/>
      <c r="F45" s="115"/>
      <c r="G45" s="115"/>
      <c r="H45" s="115"/>
    </row>
    <row r="46" spans="2:16" x14ac:dyDescent="0.35">
      <c r="C46" s="115"/>
      <c r="D46" s="115"/>
      <c r="E46" s="115"/>
      <c r="F46" s="115"/>
      <c r="G46" s="115"/>
      <c r="H46" s="115"/>
    </row>
    <row r="47" spans="2:16" x14ac:dyDescent="0.35">
      <c r="C47" s="115"/>
      <c r="D47" s="115"/>
      <c r="E47" s="115"/>
      <c r="F47" s="115"/>
      <c r="G47" s="115"/>
      <c r="H47" s="115"/>
    </row>
    <row r="48" spans="2:16" x14ac:dyDescent="0.35">
      <c r="C48" s="115"/>
      <c r="D48" s="115"/>
      <c r="E48" s="115"/>
      <c r="F48" s="115"/>
      <c r="G48" s="115"/>
      <c r="H48" s="115"/>
    </row>
    <row r="49" spans="3:8" x14ac:dyDescent="0.35">
      <c r="C49" s="115"/>
      <c r="D49" s="115"/>
      <c r="E49" s="115"/>
      <c r="F49" s="115"/>
      <c r="G49" s="115"/>
      <c r="H49" s="115"/>
    </row>
    <row r="50" spans="3:8" x14ac:dyDescent="0.35">
      <c r="C50" s="115"/>
      <c r="D50" s="115"/>
      <c r="E50" s="115"/>
      <c r="F50" s="115"/>
      <c r="G50" s="115"/>
      <c r="H50" s="115"/>
    </row>
    <row r="51" spans="3:8" x14ac:dyDescent="0.35">
      <c r="C51" s="115"/>
      <c r="D51" s="115"/>
      <c r="E51" s="115"/>
      <c r="F51" s="115"/>
      <c r="G51" s="115"/>
      <c r="H51" s="115"/>
    </row>
    <row r="52" spans="3:8" x14ac:dyDescent="0.35">
      <c r="C52" s="115"/>
      <c r="D52" s="115"/>
      <c r="E52" s="115"/>
      <c r="F52" s="115"/>
      <c r="G52" s="115"/>
      <c r="H52" s="115"/>
    </row>
    <row r="53" spans="3:8" x14ac:dyDescent="0.35">
      <c r="C53" s="115"/>
      <c r="D53" s="115"/>
      <c r="E53" s="115"/>
      <c r="F53" s="115"/>
      <c r="G53" s="115"/>
      <c r="H53" s="115"/>
    </row>
    <row r="54" spans="3:8" x14ac:dyDescent="0.35">
      <c r="C54" s="115"/>
      <c r="D54" s="115"/>
      <c r="E54" s="115"/>
      <c r="F54" s="115"/>
      <c r="G54" s="115"/>
      <c r="H54" s="115"/>
    </row>
    <row r="55" spans="3:8" x14ac:dyDescent="0.35">
      <c r="C55" s="115"/>
      <c r="D55" s="115"/>
      <c r="E55" s="115"/>
      <c r="F55" s="115"/>
      <c r="G55" s="115"/>
      <c r="H55" s="115"/>
    </row>
    <row r="56" spans="3:8" x14ac:dyDescent="0.35">
      <c r="C56" s="115"/>
      <c r="D56" s="115"/>
      <c r="E56" s="115"/>
      <c r="F56" s="115"/>
      <c r="G56" s="115"/>
      <c r="H56" s="115"/>
    </row>
    <row r="57" spans="3:8" x14ac:dyDescent="0.35">
      <c r="C57" s="115"/>
      <c r="D57" s="115"/>
      <c r="E57" s="115"/>
      <c r="F57" s="115"/>
      <c r="G57" s="115"/>
      <c r="H57" s="115"/>
    </row>
    <row r="58" spans="3:8" x14ac:dyDescent="0.35">
      <c r="C58" s="115"/>
      <c r="D58" s="115"/>
      <c r="E58" s="115"/>
      <c r="F58" s="115"/>
      <c r="G58" s="115"/>
      <c r="H58" s="115"/>
    </row>
    <row r="59" spans="3:8" x14ac:dyDescent="0.35">
      <c r="C59" s="115"/>
      <c r="D59" s="115"/>
      <c r="E59" s="115"/>
      <c r="F59" s="115"/>
      <c r="G59" s="115"/>
      <c r="H59" s="115"/>
    </row>
    <row r="60" spans="3:8" x14ac:dyDescent="0.35">
      <c r="C60" s="115"/>
      <c r="D60" s="115"/>
      <c r="E60" s="115"/>
      <c r="F60" s="115"/>
      <c r="G60" s="115"/>
      <c r="H60" s="115"/>
    </row>
    <row r="61" spans="3:8" x14ac:dyDescent="0.35">
      <c r="C61" s="115"/>
      <c r="D61" s="115"/>
      <c r="E61" s="115"/>
      <c r="F61" s="115"/>
      <c r="G61" s="115"/>
      <c r="H61" s="115"/>
    </row>
    <row r="62" spans="3:8" x14ac:dyDescent="0.35">
      <c r="C62" s="115"/>
      <c r="D62" s="115"/>
      <c r="E62" s="115"/>
      <c r="F62" s="115"/>
      <c r="G62" s="115"/>
      <c r="H62" s="115"/>
    </row>
    <row r="63" spans="3:8" x14ac:dyDescent="0.35">
      <c r="C63" s="115"/>
      <c r="D63" s="115"/>
      <c r="E63" s="115"/>
      <c r="F63" s="115"/>
      <c r="G63" s="115"/>
      <c r="H63" s="115"/>
    </row>
    <row r="64" spans="3:8" x14ac:dyDescent="0.35">
      <c r="C64" s="115"/>
      <c r="D64" s="115"/>
      <c r="E64" s="115"/>
      <c r="F64" s="115"/>
      <c r="G64" s="115"/>
      <c r="H64" s="115"/>
    </row>
    <row r="65" spans="3:8" x14ac:dyDescent="0.35">
      <c r="C65" s="115"/>
      <c r="D65" s="115"/>
      <c r="E65" s="115"/>
      <c r="F65" s="115"/>
      <c r="G65" s="115"/>
      <c r="H65" s="115"/>
    </row>
    <row r="66" spans="3:8" x14ac:dyDescent="0.35">
      <c r="C66" s="115"/>
      <c r="D66" s="115"/>
      <c r="E66" s="115"/>
      <c r="F66" s="115"/>
      <c r="G66" s="115"/>
      <c r="H66" s="115"/>
    </row>
    <row r="67" spans="3:8" x14ac:dyDescent="0.35">
      <c r="C67" s="115"/>
      <c r="D67" s="115"/>
      <c r="E67" s="115"/>
      <c r="F67" s="115"/>
      <c r="G67" s="115"/>
      <c r="H67" s="115"/>
    </row>
    <row r="68" spans="3:8" x14ac:dyDescent="0.35">
      <c r="C68" s="115"/>
      <c r="D68" s="115"/>
      <c r="E68" s="115"/>
      <c r="F68" s="115"/>
      <c r="G68" s="115"/>
      <c r="H68" s="115"/>
    </row>
    <row r="69" spans="3:8" x14ac:dyDescent="0.35">
      <c r="C69" s="115"/>
      <c r="D69" s="115"/>
      <c r="E69" s="115"/>
      <c r="F69" s="115"/>
      <c r="G69" s="115"/>
      <c r="H69" s="115"/>
    </row>
    <row r="70" spans="3:8" x14ac:dyDescent="0.35">
      <c r="C70" s="115"/>
      <c r="D70" s="115"/>
      <c r="E70" s="115"/>
      <c r="F70" s="115"/>
      <c r="G70" s="115"/>
      <c r="H70" s="115"/>
    </row>
    <row r="71" spans="3:8" x14ac:dyDescent="0.35">
      <c r="C71" s="115"/>
      <c r="D71" s="115"/>
      <c r="E71" s="115"/>
      <c r="F71" s="115"/>
      <c r="G71" s="115"/>
      <c r="H71" s="115"/>
    </row>
    <row r="72" spans="3:8" x14ac:dyDescent="0.35">
      <c r="C72" s="115"/>
      <c r="D72" s="115"/>
      <c r="E72" s="115"/>
      <c r="F72" s="115"/>
      <c r="G72" s="115"/>
      <c r="H72" s="115"/>
    </row>
    <row r="73" spans="3:8" x14ac:dyDescent="0.35">
      <c r="C73" s="115"/>
      <c r="D73" s="115"/>
      <c r="E73" s="115"/>
      <c r="F73" s="115"/>
      <c r="G73" s="115"/>
      <c r="H73" s="115"/>
    </row>
    <row r="74" spans="3:8" x14ac:dyDescent="0.35">
      <c r="C74" s="115"/>
      <c r="D74" s="115"/>
      <c r="E74" s="115"/>
      <c r="F74" s="115"/>
      <c r="G74" s="115"/>
      <c r="H74" s="115"/>
    </row>
    <row r="75" spans="3:8" x14ac:dyDescent="0.35">
      <c r="C75" s="115"/>
      <c r="D75" s="115"/>
      <c r="E75" s="115"/>
      <c r="F75" s="115"/>
      <c r="G75" s="115"/>
      <c r="H75" s="115"/>
    </row>
    <row r="76" spans="3:8" x14ac:dyDescent="0.35">
      <c r="C76" s="115"/>
      <c r="D76" s="115"/>
      <c r="E76" s="115"/>
      <c r="F76" s="115"/>
      <c r="G76" s="115"/>
      <c r="H76" s="115"/>
    </row>
    <row r="77" spans="3:8" x14ac:dyDescent="0.35">
      <c r="C77" s="115"/>
      <c r="D77" s="115"/>
      <c r="E77" s="115"/>
      <c r="F77" s="115"/>
      <c r="G77" s="115"/>
      <c r="H77" s="115"/>
    </row>
    <row r="78" spans="3:8" x14ac:dyDescent="0.35">
      <c r="C78" s="115"/>
      <c r="D78" s="115"/>
      <c r="E78" s="115"/>
      <c r="F78" s="115"/>
      <c r="G78" s="115"/>
      <c r="H78" s="115"/>
    </row>
    <row r="79" spans="3:8" x14ac:dyDescent="0.35">
      <c r="C79" s="115"/>
      <c r="D79" s="115"/>
      <c r="E79" s="115"/>
      <c r="F79" s="115"/>
      <c r="G79" s="115"/>
      <c r="H79" s="115"/>
    </row>
    <row r="80" spans="3:8" x14ac:dyDescent="0.35">
      <c r="C80" s="115"/>
      <c r="D80" s="115"/>
      <c r="E80" s="115"/>
      <c r="F80" s="115"/>
      <c r="G80" s="115"/>
      <c r="H80" s="115"/>
    </row>
    <row r="81" spans="3:8" x14ac:dyDescent="0.35">
      <c r="C81" s="115"/>
      <c r="D81" s="115"/>
      <c r="E81" s="115"/>
      <c r="F81" s="115"/>
      <c r="G81" s="115"/>
      <c r="H81" s="115"/>
    </row>
    <row r="82" spans="3:8" x14ac:dyDescent="0.35">
      <c r="C82" s="115"/>
      <c r="D82" s="115"/>
      <c r="E82" s="115"/>
      <c r="F82" s="115"/>
      <c r="G82" s="115"/>
      <c r="H82" s="115"/>
    </row>
    <row r="83" spans="3:8" x14ac:dyDescent="0.35">
      <c r="C83" s="115"/>
      <c r="D83" s="115"/>
      <c r="E83" s="115"/>
      <c r="F83" s="115"/>
      <c r="G83" s="115"/>
      <c r="H83" s="115"/>
    </row>
    <row r="84" spans="3:8" x14ac:dyDescent="0.35">
      <c r="C84" s="115"/>
      <c r="D84" s="115"/>
      <c r="E84" s="115"/>
      <c r="F84" s="115"/>
      <c r="G84" s="115"/>
      <c r="H84" s="115"/>
    </row>
    <row r="85" spans="3:8" x14ac:dyDescent="0.35">
      <c r="C85" s="115"/>
      <c r="D85" s="115"/>
      <c r="E85" s="115"/>
      <c r="F85" s="115"/>
      <c r="G85" s="115"/>
      <c r="H85" s="115"/>
    </row>
    <row r="86" spans="3:8" x14ac:dyDescent="0.35">
      <c r="C86" s="115"/>
      <c r="D86" s="115"/>
      <c r="E86" s="115"/>
      <c r="F86" s="115"/>
      <c r="G86" s="115"/>
      <c r="H86" s="115"/>
    </row>
    <row r="87" spans="3:8" x14ac:dyDescent="0.35">
      <c r="C87" s="115"/>
      <c r="D87" s="115"/>
      <c r="E87" s="115"/>
      <c r="F87" s="115"/>
      <c r="G87" s="115"/>
      <c r="H87" s="115"/>
    </row>
    <row r="88" spans="3:8" x14ac:dyDescent="0.35">
      <c r="C88" s="115"/>
      <c r="D88" s="115"/>
      <c r="E88" s="115"/>
      <c r="F88" s="115"/>
      <c r="G88" s="115"/>
      <c r="H88" s="115"/>
    </row>
  </sheetData>
  <mergeCells count="10">
    <mergeCell ref="B5:I5"/>
    <mergeCell ref="B3:I3"/>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6" orientation="portrait" r:id="rId1"/>
  <headerFooter alignWithMargins="0">
    <oddFooter>&amp;C&amp;"Times New Roman,Regular"&amp;20- 57 -</oddFooter>
  </headerFooter>
  <colBreaks count="1" manualBreakCount="1">
    <brk id="9"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2"/>
  <dimension ref="B1:T49"/>
  <sheetViews>
    <sheetView rightToLeft="1" view="pageBreakPreview" zoomScale="50" zoomScaleNormal="50" zoomScaleSheetLayoutView="50" workbookViewId="0"/>
  </sheetViews>
  <sheetFormatPr defaultRowHeight="15" x14ac:dyDescent="0.35"/>
  <cols>
    <col min="1" max="1" width="5" style="48" customWidth="1"/>
    <col min="2" max="2" width="58.42578125" style="48" customWidth="1"/>
    <col min="3" max="8" width="14.7109375" style="48" customWidth="1"/>
    <col min="9" max="9" width="67.42578125" style="48" customWidth="1"/>
    <col min="10" max="12" width="9.85546875" style="48" bestFit="1" customWidth="1"/>
    <col min="13" max="13" width="4.7109375" style="48" bestFit="1" customWidth="1"/>
    <col min="14" max="16384" width="9.140625" style="48"/>
  </cols>
  <sheetData>
    <row r="1" spans="2:20" s="76" customFormat="1" ht="19.5" customHeight="1" x14ac:dyDescent="0.65">
      <c r="C1" s="75"/>
      <c r="D1" s="75"/>
      <c r="E1" s="75"/>
      <c r="F1" s="75"/>
      <c r="G1" s="75"/>
      <c r="H1" s="75"/>
      <c r="I1" s="75"/>
      <c r="J1" s="75"/>
      <c r="K1" s="75"/>
      <c r="L1" s="75"/>
      <c r="M1" s="75"/>
      <c r="N1" s="75"/>
      <c r="O1" s="75"/>
      <c r="P1" s="75"/>
      <c r="Q1" s="75"/>
      <c r="R1" s="75"/>
      <c r="S1" s="75"/>
      <c r="T1" s="75"/>
    </row>
    <row r="2" spans="2:20" s="76" customFormat="1" ht="19.5" customHeight="1" x14ac:dyDescent="0.65">
      <c r="B2" s="75"/>
      <c r="C2" s="75"/>
      <c r="D2" s="75"/>
      <c r="E2" s="75"/>
      <c r="F2" s="75"/>
      <c r="G2" s="75"/>
      <c r="H2" s="75"/>
      <c r="I2" s="75"/>
      <c r="J2" s="75"/>
      <c r="K2" s="75"/>
      <c r="L2" s="75"/>
      <c r="M2" s="75"/>
      <c r="N2" s="75"/>
      <c r="O2" s="75"/>
      <c r="P2" s="75"/>
      <c r="Q2" s="75"/>
      <c r="R2" s="75"/>
      <c r="S2" s="75"/>
    </row>
    <row r="3" spans="2:20" ht="30" customHeight="1" x14ac:dyDescent="0.7">
      <c r="B3" s="1978" t="s">
        <v>1910</v>
      </c>
      <c r="C3" s="1978"/>
      <c r="D3" s="1978"/>
      <c r="E3" s="1978"/>
      <c r="F3" s="1978"/>
      <c r="G3" s="1978"/>
      <c r="H3" s="1978"/>
      <c r="I3" s="1978"/>
      <c r="J3" s="109"/>
      <c r="K3" s="109"/>
      <c r="L3" s="109"/>
    </row>
    <row r="4" spans="2:20" s="5" customFormat="1" ht="25.5" customHeight="1" x14ac:dyDescent="0.5">
      <c r="B4" s="1564"/>
      <c r="C4" s="1564"/>
      <c r="D4" s="1564"/>
      <c r="E4" s="1564"/>
      <c r="F4" s="1564"/>
      <c r="G4" s="1564"/>
      <c r="H4" s="1564"/>
      <c r="I4" s="1564"/>
    </row>
    <row r="5" spans="2:20" ht="30" customHeight="1" x14ac:dyDescent="0.35">
      <c r="B5" s="1978" t="s">
        <v>1911</v>
      </c>
      <c r="C5" s="1978"/>
      <c r="D5" s="1978"/>
      <c r="E5" s="1978"/>
      <c r="F5" s="1978"/>
      <c r="G5" s="1978"/>
      <c r="H5" s="1978"/>
      <c r="I5" s="1978"/>
    </row>
    <row r="6" spans="2:20" s="5" customFormat="1" ht="19.5" customHeight="1" x14ac:dyDescent="0.65">
      <c r="C6" s="2"/>
      <c r="D6" s="2"/>
      <c r="E6" s="2"/>
      <c r="F6" s="2"/>
      <c r="G6" s="2"/>
      <c r="H6" s="2"/>
      <c r="I6" s="2"/>
      <c r="J6" s="2"/>
      <c r="K6" s="2"/>
      <c r="L6" s="2"/>
      <c r="M6" s="2"/>
      <c r="N6" s="2"/>
      <c r="O6" s="2"/>
      <c r="P6" s="2"/>
      <c r="Q6" s="2"/>
    </row>
    <row r="7" spans="2:20" s="417" customFormat="1" ht="22.5" customHeight="1" x14ac:dyDescent="0.5">
      <c r="B7" s="355" t="s">
        <v>1800</v>
      </c>
      <c r="G7" s="1611"/>
      <c r="H7" s="1611"/>
      <c r="I7" s="229" t="s">
        <v>1760</v>
      </c>
      <c r="K7" s="229"/>
    </row>
    <row r="8" spans="2:20" ht="18.75" customHeight="1" thickBot="1" x14ac:dyDescent="0.5">
      <c r="G8" s="106"/>
      <c r="H8" s="106"/>
    </row>
    <row r="9" spans="2:20" s="258" customFormat="1" ht="24.95" customHeight="1" thickTop="1" x14ac:dyDescent="0.7">
      <c r="B9" s="1776" t="s">
        <v>887</v>
      </c>
      <c r="C9" s="1779">
        <v>2008</v>
      </c>
      <c r="D9" s="1779">
        <v>2009</v>
      </c>
      <c r="E9" s="1779">
        <v>2010</v>
      </c>
      <c r="F9" s="1779">
        <v>2011</v>
      </c>
      <c r="G9" s="1779">
        <v>2012</v>
      </c>
      <c r="H9" s="1779">
        <v>2013</v>
      </c>
      <c r="I9" s="1773" t="s">
        <v>886</v>
      </c>
      <c r="K9" s="339"/>
    </row>
    <row r="10" spans="2:20" s="258" customFormat="1" ht="24.95" customHeight="1" x14ac:dyDescent="0.7">
      <c r="B10" s="1777"/>
      <c r="C10" s="1780"/>
      <c r="D10" s="1780"/>
      <c r="E10" s="1780"/>
      <c r="F10" s="1780"/>
      <c r="G10" s="1780"/>
      <c r="H10" s="1780"/>
      <c r="I10" s="1802"/>
    </row>
    <row r="11" spans="2:20" s="258" customFormat="1" ht="24.95" customHeight="1" x14ac:dyDescent="0.7">
      <c r="B11" s="1778"/>
      <c r="C11" s="1781"/>
      <c r="D11" s="1781"/>
      <c r="E11" s="1781"/>
      <c r="F11" s="1781"/>
      <c r="G11" s="1781"/>
      <c r="H11" s="1781"/>
      <c r="I11" s="1802"/>
    </row>
    <row r="12" spans="2:20" s="258" customFormat="1" ht="21" customHeight="1" x14ac:dyDescent="0.7">
      <c r="B12" s="1439"/>
      <c r="C12" s="1440"/>
      <c r="D12" s="1440"/>
      <c r="E12" s="1440"/>
      <c r="F12" s="1440"/>
      <c r="G12" s="1440"/>
      <c r="H12" s="1440"/>
      <c r="I12" s="1441"/>
    </row>
    <row r="13" spans="2:20" s="365" customFormat="1" ht="37.5" customHeight="1" x14ac:dyDescent="0.2">
      <c r="B13" s="856" t="s">
        <v>221</v>
      </c>
      <c r="C13" s="1443"/>
      <c r="D13" s="1443"/>
      <c r="E13" s="1443"/>
      <c r="F13" s="1443"/>
      <c r="G13" s="1443"/>
      <c r="H13" s="1443"/>
      <c r="I13" s="379" t="s">
        <v>222</v>
      </c>
    </row>
    <row r="14" spans="2:20" s="365" customFormat="1" ht="16.5" customHeight="1" x14ac:dyDescent="0.2">
      <c r="B14" s="856"/>
      <c r="C14" s="1445"/>
      <c r="D14" s="1445"/>
      <c r="E14" s="1445"/>
      <c r="F14" s="1445"/>
      <c r="G14" s="1445"/>
      <c r="H14" s="1445"/>
      <c r="I14" s="379"/>
    </row>
    <row r="15" spans="2:20" s="365" customFormat="1" ht="37.5" customHeight="1" x14ac:dyDescent="0.2">
      <c r="B15" s="610" t="s">
        <v>853</v>
      </c>
      <c r="C15" s="1445">
        <v>459168</v>
      </c>
      <c r="D15" s="1445">
        <v>574595</v>
      </c>
      <c r="E15" s="1445">
        <v>551001</v>
      </c>
      <c r="F15" s="1445">
        <v>671586</v>
      </c>
      <c r="G15" s="1445">
        <v>708790</v>
      </c>
      <c r="H15" s="1445">
        <v>737472.57099630835</v>
      </c>
      <c r="I15" s="622" t="s">
        <v>855</v>
      </c>
      <c r="J15" s="853"/>
      <c r="K15" s="853"/>
      <c r="L15" s="853"/>
      <c r="M15" s="853"/>
    </row>
    <row r="16" spans="2:20" s="365" customFormat="1" ht="37.5" customHeight="1" x14ac:dyDescent="0.2">
      <c r="B16" s="610" t="s">
        <v>4</v>
      </c>
      <c r="C16" s="1445">
        <v>761555</v>
      </c>
      <c r="D16" s="1445">
        <v>611569</v>
      </c>
      <c r="E16" s="1445">
        <v>758683</v>
      </c>
      <c r="F16" s="1445">
        <v>961530</v>
      </c>
      <c r="G16" s="1445">
        <v>679183</v>
      </c>
      <c r="H16" s="1445">
        <v>600612.74133012898</v>
      </c>
      <c r="I16" s="622" t="s">
        <v>646</v>
      </c>
      <c r="J16" s="853"/>
      <c r="K16" s="853"/>
      <c r="L16" s="853"/>
      <c r="M16" s="853"/>
    </row>
    <row r="17" spans="2:19" s="365" customFormat="1" ht="37.5" customHeight="1" x14ac:dyDescent="0.2">
      <c r="B17" s="610" t="s">
        <v>397</v>
      </c>
      <c r="C17" s="1445">
        <v>76276</v>
      </c>
      <c r="D17" s="1445">
        <v>76515</v>
      </c>
      <c r="E17" s="1445">
        <v>103762</v>
      </c>
      <c r="F17" s="1445">
        <v>135717</v>
      </c>
      <c r="G17" s="1445">
        <v>78504</v>
      </c>
      <c r="H17" s="1445">
        <v>80713</v>
      </c>
      <c r="I17" s="622" t="s">
        <v>697</v>
      </c>
      <c r="J17" s="853"/>
      <c r="K17" s="853"/>
      <c r="L17" s="853"/>
      <c r="M17" s="853"/>
    </row>
    <row r="18" spans="2:19" s="365" customFormat="1" ht="37.5" customHeight="1" x14ac:dyDescent="0.2">
      <c r="B18" s="610" t="s">
        <v>398</v>
      </c>
      <c r="C18" s="1445">
        <v>516445</v>
      </c>
      <c r="D18" s="1445">
        <v>587438</v>
      </c>
      <c r="E18" s="1445">
        <v>638489</v>
      </c>
      <c r="F18" s="1445">
        <v>619790</v>
      </c>
      <c r="G18" s="1445">
        <v>596288</v>
      </c>
      <c r="H18" s="1445">
        <v>415066.18984149228</v>
      </c>
      <c r="I18" s="622" t="s">
        <v>698</v>
      </c>
      <c r="J18" s="853"/>
      <c r="K18" s="853"/>
      <c r="L18" s="853"/>
      <c r="M18" s="853"/>
    </row>
    <row r="19" spans="2:19" s="365" customFormat="1" ht="37.5" customHeight="1" x14ac:dyDescent="0.2">
      <c r="B19" s="610" t="s">
        <v>1586</v>
      </c>
      <c r="C19" s="1445">
        <v>226059</v>
      </c>
      <c r="D19" s="1445">
        <v>238962</v>
      </c>
      <c r="E19" s="1445">
        <v>266570</v>
      </c>
      <c r="F19" s="1445">
        <v>278189</v>
      </c>
      <c r="G19" s="1445">
        <v>326741</v>
      </c>
      <c r="H19" s="1445">
        <v>384819.50969384797</v>
      </c>
      <c r="I19" s="622" t="s">
        <v>700</v>
      </c>
      <c r="J19" s="853"/>
      <c r="K19" s="853"/>
      <c r="L19" s="853"/>
      <c r="M19" s="853"/>
    </row>
    <row r="20" spans="2:19" s="365" customFormat="1" ht="37.5" customHeight="1" x14ac:dyDescent="0.2">
      <c r="B20" s="610" t="s">
        <v>259</v>
      </c>
      <c r="C20" s="1445">
        <v>129293</v>
      </c>
      <c r="D20" s="1445">
        <v>124314</v>
      </c>
      <c r="E20" s="1445">
        <v>143886</v>
      </c>
      <c r="F20" s="1445">
        <v>160067</v>
      </c>
      <c r="G20" s="1445">
        <v>200537</v>
      </c>
      <c r="H20" s="1445">
        <v>145826.39110560605</v>
      </c>
      <c r="I20" s="622" t="s">
        <v>701</v>
      </c>
      <c r="J20" s="853"/>
      <c r="K20" s="853"/>
      <c r="L20" s="853"/>
      <c r="M20" s="853"/>
    </row>
    <row r="21" spans="2:19" s="365" customFormat="1" ht="37.5" customHeight="1" x14ac:dyDescent="0.2">
      <c r="B21" s="610" t="s">
        <v>400</v>
      </c>
      <c r="C21" s="1445">
        <v>53958</v>
      </c>
      <c r="D21" s="1445">
        <v>62155</v>
      </c>
      <c r="E21" s="1445">
        <v>68936</v>
      </c>
      <c r="F21" s="1445">
        <v>70160</v>
      </c>
      <c r="G21" s="1445">
        <v>76832</v>
      </c>
      <c r="H21" s="1445">
        <v>125892.70291907883</v>
      </c>
      <c r="I21" s="622" t="s">
        <v>647</v>
      </c>
      <c r="J21" s="853"/>
      <c r="K21" s="853"/>
      <c r="L21" s="853"/>
      <c r="M21" s="853"/>
    </row>
    <row r="22" spans="2:19" s="365" customFormat="1" ht="37.5" customHeight="1" x14ac:dyDescent="0.2">
      <c r="B22" s="610" t="s">
        <v>401</v>
      </c>
      <c r="C22" s="1445">
        <v>224304</v>
      </c>
      <c r="D22" s="1445">
        <v>244004</v>
      </c>
      <c r="E22" s="1445">
        <v>301920</v>
      </c>
      <c r="F22" s="1445">
        <v>354385</v>
      </c>
      <c r="G22" s="1445">
        <v>356566</v>
      </c>
      <c r="H22" s="1445">
        <v>444853.2</v>
      </c>
      <c r="I22" s="622" t="s">
        <v>928</v>
      </c>
      <c r="J22" s="853"/>
      <c r="K22" s="853"/>
      <c r="L22" s="853"/>
      <c r="M22" s="853"/>
    </row>
    <row r="23" spans="2:19" s="365" customFormat="1" ht="37.5" customHeight="1" x14ac:dyDescent="0.2">
      <c r="B23" s="610" t="s">
        <v>121</v>
      </c>
      <c r="C23" s="1445">
        <v>1002</v>
      </c>
      <c r="D23" s="1445">
        <v>1153</v>
      </c>
      <c r="E23" s="1445">
        <v>1270</v>
      </c>
      <c r="F23" s="1445">
        <v>1296</v>
      </c>
      <c r="G23" s="1445">
        <v>1401</v>
      </c>
      <c r="H23" s="1445">
        <v>2304.1999999999998</v>
      </c>
      <c r="I23" s="622" t="s">
        <v>1268</v>
      </c>
      <c r="J23" s="853"/>
      <c r="K23" s="853"/>
      <c r="L23" s="853"/>
      <c r="M23" s="853"/>
    </row>
    <row r="24" spans="2:19" s="360" customFormat="1" ht="37.5" customHeight="1" x14ac:dyDescent="0.2">
      <c r="B24" s="608" t="s">
        <v>122</v>
      </c>
      <c r="C24" s="1446">
        <v>2448060</v>
      </c>
      <c r="D24" s="1446">
        <v>2520705</v>
      </c>
      <c r="E24" s="1446">
        <v>2834517</v>
      </c>
      <c r="F24" s="1446">
        <v>3252720</v>
      </c>
      <c r="G24" s="1446">
        <v>3024842</v>
      </c>
      <c r="H24" s="1446">
        <v>2937560.5058864634</v>
      </c>
      <c r="I24" s="620" t="s">
        <v>332</v>
      </c>
      <c r="J24" s="853"/>
      <c r="K24" s="853"/>
      <c r="L24" s="853"/>
      <c r="M24" s="853"/>
      <c r="N24" s="365"/>
      <c r="O24" s="365"/>
      <c r="P24" s="365"/>
      <c r="Q24" s="365"/>
      <c r="R24" s="365"/>
    </row>
    <row r="25" spans="2:19" s="365" customFormat="1" ht="36" customHeight="1" thickBot="1" x14ac:dyDescent="0.25">
      <c r="B25" s="1447"/>
      <c r="C25" s="1720"/>
      <c r="D25" s="1720"/>
      <c r="E25" s="1720"/>
      <c r="F25" s="1720"/>
      <c r="G25" s="1720"/>
      <c r="H25" s="1720"/>
      <c r="I25" s="1409"/>
      <c r="J25" s="853"/>
      <c r="K25" s="853"/>
      <c r="L25" s="853"/>
      <c r="M25" s="853"/>
      <c r="N25" s="853"/>
      <c r="O25" s="853"/>
      <c r="P25" s="853"/>
      <c r="Q25" s="853"/>
      <c r="R25" s="853"/>
      <c r="S25" s="853"/>
    </row>
    <row r="26" spans="2:19" s="365" customFormat="1" ht="18.75" customHeight="1" thickTop="1" x14ac:dyDescent="0.2">
      <c r="B26" s="856"/>
      <c r="C26" s="1421"/>
      <c r="D26" s="1421"/>
      <c r="E26" s="1421"/>
      <c r="F26" s="1421"/>
      <c r="G26" s="1421"/>
      <c r="H26" s="1421"/>
      <c r="I26" s="379"/>
      <c r="J26" s="853"/>
      <c r="K26" s="853"/>
      <c r="L26" s="853"/>
      <c r="M26" s="853"/>
      <c r="N26" s="853"/>
      <c r="O26" s="853"/>
      <c r="P26" s="853"/>
      <c r="Q26" s="853"/>
      <c r="R26" s="853"/>
    </row>
    <row r="27" spans="2:19" s="365" customFormat="1" ht="37.5" customHeight="1" x14ac:dyDescent="0.2">
      <c r="B27" s="856" t="s">
        <v>51</v>
      </c>
      <c r="C27" s="1443"/>
      <c r="D27" s="1443"/>
      <c r="E27" s="1443"/>
      <c r="F27" s="1443"/>
      <c r="G27" s="1443"/>
      <c r="H27" s="1443"/>
      <c r="I27" s="379" t="s">
        <v>407</v>
      </c>
      <c r="J27" s="853"/>
      <c r="K27" s="853"/>
      <c r="L27" s="853"/>
      <c r="M27" s="853"/>
      <c r="N27" s="853"/>
      <c r="O27" s="853"/>
      <c r="P27" s="853"/>
      <c r="Q27" s="853"/>
      <c r="R27" s="853"/>
    </row>
    <row r="28" spans="2:19" s="365" customFormat="1" ht="15.75" customHeight="1" x14ac:dyDescent="0.2">
      <c r="B28" s="856"/>
      <c r="C28" s="1445"/>
      <c r="D28" s="1445"/>
      <c r="E28" s="1445"/>
      <c r="F28" s="1445"/>
      <c r="G28" s="1445"/>
      <c r="H28" s="1445"/>
      <c r="I28" s="379"/>
      <c r="J28" s="853"/>
      <c r="K28" s="853"/>
      <c r="L28" s="853"/>
      <c r="M28" s="853"/>
      <c r="N28" s="853"/>
      <c r="O28" s="853"/>
      <c r="P28" s="853"/>
      <c r="Q28" s="853"/>
      <c r="R28" s="853"/>
    </row>
    <row r="29" spans="2:19" s="365" customFormat="1" ht="37.5" customHeight="1" x14ac:dyDescent="0.2">
      <c r="B29" s="610" t="s">
        <v>853</v>
      </c>
      <c r="C29" s="1445">
        <v>236859</v>
      </c>
      <c r="D29" s="1445">
        <v>266322</v>
      </c>
      <c r="E29" s="1445">
        <v>240351</v>
      </c>
      <c r="F29" s="1445">
        <v>281732</v>
      </c>
      <c r="G29" s="1445">
        <v>209223</v>
      </c>
      <c r="H29" s="1445">
        <v>190992.69638392975</v>
      </c>
      <c r="I29" s="622" t="s">
        <v>855</v>
      </c>
      <c r="J29" s="853"/>
      <c r="K29" s="853"/>
      <c r="L29" s="853"/>
      <c r="M29" s="853"/>
      <c r="N29" s="853"/>
      <c r="O29" s="853"/>
      <c r="P29" s="853"/>
      <c r="Q29" s="853"/>
      <c r="R29" s="853"/>
    </row>
    <row r="30" spans="2:19" s="365" customFormat="1" ht="37.5" customHeight="1" x14ac:dyDescent="0.2">
      <c r="B30" s="610" t="s">
        <v>4</v>
      </c>
      <c r="C30" s="1445">
        <v>303572</v>
      </c>
      <c r="D30" s="1445">
        <v>313132</v>
      </c>
      <c r="E30" s="1445">
        <v>355042</v>
      </c>
      <c r="F30" s="1445">
        <v>307508</v>
      </c>
      <c r="G30" s="1445">
        <v>162290</v>
      </c>
      <c r="H30" s="1445">
        <v>50273.463758467493</v>
      </c>
      <c r="I30" s="622" t="s">
        <v>646</v>
      </c>
      <c r="J30" s="853"/>
      <c r="K30" s="853"/>
      <c r="L30" s="853"/>
      <c r="M30" s="853"/>
      <c r="N30" s="853"/>
      <c r="O30" s="853"/>
      <c r="P30" s="853"/>
      <c r="Q30" s="853"/>
      <c r="R30" s="853"/>
    </row>
    <row r="31" spans="2:19" s="365" customFormat="1" ht="37.5" customHeight="1" x14ac:dyDescent="0.2">
      <c r="B31" s="610" t="s">
        <v>397</v>
      </c>
      <c r="C31" s="1445">
        <v>47921</v>
      </c>
      <c r="D31" s="1445">
        <v>49857</v>
      </c>
      <c r="E31" s="1445">
        <v>52269</v>
      </c>
      <c r="F31" s="1445">
        <v>59526</v>
      </c>
      <c r="G31" s="1445">
        <v>33624</v>
      </c>
      <c r="H31" s="1445">
        <v>32053.519231305858</v>
      </c>
      <c r="I31" s="622" t="s">
        <v>697</v>
      </c>
      <c r="J31" s="853"/>
      <c r="K31" s="853"/>
      <c r="L31" s="853"/>
      <c r="M31" s="853"/>
      <c r="N31" s="853"/>
      <c r="O31" s="853"/>
      <c r="P31" s="853"/>
      <c r="Q31" s="853"/>
      <c r="R31" s="853"/>
    </row>
    <row r="32" spans="2:19" s="365" customFormat="1" ht="37.5" customHeight="1" x14ac:dyDescent="0.2">
      <c r="B32" s="610" t="s">
        <v>398</v>
      </c>
      <c r="C32" s="1445">
        <v>292947</v>
      </c>
      <c r="D32" s="1445">
        <v>297110</v>
      </c>
      <c r="E32" s="1445">
        <v>299406</v>
      </c>
      <c r="F32" s="1445">
        <v>347284</v>
      </c>
      <c r="G32" s="1445">
        <v>216685</v>
      </c>
      <c r="H32" s="1445">
        <v>95281.24036478909</v>
      </c>
      <c r="I32" s="622" t="s">
        <v>698</v>
      </c>
      <c r="J32" s="853"/>
      <c r="K32" s="853"/>
      <c r="L32" s="853"/>
      <c r="M32" s="853"/>
      <c r="N32" s="853"/>
      <c r="O32" s="853"/>
      <c r="P32" s="853"/>
      <c r="Q32" s="853"/>
      <c r="R32" s="853"/>
    </row>
    <row r="33" spans="2:18" s="365" customFormat="1" ht="37.5" customHeight="1" x14ac:dyDescent="0.2">
      <c r="B33" s="610" t="s">
        <v>1586</v>
      </c>
      <c r="C33" s="1445">
        <v>168278</v>
      </c>
      <c r="D33" s="1445">
        <v>175639</v>
      </c>
      <c r="E33" s="1445">
        <v>191384</v>
      </c>
      <c r="F33" s="1445">
        <v>181340</v>
      </c>
      <c r="G33" s="1445">
        <v>178467</v>
      </c>
      <c r="H33" s="1445">
        <v>139702.23700471234</v>
      </c>
      <c r="I33" s="622" t="s">
        <v>700</v>
      </c>
      <c r="J33" s="853"/>
      <c r="K33" s="853"/>
      <c r="L33" s="853"/>
      <c r="M33" s="853"/>
      <c r="N33" s="853"/>
      <c r="O33" s="853"/>
      <c r="P33" s="853"/>
      <c r="Q33" s="853"/>
      <c r="R33" s="853"/>
    </row>
    <row r="34" spans="2:18" s="365" customFormat="1" ht="37.5" customHeight="1" x14ac:dyDescent="0.2">
      <c r="B34" s="610" t="s">
        <v>259</v>
      </c>
      <c r="C34" s="1445">
        <v>73612</v>
      </c>
      <c r="D34" s="1445">
        <v>75918</v>
      </c>
      <c r="E34" s="1445">
        <v>80515</v>
      </c>
      <c r="F34" s="1445">
        <v>83997</v>
      </c>
      <c r="G34" s="1445">
        <v>94164</v>
      </c>
      <c r="H34" s="1445">
        <v>82385</v>
      </c>
      <c r="I34" s="622" t="s">
        <v>701</v>
      </c>
      <c r="J34" s="853"/>
      <c r="K34" s="853"/>
      <c r="L34" s="853"/>
      <c r="M34" s="853"/>
      <c r="N34" s="853"/>
      <c r="O34" s="853"/>
      <c r="P34" s="853"/>
      <c r="Q34" s="853"/>
      <c r="R34" s="853"/>
    </row>
    <row r="35" spans="2:18" s="365" customFormat="1" ht="37.5" customHeight="1" x14ac:dyDescent="0.2">
      <c r="B35" s="610" t="s">
        <v>400</v>
      </c>
      <c r="C35" s="1445">
        <v>50120</v>
      </c>
      <c r="D35" s="1445">
        <v>54286</v>
      </c>
      <c r="E35" s="1445">
        <v>58989</v>
      </c>
      <c r="F35" s="1445">
        <v>56070</v>
      </c>
      <c r="G35" s="1445">
        <v>34731</v>
      </c>
      <c r="H35" s="1445">
        <v>38416.6490504416</v>
      </c>
      <c r="I35" s="622" t="s">
        <v>647</v>
      </c>
      <c r="J35" s="853"/>
      <c r="K35" s="853"/>
      <c r="L35" s="853"/>
      <c r="M35" s="853"/>
    </row>
    <row r="36" spans="2:18" s="365" customFormat="1" ht="37.5" customHeight="1" x14ac:dyDescent="0.2">
      <c r="B36" s="610" t="s">
        <v>401</v>
      </c>
      <c r="C36" s="1445">
        <v>167391</v>
      </c>
      <c r="D36" s="1445">
        <v>187676</v>
      </c>
      <c r="E36" s="1445">
        <v>215658</v>
      </c>
      <c r="F36" s="1445">
        <v>218755</v>
      </c>
      <c r="G36" s="1445">
        <v>202595</v>
      </c>
      <c r="H36" s="1445">
        <v>204530</v>
      </c>
      <c r="I36" s="622" t="s">
        <v>928</v>
      </c>
      <c r="J36" s="853"/>
      <c r="K36" s="853"/>
      <c r="L36" s="853"/>
      <c r="M36" s="853"/>
    </row>
    <row r="37" spans="2:18" s="365" customFormat="1" ht="37.5" customHeight="1" x14ac:dyDescent="0.2">
      <c r="B37" s="610" t="s">
        <v>121</v>
      </c>
      <c r="C37" s="1445">
        <v>816</v>
      </c>
      <c r="D37" s="1445">
        <v>887</v>
      </c>
      <c r="E37" s="1445">
        <v>981</v>
      </c>
      <c r="F37" s="1445">
        <v>979</v>
      </c>
      <c r="G37" s="1445">
        <v>531</v>
      </c>
      <c r="H37" s="1445">
        <v>876</v>
      </c>
      <c r="I37" s="622" t="s">
        <v>1268</v>
      </c>
      <c r="J37" s="853"/>
      <c r="K37" s="853"/>
      <c r="L37" s="853"/>
      <c r="M37" s="853"/>
    </row>
    <row r="38" spans="2:18" s="360" customFormat="1" ht="37.5" customHeight="1" x14ac:dyDescent="0.2">
      <c r="B38" s="608" t="s">
        <v>122</v>
      </c>
      <c r="C38" s="989">
        <v>1341516</v>
      </c>
      <c r="D38" s="989">
        <v>1420827</v>
      </c>
      <c r="E38" s="989">
        <v>1494595</v>
      </c>
      <c r="F38" s="989">
        <v>1537191</v>
      </c>
      <c r="G38" s="989">
        <v>1132310</v>
      </c>
      <c r="H38" s="989">
        <v>834510.80579364602</v>
      </c>
      <c r="I38" s="620" t="s">
        <v>332</v>
      </c>
      <c r="J38" s="363"/>
      <c r="K38" s="363"/>
      <c r="L38" s="363"/>
      <c r="M38" s="363"/>
      <c r="N38" s="365"/>
      <c r="O38" s="365"/>
      <c r="P38" s="365"/>
      <c r="Q38" s="365"/>
      <c r="R38" s="365"/>
    </row>
    <row r="39" spans="2:18" s="258" customFormat="1" ht="24.95" customHeight="1" thickBot="1" x14ac:dyDescent="0.75">
      <c r="B39" s="1448"/>
      <c r="C39" s="1612"/>
      <c r="D39" s="1612"/>
      <c r="E39" s="1612"/>
      <c r="F39" s="1612"/>
      <c r="G39" s="1612"/>
      <c r="H39" s="1612"/>
      <c r="I39" s="1442"/>
      <c r="N39" s="339"/>
      <c r="O39" s="339"/>
      <c r="P39" s="339"/>
      <c r="Q39" s="339"/>
      <c r="R39" s="339"/>
    </row>
    <row r="40" spans="2:18" ht="9" customHeight="1" thickTop="1" x14ac:dyDescent="0.5">
      <c r="N40" s="51"/>
      <c r="O40" s="51"/>
      <c r="P40" s="51"/>
      <c r="Q40" s="51"/>
      <c r="R40" s="51"/>
    </row>
    <row r="41" spans="2:18" s="37" customFormat="1" ht="9" customHeight="1" x14ac:dyDescent="0.5">
      <c r="N41" s="48"/>
      <c r="O41" s="48"/>
      <c r="P41" s="48"/>
      <c r="Q41" s="48"/>
      <c r="R41" s="48"/>
    </row>
    <row r="42" spans="2:18" s="417" customFormat="1" ht="18.75" customHeight="1" x14ac:dyDescent="0.5">
      <c r="B42" s="334" t="s">
        <v>1790</v>
      </c>
      <c r="C42" s="334"/>
      <c r="G42" s="1449"/>
      <c r="H42" s="1449"/>
      <c r="I42" s="334" t="s">
        <v>1791</v>
      </c>
    </row>
    <row r="43" spans="2:18" s="417" customFormat="1" ht="18.75" customHeight="1" x14ac:dyDescent="0.5">
      <c r="B43" s="573"/>
      <c r="I43" s="715"/>
    </row>
    <row r="44" spans="2:18" ht="18.75" x14ac:dyDescent="0.45">
      <c r="J44" s="107"/>
      <c r="K44" s="106"/>
      <c r="L44" s="107"/>
      <c r="M44" s="107"/>
      <c r="N44" s="107"/>
      <c r="O44" s="107"/>
      <c r="P44" s="107"/>
      <c r="Q44" s="107"/>
      <c r="R44" s="107"/>
    </row>
    <row r="45" spans="2:18" ht="21.75" x14ac:dyDescent="0.5">
      <c r="C45" s="92"/>
      <c r="D45" s="92"/>
      <c r="E45" s="92"/>
      <c r="F45" s="92"/>
      <c r="G45" s="92"/>
      <c r="H45" s="92"/>
      <c r="J45" s="107"/>
      <c r="K45" s="106"/>
      <c r="L45" s="107"/>
      <c r="M45" s="107"/>
      <c r="N45" s="107"/>
      <c r="O45" s="107"/>
      <c r="P45" s="107"/>
      <c r="Q45" s="107"/>
      <c r="R45" s="107"/>
    </row>
    <row r="46" spans="2:18" ht="21.75" x14ac:dyDescent="0.5">
      <c r="C46" s="112"/>
      <c r="D46" s="112"/>
      <c r="E46" s="112"/>
      <c r="F46" s="112"/>
      <c r="G46" s="112"/>
      <c r="H46" s="112"/>
    </row>
    <row r="48" spans="2:18" x14ac:dyDescent="0.35">
      <c r="C48" s="108"/>
      <c r="D48" s="108"/>
      <c r="E48" s="108"/>
      <c r="F48" s="108"/>
      <c r="G48" s="108"/>
      <c r="H48" s="108"/>
    </row>
    <row r="49" spans="3:8" x14ac:dyDescent="0.35">
      <c r="C49" s="108"/>
      <c r="D49" s="108"/>
      <c r="E49" s="108"/>
      <c r="F49" s="108"/>
      <c r="G49" s="108"/>
      <c r="H49" s="108"/>
    </row>
  </sheetData>
  <mergeCells count="10">
    <mergeCell ref="B3:I3"/>
    <mergeCell ref="B5:I5"/>
    <mergeCell ref="B9:B11"/>
    <mergeCell ref="I9:I11"/>
    <mergeCell ref="D9:D11"/>
    <mergeCell ref="C9:C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Roman,Regular"&amp;20- 58 -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3"/>
  <dimension ref="B1:W48"/>
  <sheetViews>
    <sheetView rightToLeft="1" view="pageBreakPreview" zoomScale="50" zoomScaleNormal="50" zoomScaleSheetLayoutView="50" workbookViewId="0">
      <pane xSplit="2" ySplit="11" topLeftCell="C12" activePane="bottomRight" state="frozen"/>
      <selection pane="topRight"/>
      <selection pane="bottomLeft"/>
      <selection pane="bottomRight"/>
    </sheetView>
  </sheetViews>
  <sheetFormatPr defaultRowHeight="15" x14ac:dyDescent="0.35"/>
  <cols>
    <col min="1" max="1" width="9.140625" style="48"/>
    <col min="2" max="2" width="60.5703125" style="48" customWidth="1"/>
    <col min="3" max="6" width="14.7109375" style="48" customWidth="1"/>
    <col min="7" max="8" width="15.5703125" style="48" customWidth="1"/>
    <col min="9" max="9" width="61.5703125" style="48" customWidth="1"/>
    <col min="10" max="10" width="9.140625" style="48"/>
    <col min="11" max="16" width="13.85546875" style="48" bestFit="1" customWidth="1"/>
    <col min="17"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0" customHeight="1" x14ac:dyDescent="0.85">
      <c r="B3" s="1792" t="s">
        <v>1912</v>
      </c>
      <c r="C3" s="1792"/>
      <c r="D3" s="1792"/>
      <c r="E3" s="1792"/>
      <c r="F3" s="1792"/>
      <c r="G3" s="1792"/>
      <c r="H3" s="1792"/>
      <c r="I3" s="1792"/>
    </row>
    <row r="4" spans="2:23" ht="12.75" customHeight="1" x14ac:dyDescent="0.85">
      <c r="B4" s="1598"/>
      <c r="C4" s="1598"/>
      <c r="D4" s="1598"/>
      <c r="E4" s="1598"/>
      <c r="F4" s="1598"/>
      <c r="G4" s="1598"/>
      <c r="H4" s="1598"/>
      <c r="I4" s="1598"/>
    </row>
    <row r="5" spans="2:23" ht="30" customHeight="1" x14ac:dyDescent="0.85">
      <c r="B5" s="1792" t="s">
        <v>1913</v>
      </c>
      <c r="C5" s="1792"/>
      <c r="D5" s="1792"/>
      <c r="E5" s="1792"/>
      <c r="F5" s="1792"/>
      <c r="G5" s="1792"/>
      <c r="H5" s="1792"/>
      <c r="I5" s="1792"/>
    </row>
    <row r="6" spans="2:23" s="5" customFormat="1" ht="19.5" customHeight="1" x14ac:dyDescent="0.65">
      <c r="C6" s="104"/>
      <c r="D6" s="104"/>
      <c r="E6" s="104"/>
      <c r="F6" s="104"/>
      <c r="G6" s="104"/>
      <c r="H6" s="104"/>
      <c r="I6" s="2"/>
      <c r="J6" s="2"/>
      <c r="K6" s="2"/>
      <c r="L6" s="2"/>
      <c r="M6" s="2"/>
      <c r="N6" s="2"/>
      <c r="O6" s="2"/>
      <c r="P6" s="2"/>
      <c r="Q6" s="2"/>
      <c r="R6" s="2"/>
      <c r="S6" s="2"/>
    </row>
    <row r="7" spans="2:23" s="417" customFormat="1" ht="24" customHeight="1" x14ac:dyDescent="0.5">
      <c r="B7" s="355" t="s">
        <v>1756</v>
      </c>
      <c r="C7" s="414"/>
      <c r="D7" s="414"/>
      <c r="E7" s="414"/>
      <c r="F7" s="414"/>
      <c r="G7" s="414"/>
      <c r="H7" s="414"/>
      <c r="I7" s="229" t="s">
        <v>1760</v>
      </c>
      <c r="J7" s="229"/>
      <c r="N7" s="229"/>
    </row>
    <row r="8" spans="2:23" ht="18.75" customHeight="1" thickBot="1" x14ac:dyDescent="0.4"/>
    <row r="9" spans="2:23" s="649" customFormat="1" ht="24.95" customHeight="1" thickTop="1" x14ac:dyDescent="0.7">
      <c r="B9" s="1964" t="s">
        <v>887</v>
      </c>
      <c r="C9" s="1779">
        <v>2008</v>
      </c>
      <c r="D9" s="1779">
        <v>2009</v>
      </c>
      <c r="E9" s="1779">
        <v>2010</v>
      </c>
      <c r="F9" s="1779">
        <v>2011</v>
      </c>
      <c r="G9" s="1779">
        <v>2012</v>
      </c>
      <c r="H9" s="1779">
        <v>2013</v>
      </c>
      <c r="I9" s="1942" t="s">
        <v>886</v>
      </c>
      <c r="J9" s="657"/>
      <c r="N9" s="657"/>
    </row>
    <row r="10" spans="2:23" s="649" customFormat="1" ht="24.95" customHeight="1" x14ac:dyDescent="0.7">
      <c r="B10" s="1965"/>
      <c r="C10" s="1780"/>
      <c r="D10" s="1780"/>
      <c r="E10" s="1780"/>
      <c r="F10" s="1780"/>
      <c r="G10" s="1780"/>
      <c r="H10" s="1780"/>
      <c r="I10" s="1993"/>
    </row>
    <row r="11" spans="2:23" s="649" customFormat="1" ht="24.95" customHeight="1" x14ac:dyDescent="0.7">
      <c r="B11" s="1966"/>
      <c r="C11" s="1781"/>
      <c r="D11" s="1781"/>
      <c r="E11" s="1781"/>
      <c r="F11" s="1781"/>
      <c r="G11" s="1781"/>
      <c r="H11" s="1781"/>
      <c r="I11" s="1994"/>
    </row>
    <row r="12" spans="2:23" s="649" customFormat="1" ht="21" customHeight="1" x14ac:dyDescent="0.7">
      <c r="B12" s="690"/>
      <c r="C12" s="399"/>
      <c r="D12" s="399"/>
      <c r="E12" s="399"/>
      <c r="F12" s="399"/>
      <c r="G12" s="399"/>
      <c r="H12" s="399"/>
      <c r="I12" s="714"/>
    </row>
    <row r="13" spans="2:23" s="1363" customFormat="1" ht="37.5" customHeight="1" x14ac:dyDescent="0.2">
      <c r="B13" s="730" t="s">
        <v>221</v>
      </c>
      <c r="C13" s="932"/>
      <c r="D13" s="932"/>
      <c r="E13" s="932"/>
      <c r="F13" s="932"/>
      <c r="G13" s="932"/>
      <c r="H13" s="932"/>
      <c r="I13" s="1064" t="s">
        <v>222</v>
      </c>
    </row>
    <row r="14" spans="2:23" s="1363" customFormat="1" ht="15.75" customHeight="1" x14ac:dyDescent="0.2">
      <c r="B14" s="858"/>
      <c r="C14" s="932"/>
      <c r="D14" s="932"/>
      <c r="E14" s="932"/>
      <c r="F14" s="932"/>
      <c r="G14" s="932"/>
      <c r="H14" s="932"/>
      <c r="I14" s="615"/>
    </row>
    <row r="15" spans="2:23" s="1363" customFormat="1" ht="37.5" customHeight="1" x14ac:dyDescent="0.2">
      <c r="B15" s="858" t="s">
        <v>61</v>
      </c>
      <c r="C15" s="875">
        <v>2017396</v>
      </c>
      <c r="D15" s="875">
        <v>2115106</v>
      </c>
      <c r="E15" s="875">
        <v>2245439</v>
      </c>
      <c r="F15" s="875">
        <v>2938068</v>
      </c>
      <c r="G15" s="875">
        <v>3241161</v>
      </c>
      <c r="H15" s="875">
        <v>3369174.710383852</v>
      </c>
      <c r="I15" s="615" t="s">
        <v>864</v>
      </c>
    </row>
    <row r="16" spans="2:23" s="1363" customFormat="1" ht="37.5" customHeight="1" x14ac:dyDescent="0.2">
      <c r="B16" s="858" t="s">
        <v>409</v>
      </c>
      <c r="C16" s="1421">
        <v>274879</v>
      </c>
      <c r="D16" s="1421">
        <v>301815</v>
      </c>
      <c r="E16" s="1421">
        <v>377671</v>
      </c>
      <c r="F16" s="1421">
        <v>415848</v>
      </c>
      <c r="G16" s="1421">
        <v>440533</v>
      </c>
      <c r="H16" s="1421">
        <v>561497</v>
      </c>
      <c r="I16" s="615" t="s">
        <v>408</v>
      </c>
    </row>
    <row r="17" spans="2:9" s="1363" customFormat="1" ht="37.5" customHeight="1" x14ac:dyDescent="0.2">
      <c r="B17" s="858" t="s">
        <v>223</v>
      </c>
      <c r="C17" s="1421">
        <v>1742517</v>
      </c>
      <c r="D17" s="1421">
        <v>1813291</v>
      </c>
      <c r="E17" s="1421">
        <v>1867768</v>
      </c>
      <c r="F17" s="1421">
        <v>2522220</v>
      </c>
      <c r="G17" s="1421">
        <v>2800628</v>
      </c>
      <c r="H17" s="1421">
        <v>2807677.710383852</v>
      </c>
      <c r="I17" s="615" t="s">
        <v>224</v>
      </c>
    </row>
    <row r="18" spans="2:9" s="1363" customFormat="1" ht="37.5" customHeight="1" x14ac:dyDescent="0.2">
      <c r="B18" s="858" t="s">
        <v>62</v>
      </c>
      <c r="C18" s="875">
        <v>408725</v>
      </c>
      <c r="D18" s="875">
        <v>451602</v>
      </c>
      <c r="E18" s="875">
        <v>579911</v>
      </c>
      <c r="F18" s="875">
        <v>703594</v>
      </c>
      <c r="G18" s="875">
        <v>386818</v>
      </c>
      <c r="H18" s="875">
        <v>424662</v>
      </c>
      <c r="I18" s="615" t="s">
        <v>865</v>
      </c>
    </row>
    <row r="19" spans="2:9" s="1363" customFormat="1" ht="37.5" customHeight="1" x14ac:dyDescent="0.2">
      <c r="B19" s="858" t="s">
        <v>802</v>
      </c>
      <c r="C19" s="1421">
        <v>158399</v>
      </c>
      <c r="D19" s="1421">
        <v>195272</v>
      </c>
      <c r="E19" s="1421">
        <v>231847</v>
      </c>
      <c r="F19" s="1421">
        <v>178383</v>
      </c>
      <c r="G19" s="1421">
        <v>106760</v>
      </c>
      <c r="H19" s="1421">
        <v>62251</v>
      </c>
      <c r="I19" s="615" t="s">
        <v>889</v>
      </c>
    </row>
    <row r="20" spans="2:9" s="1363" customFormat="1" ht="37.5" customHeight="1" x14ac:dyDescent="0.2">
      <c r="B20" s="858" t="s">
        <v>873</v>
      </c>
      <c r="C20" s="1421">
        <v>250326</v>
      </c>
      <c r="D20" s="1421">
        <v>256330</v>
      </c>
      <c r="E20" s="1421">
        <v>348064</v>
      </c>
      <c r="F20" s="1421">
        <v>525211</v>
      </c>
      <c r="G20" s="1421">
        <v>280058</v>
      </c>
      <c r="H20" s="1421">
        <v>362411</v>
      </c>
      <c r="I20" s="615" t="s">
        <v>890</v>
      </c>
    </row>
    <row r="21" spans="2:9" s="1363" customFormat="1" ht="37.5" customHeight="1" x14ac:dyDescent="0.2">
      <c r="B21" s="858" t="s">
        <v>63</v>
      </c>
      <c r="C21" s="875">
        <v>21939</v>
      </c>
      <c r="D21" s="875">
        <v>-46003</v>
      </c>
      <c r="E21" s="875">
        <v>9167</v>
      </c>
      <c r="F21" s="875">
        <v>-388942</v>
      </c>
      <c r="G21" s="875">
        <v>-603137</v>
      </c>
      <c r="H21" s="875">
        <v>-856276</v>
      </c>
      <c r="I21" s="615" t="s">
        <v>866</v>
      </c>
    </row>
    <row r="22" spans="2:9" s="1363" customFormat="1" ht="37.5" customHeight="1" x14ac:dyDescent="0.2">
      <c r="B22" s="868" t="s">
        <v>64</v>
      </c>
      <c r="C22" s="1421">
        <v>919542</v>
      </c>
      <c r="D22" s="1421">
        <v>732502</v>
      </c>
      <c r="E22" s="1421">
        <v>911773</v>
      </c>
      <c r="F22" s="1421">
        <v>630030</v>
      </c>
      <c r="G22" s="1421">
        <v>233355</v>
      </c>
      <c r="H22" s="1421">
        <v>228484</v>
      </c>
      <c r="I22" s="1453" t="s">
        <v>225</v>
      </c>
    </row>
    <row r="23" spans="2:9" s="1363" customFormat="1" ht="37.5" customHeight="1" x14ac:dyDescent="0.2">
      <c r="B23" s="858" t="s">
        <v>65</v>
      </c>
      <c r="C23" s="1421">
        <v>897603</v>
      </c>
      <c r="D23" s="1421">
        <v>778505</v>
      </c>
      <c r="E23" s="1421">
        <v>902606</v>
      </c>
      <c r="F23" s="1421">
        <v>1018972</v>
      </c>
      <c r="G23" s="1421">
        <v>836492</v>
      </c>
      <c r="H23" s="1421">
        <v>1084760</v>
      </c>
      <c r="I23" s="615" t="s">
        <v>317</v>
      </c>
    </row>
    <row r="24" spans="2:9" s="1364" customFormat="1" ht="37.5" customHeight="1" x14ac:dyDescent="0.2">
      <c r="B24" s="866" t="s">
        <v>891</v>
      </c>
      <c r="C24" s="874">
        <v>2448060</v>
      </c>
      <c r="D24" s="874">
        <v>2520705</v>
      </c>
      <c r="E24" s="874">
        <v>2834517</v>
      </c>
      <c r="F24" s="874">
        <v>3252720</v>
      </c>
      <c r="G24" s="874">
        <v>3024842</v>
      </c>
      <c r="H24" s="874">
        <v>2937560.710383852</v>
      </c>
      <c r="I24" s="570" t="s">
        <v>318</v>
      </c>
    </row>
    <row r="25" spans="2:9" s="1363" customFormat="1" ht="24.95" customHeight="1" x14ac:dyDescent="0.2">
      <c r="B25" s="858"/>
      <c r="C25" s="1421"/>
      <c r="D25" s="1421"/>
      <c r="E25" s="1421"/>
      <c r="F25" s="1421"/>
      <c r="G25" s="1421"/>
      <c r="H25" s="1421"/>
      <c r="I25" s="615"/>
    </row>
    <row r="26" spans="2:9" s="1363" customFormat="1" ht="24.95" customHeight="1" thickBot="1" x14ac:dyDescent="0.25">
      <c r="B26" s="857"/>
      <c r="C26" s="1422"/>
      <c r="D26" s="1422"/>
      <c r="E26" s="1422"/>
      <c r="F26" s="1422"/>
      <c r="G26" s="1422"/>
      <c r="H26" s="1422"/>
      <c r="I26" s="1454"/>
    </row>
    <row r="27" spans="2:9" s="1363" customFormat="1" ht="22.5" customHeight="1" thickTop="1" x14ac:dyDescent="0.2">
      <c r="B27" s="1452"/>
      <c r="C27" s="1421"/>
      <c r="D27" s="1421"/>
      <c r="E27" s="1421"/>
      <c r="F27" s="1421"/>
      <c r="G27" s="1421"/>
      <c r="H27" s="1421"/>
      <c r="I27" s="1455"/>
    </row>
    <row r="28" spans="2:9" s="1363" customFormat="1" ht="37.5" customHeight="1" x14ac:dyDescent="0.2">
      <c r="B28" s="730" t="s">
        <v>51</v>
      </c>
      <c r="C28" s="1423"/>
      <c r="D28" s="1423"/>
      <c r="E28" s="1423"/>
      <c r="F28" s="1423"/>
      <c r="G28" s="1423"/>
      <c r="H28" s="1423"/>
      <c r="I28" s="1064" t="s">
        <v>407</v>
      </c>
    </row>
    <row r="29" spans="2:9" s="1363" customFormat="1" ht="15.75" customHeight="1" x14ac:dyDescent="0.2">
      <c r="B29" s="858"/>
      <c r="C29" s="1421"/>
      <c r="D29" s="1421"/>
      <c r="E29" s="1421"/>
      <c r="F29" s="1421"/>
      <c r="G29" s="1421"/>
      <c r="H29" s="1421"/>
      <c r="I29" s="615"/>
    </row>
    <row r="30" spans="2:9" s="1363" customFormat="1" ht="37.5" customHeight="1" x14ac:dyDescent="0.2">
      <c r="B30" s="858" t="s">
        <v>61</v>
      </c>
      <c r="C30" s="875">
        <v>1177527</v>
      </c>
      <c r="D30" s="875">
        <v>1184836</v>
      </c>
      <c r="E30" s="875">
        <v>1241792</v>
      </c>
      <c r="F30" s="875">
        <v>1352295</v>
      </c>
      <c r="G30" s="875">
        <v>1099522</v>
      </c>
      <c r="H30" s="875">
        <v>771384.47736950137</v>
      </c>
      <c r="I30" s="615" t="s">
        <v>864</v>
      </c>
    </row>
    <row r="31" spans="2:9" s="1363" customFormat="1" ht="37.5" customHeight="1" x14ac:dyDescent="0.2">
      <c r="B31" s="858" t="s">
        <v>409</v>
      </c>
      <c r="C31" s="1421">
        <v>198610</v>
      </c>
      <c r="D31" s="1421">
        <v>232996</v>
      </c>
      <c r="E31" s="1421">
        <v>259193</v>
      </c>
      <c r="F31" s="1421">
        <v>252341</v>
      </c>
      <c r="G31" s="1421">
        <v>235916</v>
      </c>
      <c r="H31" s="1421">
        <v>214182</v>
      </c>
      <c r="I31" s="615" t="s">
        <v>408</v>
      </c>
    </row>
    <row r="32" spans="2:9" s="1363" customFormat="1" ht="37.5" customHeight="1" x14ac:dyDescent="0.2">
      <c r="B32" s="858" t="s">
        <v>223</v>
      </c>
      <c r="C32" s="1421">
        <v>978917</v>
      </c>
      <c r="D32" s="1421">
        <v>951840</v>
      </c>
      <c r="E32" s="1421">
        <v>982599</v>
      </c>
      <c r="F32" s="1421">
        <v>1099954</v>
      </c>
      <c r="G32" s="1421">
        <v>863606</v>
      </c>
      <c r="H32" s="1421">
        <v>557202.47736950137</v>
      </c>
      <c r="I32" s="615" t="s">
        <v>224</v>
      </c>
    </row>
    <row r="33" spans="2:9" s="1363" customFormat="1" ht="37.5" customHeight="1" x14ac:dyDescent="0.2">
      <c r="B33" s="858" t="s">
        <v>62</v>
      </c>
      <c r="C33" s="875">
        <v>266488</v>
      </c>
      <c r="D33" s="875">
        <v>297100</v>
      </c>
      <c r="E33" s="875">
        <v>337421</v>
      </c>
      <c r="F33" s="875">
        <v>381394</v>
      </c>
      <c r="G33" s="875">
        <v>185935</v>
      </c>
      <c r="H33" s="875">
        <v>196164</v>
      </c>
      <c r="I33" s="615" t="s">
        <v>865</v>
      </c>
    </row>
    <row r="34" spans="2:9" s="1363" customFormat="1" ht="37.5" customHeight="1" x14ac:dyDescent="0.2">
      <c r="B34" s="858" t="s">
        <v>802</v>
      </c>
      <c r="C34" s="1421">
        <v>112739</v>
      </c>
      <c r="D34" s="1421">
        <v>143820</v>
      </c>
      <c r="E34" s="1421">
        <v>144153</v>
      </c>
      <c r="F34" s="1421">
        <v>267579</v>
      </c>
      <c r="G34" s="1421">
        <v>48717</v>
      </c>
      <c r="H34" s="1421">
        <v>29316</v>
      </c>
      <c r="I34" s="615" t="s">
        <v>889</v>
      </c>
    </row>
    <row r="35" spans="2:9" s="1363" customFormat="1" ht="37.5" customHeight="1" x14ac:dyDescent="0.2">
      <c r="B35" s="858" t="s">
        <v>873</v>
      </c>
      <c r="C35" s="1421">
        <v>153749</v>
      </c>
      <c r="D35" s="1421">
        <v>153280</v>
      </c>
      <c r="E35" s="1421">
        <v>193268</v>
      </c>
      <c r="F35" s="1421">
        <v>113815</v>
      </c>
      <c r="G35" s="1421">
        <v>137218</v>
      </c>
      <c r="H35" s="1421">
        <v>166848</v>
      </c>
      <c r="I35" s="615" t="s">
        <v>890</v>
      </c>
    </row>
    <row r="36" spans="2:9" s="1363" customFormat="1" ht="37.5" customHeight="1" x14ac:dyDescent="0.2">
      <c r="B36" s="858" t="s">
        <v>63</v>
      </c>
      <c r="C36" s="875">
        <v>-102499</v>
      </c>
      <c r="D36" s="875">
        <v>-61109</v>
      </c>
      <c r="E36" s="875">
        <v>-84618</v>
      </c>
      <c r="F36" s="875">
        <v>-196498</v>
      </c>
      <c r="G36" s="875">
        <v>-153147</v>
      </c>
      <c r="H36" s="875">
        <v>-133037</v>
      </c>
      <c r="I36" s="615" t="s">
        <v>866</v>
      </c>
    </row>
    <row r="37" spans="2:9" s="1363" customFormat="1" ht="37.5" customHeight="1" x14ac:dyDescent="0.2">
      <c r="B37" s="868" t="s">
        <v>64</v>
      </c>
      <c r="C37" s="1421">
        <v>448622</v>
      </c>
      <c r="D37" s="1421">
        <v>363474</v>
      </c>
      <c r="E37" s="1421">
        <v>404140</v>
      </c>
      <c r="F37" s="1421">
        <v>213104</v>
      </c>
      <c r="G37" s="1421">
        <v>69985</v>
      </c>
      <c r="H37" s="1421">
        <v>48628</v>
      </c>
      <c r="I37" s="1453" t="s">
        <v>225</v>
      </c>
    </row>
    <row r="38" spans="2:9" s="1363" customFormat="1" ht="37.5" customHeight="1" x14ac:dyDescent="0.2">
      <c r="B38" s="858" t="s">
        <v>65</v>
      </c>
      <c r="C38" s="1421">
        <v>551121</v>
      </c>
      <c r="D38" s="1421">
        <v>424583</v>
      </c>
      <c r="E38" s="1421">
        <v>488758</v>
      </c>
      <c r="F38" s="1421">
        <v>409602</v>
      </c>
      <c r="G38" s="1421">
        <v>223132</v>
      </c>
      <c r="H38" s="1421">
        <v>181665</v>
      </c>
      <c r="I38" s="615" t="s">
        <v>317</v>
      </c>
    </row>
    <row r="39" spans="2:9" s="1364" customFormat="1" ht="37.5" customHeight="1" x14ac:dyDescent="0.2">
      <c r="B39" s="866" t="s">
        <v>891</v>
      </c>
      <c r="C39" s="874">
        <v>1341516</v>
      </c>
      <c r="D39" s="874">
        <v>1420827</v>
      </c>
      <c r="E39" s="874">
        <v>1494595</v>
      </c>
      <c r="F39" s="874">
        <v>1537191</v>
      </c>
      <c r="G39" s="874">
        <v>1132310</v>
      </c>
      <c r="H39" s="874">
        <v>834511.47736950137</v>
      </c>
      <c r="I39" s="570" t="s">
        <v>318</v>
      </c>
    </row>
    <row r="40" spans="2:9" s="1363" customFormat="1" ht="24.95" customHeight="1" thickBot="1" x14ac:dyDescent="0.25">
      <c r="B40" s="857"/>
      <c r="C40" s="1451"/>
      <c r="D40" s="1451"/>
      <c r="E40" s="1451"/>
      <c r="F40" s="1451"/>
      <c r="G40" s="1451"/>
      <c r="H40" s="1451"/>
      <c r="I40" s="1450"/>
    </row>
    <row r="41" spans="2:9" ht="9" customHeight="1" thickTop="1" x14ac:dyDescent="0.35"/>
    <row r="42" spans="2:9" s="417" customFormat="1" ht="18.75" customHeight="1" x14ac:dyDescent="0.5">
      <c r="B42" s="334" t="s">
        <v>1790</v>
      </c>
      <c r="C42" s="334"/>
      <c r="D42" s="334"/>
      <c r="E42" s="334"/>
      <c r="F42" s="334"/>
      <c r="G42" s="334"/>
      <c r="H42" s="334"/>
      <c r="I42" s="334" t="s">
        <v>1791</v>
      </c>
    </row>
    <row r="43" spans="2:9" s="417" customFormat="1" ht="18.75" customHeight="1" x14ac:dyDescent="0.5">
      <c r="B43" s="573"/>
      <c r="I43" s="715"/>
    </row>
    <row r="48" spans="2:9" x14ac:dyDescent="0.35">
      <c r="C48" s="108"/>
      <c r="D48" s="108"/>
      <c r="E48" s="108"/>
      <c r="F48" s="108"/>
      <c r="G48" s="108"/>
      <c r="H48" s="108"/>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Roman,Regular"&amp;20- 59 -</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4"/>
  <dimension ref="B1:W53"/>
  <sheetViews>
    <sheetView rightToLeft="1" view="pageBreakPreview" zoomScale="50" zoomScaleNormal="50" zoomScaleSheetLayoutView="50" workbookViewId="0"/>
  </sheetViews>
  <sheetFormatPr defaultRowHeight="15" x14ac:dyDescent="0.35"/>
  <cols>
    <col min="1" max="1" width="9.140625" style="48"/>
    <col min="2" max="2" width="62.7109375" style="48" customWidth="1"/>
    <col min="3" max="8" width="14.7109375" style="48" customWidth="1"/>
    <col min="9" max="9" width="62.7109375" style="48" customWidth="1"/>
    <col min="10" max="10" width="9.140625" style="48"/>
    <col min="11" max="11" width="13.28515625" style="48" bestFit="1" customWidth="1"/>
    <col min="12"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6.75" x14ac:dyDescent="0.85">
      <c r="B3" s="1792" t="s">
        <v>1914</v>
      </c>
      <c r="C3" s="1793"/>
      <c r="D3" s="1793"/>
      <c r="E3" s="1793"/>
      <c r="F3" s="1793"/>
      <c r="G3" s="1793"/>
      <c r="H3" s="1793"/>
      <c r="I3" s="1793"/>
    </row>
    <row r="4" spans="2:23" ht="14.25" customHeight="1" x14ac:dyDescent="0.85">
      <c r="B4" s="716"/>
      <c r="C4" s="693"/>
      <c r="D4" s="693"/>
      <c r="E4" s="693"/>
      <c r="F4" s="693"/>
      <c r="G4" s="693"/>
      <c r="H4" s="693"/>
      <c r="I4" s="693"/>
    </row>
    <row r="5" spans="2:23" ht="36.75" x14ac:dyDescent="0.85">
      <c r="B5" s="1792" t="s">
        <v>1915</v>
      </c>
      <c r="C5" s="1793"/>
      <c r="D5" s="1793"/>
      <c r="E5" s="1793"/>
      <c r="F5" s="1793"/>
      <c r="G5" s="1793"/>
      <c r="H5" s="1793"/>
      <c r="I5" s="1793"/>
    </row>
    <row r="6" spans="2:23" ht="19.5" customHeight="1" x14ac:dyDescent="0.65">
      <c r="B6" s="88"/>
      <c r="C6" s="86"/>
      <c r="D6" s="86"/>
      <c r="E6" s="86"/>
      <c r="F6" s="86"/>
      <c r="G6" s="86"/>
      <c r="H6" s="86"/>
      <c r="I6" s="86"/>
    </row>
    <row r="7" spans="2:23" s="37" customFormat="1" ht="20.25" customHeight="1" x14ac:dyDescent="0.5">
      <c r="B7" s="355" t="s">
        <v>1756</v>
      </c>
      <c r="C7" s="417"/>
      <c r="D7" s="417"/>
      <c r="E7" s="417"/>
      <c r="F7" s="417"/>
      <c r="G7" s="417"/>
      <c r="H7" s="417"/>
      <c r="I7" s="229" t="s">
        <v>1760</v>
      </c>
      <c r="J7" s="79"/>
      <c r="N7" s="79"/>
    </row>
    <row r="8" spans="2:23" ht="18.75" customHeight="1" thickBot="1" x14ac:dyDescent="0.4"/>
    <row r="9" spans="2:23" s="359" customFormat="1" ht="24.95" customHeight="1" thickTop="1" x14ac:dyDescent="0.7">
      <c r="B9" s="1964" t="s">
        <v>887</v>
      </c>
      <c r="C9" s="1779">
        <v>2008</v>
      </c>
      <c r="D9" s="1779">
        <v>2009</v>
      </c>
      <c r="E9" s="1779">
        <v>2010</v>
      </c>
      <c r="F9" s="1779">
        <v>2011</v>
      </c>
      <c r="G9" s="1779">
        <v>2012</v>
      </c>
      <c r="H9" s="1779">
        <v>2013</v>
      </c>
      <c r="I9" s="1967" t="s">
        <v>886</v>
      </c>
      <c r="J9" s="519"/>
      <c r="N9" s="519"/>
    </row>
    <row r="10" spans="2:23" s="359" customFormat="1" ht="24.95" customHeight="1" x14ac:dyDescent="0.7">
      <c r="B10" s="1965"/>
      <c r="C10" s="1780"/>
      <c r="D10" s="1780"/>
      <c r="E10" s="1780"/>
      <c r="F10" s="1780"/>
      <c r="G10" s="1780"/>
      <c r="H10" s="1780"/>
      <c r="I10" s="1995"/>
    </row>
    <row r="11" spans="2:23" s="359" customFormat="1" ht="24.95" customHeight="1" x14ac:dyDescent="0.7">
      <c r="B11" s="1966"/>
      <c r="C11" s="1781"/>
      <c r="D11" s="1781"/>
      <c r="E11" s="1781"/>
      <c r="F11" s="1781"/>
      <c r="G11" s="1781"/>
      <c r="H11" s="1781"/>
      <c r="I11" s="1996"/>
    </row>
    <row r="12" spans="2:23" s="359" customFormat="1" ht="15" customHeight="1" x14ac:dyDescent="0.7">
      <c r="B12" s="689"/>
      <c r="C12" s="397"/>
      <c r="D12" s="397"/>
      <c r="E12" s="397"/>
      <c r="F12" s="397"/>
      <c r="G12" s="397"/>
      <c r="H12" s="397"/>
      <c r="I12" s="696"/>
    </row>
    <row r="13" spans="2:23" s="605" customFormat="1" ht="36.950000000000003" customHeight="1" x14ac:dyDescent="0.2">
      <c r="B13" s="1459" t="s">
        <v>221</v>
      </c>
      <c r="C13" s="888"/>
      <c r="D13" s="888"/>
      <c r="E13" s="888"/>
      <c r="F13" s="888"/>
      <c r="G13" s="888"/>
      <c r="H13" s="888"/>
      <c r="I13" s="1460" t="s">
        <v>222</v>
      </c>
    </row>
    <row r="14" spans="2:23" s="605" customFormat="1" ht="15.75" customHeight="1" x14ac:dyDescent="0.2">
      <c r="B14" s="858"/>
      <c r="C14" s="888"/>
      <c r="D14" s="888"/>
      <c r="E14" s="888"/>
      <c r="F14" s="888"/>
      <c r="G14" s="888"/>
      <c r="H14" s="888"/>
      <c r="I14" s="871"/>
    </row>
    <row r="15" spans="2:23" s="558" customFormat="1" ht="36.75" customHeight="1" x14ac:dyDescent="0.2">
      <c r="B15" s="866" t="s">
        <v>410</v>
      </c>
      <c r="C15" s="884"/>
      <c r="D15" s="884"/>
      <c r="E15" s="884"/>
      <c r="F15" s="884"/>
      <c r="G15" s="884"/>
      <c r="H15" s="884"/>
      <c r="I15" s="870" t="s">
        <v>46</v>
      </c>
    </row>
    <row r="16" spans="2:23" s="605" customFormat="1" ht="36.950000000000003" customHeight="1" x14ac:dyDescent="0.2">
      <c r="B16" s="858" t="s">
        <v>853</v>
      </c>
      <c r="C16" s="875">
        <v>31886</v>
      </c>
      <c r="D16" s="875">
        <v>39473</v>
      </c>
      <c r="E16" s="875">
        <v>56653</v>
      </c>
      <c r="F16" s="875">
        <v>49456</v>
      </c>
      <c r="G16" s="875">
        <v>24030</v>
      </c>
      <c r="H16" s="875">
        <v>25251</v>
      </c>
      <c r="I16" s="871" t="s">
        <v>855</v>
      </c>
    </row>
    <row r="17" spans="2:10" s="605" customFormat="1" ht="36.950000000000003" customHeight="1" x14ac:dyDescent="0.2">
      <c r="B17" s="858" t="s">
        <v>47</v>
      </c>
      <c r="C17" s="875">
        <v>90843</v>
      </c>
      <c r="D17" s="875">
        <v>105707</v>
      </c>
      <c r="E17" s="875">
        <v>126714</v>
      </c>
      <c r="F17" s="875">
        <v>136668</v>
      </c>
      <c r="G17" s="875">
        <v>69716</v>
      </c>
      <c r="H17" s="875">
        <v>67124</v>
      </c>
      <c r="I17" s="871" t="s">
        <v>699</v>
      </c>
    </row>
    <row r="18" spans="2:10" s="605" customFormat="1" ht="36.950000000000003" customHeight="1" x14ac:dyDescent="0.2">
      <c r="B18" s="858" t="s">
        <v>1586</v>
      </c>
      <c r="C18" s="875">
        <v>50398</v>
      </c>
      <c r="D18" s="875">
        <v>64273</v>
      </c>
      <c r="E18" s="875">
        <v>74904</v>
      </c>
      <c r="F18" s="875">
        <v>71203</v>
      </c>
      <c r="G18" s="875">
        <v>32397</v>
      </c>
      <c r="H18" s="875">
        <v>30988</v>
      </c>
      <c r="I18" s="871" t="s">
        <v>700</v>
      </c>
    </row>
    <row r="19" spans="2:10" s="605" customFormat="1" ht="36.950000000000003" customHeight="1" x14ac:dyDescent="0.2">
      <c r="B19" s="858" t="s">
        <v>319</v>
      </c>
      <c r="C19" s="875">
        <v>112992</v>
      </c>
      <c r="D19" s="875">
        <v>100819</v>
      </c>
      <c r="E19" s="875">
        <v>143597</v>
      </c>
      <c r="F19" s="875">
        <v>298744</v>
      </c>
      <c r="G19" s="875">
        <v>194739</v>
      </c>
      <c r="H19" s="875">
        <v>225767</v>
      </c>
      <c r="I19" s="871" t="s">
        <v>320</v>
      </c>
    </row>
    <row r="20" spans="2:10" s="605" customFormat="1" ht="36.950000000000003" customHeight="1" x14ac:dyDescent="0.2">
      <c r="B20" s="858" t="s">
        <v>850</v>
      </c>
      <c r="C20" s="875">
        <v>122606</v>
      </c>
      <c r="D20" s="875">
        <v>141333</v>
      </c>
      <c r="E20" s="875">
        <v>178043</v>
      </c>
      <c r="F20" s="875">
        <v>147523</v>
      </c>
      <c r="G20" s="875">
        <v>65936</v>
      </c>
      <c r="H20" s="875">
        <v>75532</v>
      </c>
      <c r="I20" s="871" t="s">
        <v>852</v>
      </c>
    </row>
    <row r="21" spans="2:10" s="605" customFormat="1" ht="36.950000000000003" customHeight="1" x14ac:dyDescent="0.2">
      <c r="B21" s="866" t="s">
        <v>854</v>
      </c>
      <c r="C21" s="874">
        <v>408725</v>
      </c>
      <c r="D21" s="874">
        <v>451605</v>
      </c>
      <c r="E21" s="874">
        <v>579911</v>
      </c>
      <c r="F21" s="874">
        <v>703594</v>
      </c>
      <c r="G21" s="874">
        <v>386818</v>
      </c>
      <c r="H21" s="874">
        <v>424662</v>
      </c>
      <c r="I21" s="870" t="s">
        <v>332</v>
      </c>
    </row>
    <row r="22" spans="2:10" s="605" customFormat="1" ht="17.25" customHeight="1" x14ac:dyDescent="0.2">
      <c r="B22" s="858"/>
      <c r="C22" s="875"/>
      <c r="D22" s="875"/>
      <c r="E22" s="875"/>
      <c r="F22" s="875"/>
      <c r="G22" s="875"/>
      <c r="H22" s="875"/>
      <c r="I22" s="871"/>
    </row>
    <row r="23" spans="2:10" s="605" customFormat="1" ht="36.950000000000003" customHeight="1" x14ac:dyDescent="0.2">
      <c r="B23" s="866" t="s">
        <v>48</v>
      </c>
      <c r="C23" s="874"/>
      <c r="D23" s="874"/>
      <c r="E23" s="874"/>
      <c r="F23" s="874"/>
      <c r="G23" s="874"/>
      <c r="H23" s="874"/>
      <c r="I23" s="870" t="s">
        <v>49</v>
      </c>
    </row>
    <row r="24" spans="2:10" s="605" customFormat="1" ht="36.950000000000003" customHeight="1" x14ac:dyDescent="0.2">
      <c r="B24" s="858" t="s">
        <v>319</v>
      </c>
      <c r="C24" s="875">
        <v>112992</v>
      </c>
      <c r="D24" s="875">
        <v>100819</v>
      </c>
      <c r="E24" s="875">
        <v>143597</v>
      </c>
      <c r="F24" s="875">
        <v>298744</v>
      </c>
      <c r="G24" s="875">
        <v>194739</v>
      </c>
      <c r="H24" s="875">
        <v>225767</v>
      </c>
      <c r="I24" s="871" t="s">
        <v>320</v>
      </c>
      <c r="J24" s="1310"/>
    </row>
    <row r="25" spans="2:10" s="605" customFormat="1" ht="36.950000000000003" customHeight="1" x14ac:dyDescent="0.2">
      <c r="B25" s="858" t="s">
        <v>37</v>
      </c>
      <c r="C25" s="875">
        <v>38632</v>
      </c>
      <c r="D25" s="875">
        <v>37540</v>
      </c>
      <c r="E25" s="875">
        <v>49151</v>
      </c>
      <c r="F25" s="875">
        <v>27251</v>
      </c>
      <c r="G25" s="875">
        <v>14037</v>
      </c>
      <c r="H25" s="875">
        <v>13158</v>
      </c>
      <c r="I25" s="871" t="s">
        <v>50</v>
      </c>
      <c r="J25" s="1310"/>
    </row>
    <row r="26" spans="2:10" s="605" customFormat="1" ht="36.950000000000003" customHeight="1" x14ac:dyDescent="0.2">
      <c r="B26" s="858" t="s">
        <v>38</v>
      </c>
      <c r="C26" s="875">
        <v>65940</v>
      </c>
      <c r="D26" s="875">
        <v>77966</v>
      </c>
      <c r="E26" s="875">
        <v>99652</v>
      </c>
      <c r="F26" s="875">
        <v>61553</v>
      </c>
      <c r="G26" s="875">
        <v>39624</v>
      </c>
      <c r="H26" s="875">
        <v>18848</v>
      </c>
      <c r="I26" s="871" t="s">
        <v>39</v>
      </c>
      <c r="J26" s="1310"/>
    </row>
    <row r="27" spans="2:10" s="605" customFormat="1" ht="36.950000000000003" customHeight="1" x14ac:dyDescent="0.2">
      <c r="B27" s="858" t="s">
        <v>40</v>
      </c>
      <c r="C27" s="875">
        <v>66894</v>
      </c>
      <c r="D27" s="875">
        <v>69267</v>
      </c>
      <c r="E27" s="875">
        <v>84225</v>
      </c>
      <c r="F27" s="875">
        <v>77765</v>
      </c>
      <c r="G27" s="875">
        <v>22058</v>
      </c>
      <c r="H27" s="875">
        <v>35860</v>
      </c>
      <c r="I27" s="871" t="s">
        <v>428</v>
      </c>
      <c r="J27" s="1310"/>
    </row>
    <row r="28" spans="2:10" s="605" customFormat="1" ht="36.950000000000003" customHeight="1" x14ac:dyDescent="0.2">
      <c r="B28" s="858" t="s">
        <v>41</v>
      </c>
      <c r="C28" s="875">
        <v>124267</v>
      </c>
      <c r="D28" s="875">
        <v>166013</v>
      </c>
      <c r="E28" s="875">
        <v>203286</v>
      </c>
      <c r="F28" s="875">
        <v>238281</v>
      </c>
      <c r="G28" s="875">
        <v>116360</v>
      </c>
      <c r="H28" s="875">
        <v>131029</v>
      </c>
      <c r="I28" s="873" t="s">
        <v>892</v>
      </c>
      <c r="J28" s="1310"/>
    </row>
    <row r="29" spans="2:10" s="605" customFormat="1" ht="36.950000000000003" customHeight="1" x14ac:dyDescent="0.2">
      <c r="B29" s="866" t="s">
        <v>854</v>
      </c>
      <c r="C29" s="874">
        <v>408725</v>
      </c>
      <c r="D29" s="874">
        <v>451605</v>
      </c>
      <c r="E29" s="874">
        <v>579911</v>
      </c>
      <c r="F29" s="874">
        <v>703594</v>
      </c>
      <c r="G29" s="874">
        <v>386818</v>
      </c>
      <c r="H29" s="874">
        <v>424662</v>
      </c>
      <c r="I29" s="870" t="s">
        <v>332</v>
      </c>
      <c r="J29" s="1310"/>
    </row>
    <row r="30" spans="2:10" s="605" customFormat="1" ht="30" customHeight="1" thickBot="1" x14ac:dyDescent="0.25">
      <c r="B30" s="857"/>
      <c r="C30" s="1567"/>
      <c r="D30" s="1567"/>
      <c r="E30" s="1567"/>
      <c r="F30" s="1567"/>
      <c r="G30" s="1567"/>
      <c r="H30" s="1567"/>
      <c r="I30" s="872"/>
    </row>
    <row r="31" spans="2:10" s="605" customFormat="1" ht="17.25" customHeight="1" thickTop="1" x14ac:dyDescent="0.2">
      <c r="B31" s="858"/>
      <c r="C31" s="875"/>
      <c r="D31" s="875"/>
      <c r="E31" s="875"/>
      <c r="F31" s="875"/>
      <c r="G31" s="875"/>
      <c r="H31" s="875"/>
      <c r="I31" s="871"/>
    </row>
    <row r="32" spans="2:10" s="605" customFormat="1" ht="36.950000000000003" customHeight="1" x14ac:dyDescent="0.2">
      <c r="B32" s="730" t="s">
        <v>51</v>
      </c>
      <c r="C32" s="877"/>
      <c r="D32" s="877"/>
      <c r="E32" s="877"/>
      <c r="F32" s="877"/>
      <c r="G32" s="877"/>
      <c r="H32" s="877"/>
      <c r="I32" s="869" t="s">
        <v>407</v>
      </c>
    </row>
    <row r="33" spans="2:10" s="605" customFormat="1" ht="15.75" customHeight="1" x14ac:dyDescent="0.2">
      <c r="B33" s="858"/>
      <c r="C33" s="875"/>
      <c r="D33" s="875"/>
      <c r="E33" s="875"/>
      <c r="F33" s="875"/>
      <c r="G33" s="875"/>
      <c r="H33" s="875"/>
      <c r="I33" s="871"/>
    </row>
    <row r="34" spans="2:10" s="605" customFormat="1" ht="36.950000000000003" customHeight="1" x14ac:dyDescent="0.2">
      <c r="B34" s="866" t="s">
        <v>410</v>
      </c>
      <c r="C34" s="875"/>
      <c r="D34" s="875"/>
      <c r="E34" s="875"/>
      <c r="F34" s="875"/>
      <c r="G34" s="875"/>
      <c r="H34" s="875"/>
      <c r="I34" s="870" t="s">
        <v>46</v>
      </c>
    </row>
    <row r="35" spans="2:10" s="605" customFormat="1" ht="36.950000000000003" customHeight="1" x14ac:dyDescent="0.2">
      <c r="B35" s="858" t="s">
        <v>853</v>
      </c>
      <c r="C35" s="875">
        <v>21879</v>
      </c>
      <c r="D35" s="875">
        <v>26911</v>
      </c>
      <c r="E35" s="875">
        <v>34552</v>
      </c>
      <c r="F35" s="875">
        <v>31368</v>
      </c>
      <c r="G35" s="875">
        <v>11614</v>
      </c>
      <c r="H35" s="875">
        <v>23573</v>
      </c>
      <c r="I35" s="871" t="s">
        <v>855</v>
      </c>
    </row>
    <row r="36" spans="2:10" s="605" customFormat="1" ht="36.950000000000003" customHeight="1" x14ac:dyDescent="0.2">
      <c r="B36" s="858" t="s">
        <v>47</v>
      </c>
      <c r="C36" s="875">
        <v>64644</v>
      </c>
      <c r="D36" s="875">
        <v>74284</v>
      </c>
      <c r="E36" s="875">
        <v>83103</v>
      </c>
      <c r="F36" s="875">
        <v>93746</v>
      </c>
      <c r="G36" s="875">
        <v>38304</v>
      </c>
      <c r="H36" s="875">
        <v>37532</v>
      </c>
      <c r="I36" s="871" t="s">
        <v>699</v>
      </c>
    </row>
    <row r="37" spans="2:10" s="605" customFormat="1" ht="36.950000000000003" customHeight="1" x14ac:dyDescent="0.2">
      <c r="B37" s="858" t="s">
        <v>1586</v>
      </c>
      <c r="C37" s="875">
        <v>33218</v>
      </c>
      <c r="D37" s="875">
        <v>42300</v>
      </c>
      <c r="E37" s="875">
        <v>44631</v>
      </c>
      <c r="F37" s="875">
        <v>43768</v>
      </c>
      <c r="G37" s="875">
        <v>14603</v>
      </c>
      <c r="H37" s="875">
        <v>15397</v>
      </c>
      <c r="I37" s="871" t="s">
        <v>700</v>
      </c>
    </row>
    <row r="38" spans="2:10" s="605" customFormat="1" ht="36.950000000000003" customHeight="1" x14ac:dyDescent="0.2">
      <c r="B38" s="858" t="s">
        <v>319</v>
      </c>
      <c r="C38" s="875">
        <v>61990</v>
      </c>
      <c r="D38" s="875">
        <v>56018</v>
      </c>
      <c r="E38" s="875">
        <v>70519</v>
      </c>
      <c r="F38" s="875">
        <v>118283</v>
      </c>
      <c r="G38" s="875">
        <v>87960</v>
      </c>
      <c r="H38" s="875">
        <v>90233</v>
      </c>
      <c r="I38" s="871" t="s">
        <v>320</v>
      </c>
    </row>
    <row r="39" spans="2:10" s="605" customFormat="1" ht="36.950000000000003" customHeight="1" x14ac:dyDescent="0.2">
      <c r="B39" s="858" t="s">
        <v>850</v>
      </c>
      <c r="C39" s="875">
        <v>84757</v>
      </c>
      <c r="D39" s="875">
        <v>97587</v>
      </c>
      <c r="E39" s="875">
        <v>104616</v>
      </c>
      <c r="F39" s="875">
        <v>94229</v>
      </c>
      <c r="G39" s="875">
        <v>33454</v>
      </c>
      <c r="H39" s="875">
        <v>29429</v>
      </c>
      <c r="I39" s="871" t="s">
        <v>852</v>
      </c>
    </row>
    <row r="40" spans="2:10" s="605" customFormat="1" ht="36.950000000000003" customHeight="1" x14ac:dyDescent="0.2">
      <c r="B40" s="866" t="s">
        <v>854</v>
      </c>
      <c r="C40" s="874">
        <v>266488</v>
      </c>
      <c r="D40" s="874">
        <v>297100</v>
      </c>
      <c r="E40" s="874">
        <v>337421</v>
      </c>
      <c r="F40" s="874">
        <v>381394</v>
      </c>
      <c r="G40" s="874">
        <v>185935</v>
      </c>
      <c r="H40" s="874">
        <v>196164</v>
      </c>
      <c r="I40" s="870" t="s">
        <v>332</v>
      </c>
    </row>
    <row r="41" spans="2:10" s="605" customFormat="1" ht="17.25" customHeight="1" x14ac:dyDescent="0.2">
      <c r="B41" s="858"/>
      <c r="C41" s="875"/>
      <c r="D41" s="875"/>
      <c r="E41" s="875"/>
      <c r="F41" s="875"/>
      <c r="G41" s="875"/>
      <c r="H41" s="875"/>
      <c r="I41" s="871"/>
    </row>
    <row r="42" spans="2:10" s="605" customFormat="1" ht="36.950000000000003" customHeight="1" x14ac:dyDescent="0.2">
      <c r="B42" s="866" t="s">
        <v>48</v>
      </c>
      <c r="C42" s="875"/>
      <c r="D42" s="875"/>
      <c r="E42" s="875"/>
      <c r="F42" s="875"/>
      <c r="G42" s="875"/>
      <c r="H42" s="875"/>
      <c r="I42" s="870" t="s">
        <v>49</v>
      </c>
    </row>
    <row r="43" spans="2:10" s="605" customFormat="1" ht="36.950000000000003" customHeight="1" x14ac:dyDescent="0.2">
      <c r="B43" s="858" t="s">
        <v>319</v>
      </c>
      <c r="C43" s="875">
        <v>61990</v>
      </c>
      <c r="D43" s="875">
        <v>56018</v>
      </c>
      <c r="E43" s="875">
        <v>70519</v>
      </c>
      <c r="F43" s="875">
        <v>118283</v>
      </c>
      <c r="G43" s="875">
        <v>87960</v>
      </c>
      <c r="H43" s="875">
        <v>90233</v>
      </c>
      <c r="I43" s="871" t="s">
        <v>320</v>
      </c>
      <c r="J43" s="1310"/>
    </row>
    <row r="44" spans="2:10" s="605" customFormat="1" ht="36.950000000000003" customHeight="1" x14ac:dyDescent="0.2">
      <c r="B44" s="858" t="s">
        <v>37</v>
      </c>
      <c r="C44" s="875">
        <v>27431</v>
      </c>
      <c r="D44" s="875">
        <v>25371</v>
      </c>
      <c r="E44" s="875">
        <v>21894</v>
      </c>
      <c r="F44" s="875">
        <v>17765</v>
      </c>
      <c r="G44" s="875">
        <v>7716</v>
      </c>
      <c r="H44" s="875">
        <v>6850</v>
      </c>
      <c r="I44" s="871" t="s">
        <v>50</v>
      </c>
      <c r="J44" s="1310"/>
    </row>
    <row r="45" spans="2:10" s="605" customFormat="1" ht="36.950000000000003" customHeight="1" x14ac:dyDescent="0.2">
      <c r="B45" s="858" t="s">
        <v>38</v>
      </c>
      <c r="C45" s="875">
        <v>46125</v>
      </c>
      <c r="D45" s="875">
        <v>59234</v>
      </c>
      <c r="E45" s="875">
        <v>54555</v>
      </c>
      <c r="F45" s="875">
        <v>33603</v>
      </c>
      <c r="G45" s="875">
        <v>11558</v>
      </c>
      <c r="H45" s="875">
        <v>5538</v>
      </c>
      <c r="I45" s="871" t="s">
        <v>39</v>
      </c>
      <c r="J45" s="1310"/>
    </row>
    <row r="46" spans="2:10" s="605" customFormat="1" ht="36.950000000000003" customHeight="1" x14ac:dyDescent="0.2">
      <c r="B46" s="858" t="s">
        <v>40</v>
      </c>
      <c r="C46" s="875">
        <v>38892</v>
      </c>
      <c r="D46" s="875">
        <v>37041</v>
      </c>
      <c r="E46" s="875">
        <v>45268</v>
      </c>
      <c r="F46" s="875">
        <v>41797</v>
      </c>
      <c r="G46" s="875">
        <v>9847</v>
      </c>
      <c r="H46" s="875">
        <v>16009</v>
      </c>
      <c r="I46" s="871" t="s">
        <v>428</v>
      </c>
      <c r="J46" s="1310"/>
    </row>
    <row r="47" spans="2:10" s="605" customFormat="1" ht="36.950000000000003" customHeight="1" x14ac:dyDescent="0.2">
      <c r="B47" s="858" t="s">
        <v>41</v>
      </c>
      <c r="C47" s="875">
        <v>92050</v>
      </c>
      <c r="D47" s="875">
        <v>119436</v>
      </c>
      <c r="E47" s="875">
        <v>145185</v>
      </c>
      <c r="F47" s="875">
        <v>169946</v>
      </c>
      <c r="G47" s="875">
        <v>68854</v>
      </c>
      <c r="H47" s="875">
        <v>77533</v>
      </c>
      <c r="I47" s="873" t="s">
        <v>892</v>
      </c>
      <c r="J47" s="1310"/>
    </row>
    <row r="48" spans="2:10" s="605" customFormat="1" ht="36.950000000000003" customHeight="1" x14ac:dyDescent="0.2">
      <c r="B48" s="866" t="s">
        <v>854</v>
      </c>
      <c r="C48" s="874">
        <v>266488</v>
      </c>
      <c r="D48" s="874">
        <v>297100</v>
      </c>
      <c r="E48" s="874">
        <v>337421</v>
      </c>
      <c r="F48" s="874">
        <v>381394</v>
      </c>
      <c r="G48" s="874">
        <v>185935</v>
      </c>
      <c r="H48" s="874">
        <v>196163</v>
      </c>
      <c r="I48" s="870" t="s">
        <v>332</v>
      </c>
      <c r="J48" s="1310"/>
    </row>
    <row r="49" spans="2:9" s="605" customFormat="1" ht="30" customHeight="1" thickBot="1" x14ac:dyDescent="0.25">
      <c r="B49" s="857"/>
      <c r="C49" s="1456"/>
      <c r="D49" s="1457"/>
      <c r="E49" s="1457"/>
      <c r="F49" s="1457"/>
      <c r="G49" s="1457"/>
      <c r="H49" s="1457"/>
      <c r="I49" s="1458"/>
    </row>
    <row r="50" spans="2:9" ht="9" customHeight="1" thickTop="1" x14ac:dyDescent="0.35"/>
    <row r="51" spans="2:9" s="417" customFormat="1" ht="18.75" customHeight="1" x14ac:dyDescent="0.5">
      <c r="B51" s="334" t="s">
        <v>1790</v>
      </c>
      <c r="C51" s="334"/>
      <c r="D51" s="334"/>
      <c r="E51" s="334"/>
      <c r="F51" s="334"/>
      <c r="G51" s="334"/>
      <c r="H51" s="334"/>
      <c r="I51" s="334" t="s">
        <v>1791</v>
      </c>
    </row>
    <row r="52" spans="2:9" s="417" customFormat="1" ht="18.75" customHeight="1" x14ac:dyDescent="0.5">
      <c r="B52" s="573"/>
      <c r="I52" s="715"/>
    </row>
    <row r="53" spans="2:9" s="37" customFormat="1" ht="18.75" customHeight="1" x14ac:dyDescent="0.5">
      <c r="B53" s="53"/>
      <c r="I53" s="47"/>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Roman,Regular"&amp;20- 60 -</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5"/>
  <dimension ref="A1:V59"/>
  <sheetViews>
    <sheetView rightToLeft="1" view="pageBreakPreview" zoomScale="50" zoomScaleNormal="50" zoomScaleSheetLayoutView="50" workbookViewId="0">
      <pane xSplit="2" ySplit="11" topLeftCell="C12" activePane="bottomRight" state="frozen"/>
      <selection pane="topRight"/>
      <selection pane="bottomLeft"/>
      <selection pane="bottomRight"/>
    </sheetView>
  </sheetViews>
  <sheetFormatPr defaultRowHeight="15" x14ac:dyDescent="0.35"/>
  <cols>
    <col min="1" max="1" width="9.140625" style="48"/>
    <col min="2" max="2" width="56.7109375" style="48" customWidth="1"/>
    <col min="3" max="8" width="14" style="48" customWidth="1"/>
    <col min="9" max="9" width="56.7109375" style="48" customWidth="1"/>
    <col min="10" max="10" width="14.42578125" style="48" bestFit="1" customWidth="1"/>
    <col min="11" max="16384" width="9.140625" style="48"/>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ht="36.75" x14ac:dyDescent="0.85">
      <c r="B3" s="1792" t="s">
        <v>1916</v>
      </c>
      <c r="C3" s="1793"/>
      <c r="D3" s="1793"/>
      <c r="E3" s="1793"/>
      <c r="F3" s="1793"/>
      <c r="G3" s="1793"/>
      <c r="H3" s="1793"/>
      <c r="I3" s="1938"/>
    </row>
    <row r="4" spans="2:22" ht="10.5" customHeight="1" x14ac:dyDescent="0.85">
      <c r="B4" s="716"/>
      <c r="C4" s="693"/>
      <c r="D4" s="693"/>
      <c r="E4" s="693"/>
      <c r="F4" s="693"/>
      <c r="G4" s="693"/>
      <c r="H4" s="693"/>
      <c r="I4" s="469"/>
    </row>
    <row r="5" spans="2:22" ht="36.75" x14ac:dyDescent="0.85">
      <c r="B5" s="1792" t="s">
        <v>1917</v>
      </c>
      <c r="C5" s="1792"/>
      <c r="D5" s="1792"/>
      <c r="E5" s="1792"/>
      <c r="F5" s="1792"/>
      <c r="G5" s="1792"/>
      <c r="H5" s="1792"/>
      <c r="I5" s="1997"/>
    </row>
    <row r="6" spans="2:22" ht="19.5" customHeight="1" x14ac:dyDescent="0.65">
      <c r="B6" s="88"/>
      <c r="C6" s="86"/>
      <c r="D6" s="86"/>
      <c r="E6" s="86"/>
      <c r="F6" s="86"/>
      <c r="G6" s="86"/>
      <c r="H6" s="86"/>
    </row>
    <row r="7" spans="2:22" s="37" customFormat="1" ht="21.75" x14ac:dyDescent="0.5">
      <c r="B7" s="91"/>
      <c r="C7" s="79"/>
      <c r="D7" s="79"/>
      <c r="E7" s="79"/>
      <c r="F7" s="79"/>
      <c r="G7" s="79"/>
      <c r="H7" s="79"/>
      <c r="I7" s="79"/>
      <c r="M7" s="79"/>
    </row>
    <row r="8" spans="2:22" ht="18.75" customHeight="1" thickBot="1" x14ac:dyDescent="0.4"/>
    <row r="9" spans="2:22" s="359" customFormat="1" ht="24.95" customHeight="1" thickTop="1" x14ac:dyDescent="0.7">
      <c r="B9" s="1964" t="s">
        <v>887</v>
      </c>
      <c r="C9" s="1779">
        <v>2008</v>
      </c>
      <c r="D9" s="1779">
        <v>2009</v>
      </c>
      <c r="E9" s="1779">
        <v>2010</v>
      </c>
      <c r="F9" s="1779">
        <v>2011</v>
      </c>
      <c r="G9" s="1779">
        <v>2012</v>
      </c>
      <c r="H9" s="1779">
        <v>2013</v>
      </c>
      <c r="I9" s="1967" t="s">
        <v>886</v>
      </c>
      <c r="J9" s="519"/>
      <c r="N9" s="519"/>
    </row>
    <row r="10" spans="2:22" s="359" customFormat="1" ht="24.95" customHeight="1" x14ac:dyDescent="0.7">
      <c r="B10" s="1965"/>
      <c r="C10" s="1780"/>
      <c r="D10" s="1780"/>
      <c r="E10" s="1780"/>
      <c r="F10" s="1780"/>
      <c r="G10" s="1780"/>
      <c r="H10" s="1780"/>
      <c r="I10" s="1995"/>
    </row>
    <row r="11" spans="2:22" s="359" customFormat="1" ht="24.95" customHeight="1" x14ac:dyDescent="0.7">
      <c r="B11" s="1966"/>
      <c r="C11" s="1781"/>
      <c r="D11" s="1781"/>
      <c r="E11" s="1781"/>
      <c r="F11" s="1781"/>
      <c r="G11" s="1781"/>
      <c r="H11" s="1781"/>
      <c r="I11" s="1996"/>
    </row>
    <row r="12" spans="2:22" s="359" customFormat="1" ht="15" customHeight="1" x14ac:dyDescent="0.7">
      <c r="B12" s="690"/>
      <c r="C12" s="463"/>
      <c r="D12" s="463"/>
      <c r="E12" s="463"/>
      <c r="F12" s="463"/>
      <c r="G12" s="463"/>
      <c r="H12" s="463"/>
      <c r="I12" s="701"/>
    </row>
    <row r="13" spans="2:22" s="865" customFormat="1" ht="24.95" customHeight="1" x14ac:dyDescent="0.2">
      <c r="B13" s="730" t="s">
        <v>1588</v>
      </c>
      <c r="C13" s="1461"/>
      <c r="D13" s="1461"/>
      <c r="E13" s="1461"/>
      <c r="F13" s="1461"/>
      <c r="G13" s="1461"/>
      <c r="H13" s="1461"/>
      <c r="I13" s="869" t="s">
        <v>1589</v>
      </c>
    </row>
    <row r="14" spans="2:22" s="605" customFormat="1" ht="15" customHeight="1" x14ac:dyDescent="0.2">
      <c r="B14" s="858"/>
      <c r="C14" s="1075"/>
      <c r="D14" s="1075"/>
      <c r="E14" s="1075"/>
      <c r="F14" s="1075"/>
      <c r="G14" s="1075"/>
      <c r="H14" s="1075"/>
      <c r="I14" s="871"/>
    </row>
    <row r="15" spans="2:22" s="605" customFormat="1" ht="24.95" customHeight="1" x14ac:dyDescent="0.2">
      <c r="B15" s="729" t="s">
        <v>893</v>
      </c>
      <c r="C15" s="361"/>
      <c r="D15" s="361"/>
      <c r="E15" s="361"/>
      <c r="F15" s="361"/>
      <c r="G15" s="361"/>
      <c r="H15" s="361"/>
      <c r="I15" s="870" t="s">
        <v>693</v>
      </c>
    </row>
    <row r="16" spans="2:22" s="605" customFormat="1" ht="24.95" customHeight="1" x14ac:dyDescent="0.2">
      <c r="B16" s="858" t="s">
        <v>687</v>
      </c>
      <c r="C16" s="888">
        <v>80</v>
      </c>
      <c r="D16" s="888">
        <v>157.9</v>
      </c>
      <c r="E16" s="888">
        <v>129</v>
      </c>
      <c r="F16" s="888">
        <v>152.36950175659888</v>
      </c>
      <c r="G16" s="888">
        <v>149</v>
      </c>
      <c r="H16" s="888">
        <v>146.9</v>
      </c>
      <c r="I16" s="871" t="s">
        <v>339</v>
      </c>
    </row>
    <row r="17" spans="1:15" s="605" customFormat="1" ht="24.95" customHeight="1" x14ac:dyDescent="0.2">
      <c r="B17" s="858" t="s">
        <v>688</v>
      </c>
      <c r="C17" s="888">
        <v>78</v>
      </c>
      <c r="D17" s="888">
        <v>140.80000000000001</v>
      </c>
      <c r="E17" s="888">
        <v>113</v>
      </c>
      <c r="F17" s="888">
        <v>145.42775927360626</v>
      </c>
      <c r="G17" s="888">
        <v>154</v>
      </c>
      <c r="H17" s="888">
        <v>147.19999999999999</v>
      </c>
      <c r="I17" s="871" t="s">
        <v>692</v>
      </c>
    </row>
    <row r="18" spans="1:15" s="605" customFormat="1" ht="24.95" customHeight="1" x14ac:dyDescent="0.2">
      <c r="B18" s="858" t="s">
        <v>689</v>
      </c>
      <c r="C18" s="888">
        <v>148</v>
      </c>
      <c r="D18" s="888">
        <v>155.30000000000001</v>
      </c>
      <c r="E18" s="888">
        <v>155</v>
      </c>
      <c r="F18" s="888">
        <v>157.40463899568641</v>
      </c>
      <c r="G18" s="888">
        <v>122</v>
      </c>
      <c r="H18" s="888">
        <v>98.6</v>
      </c>
      <c r="I18" s="871" t="s">
        <v>340</v>
      </c>
    </row>
    <row r="19" spans="1:15" s="605" customFormat="1" ht="24.95" customHeight="1" x14ac:dyDescent="0.2">
      <c r="B19" s="858" t="s">
        <v>690</v>
      </c>
      <c r="C19" s="888">
        <v>71</v>
      </c>
      <c r="D19" s="888">
        <v>65.8</v>
      </c>
      <c r="E19" s="888">
        <v>71.400000000000006</v>
      </c>
      <c r="F19" s="888">
        <v>76.095667578578841</v>
      </c>
      <c r="G19" s="888">
        <v>64</v>
      </c>
      <c r="H19" s="888">
        <v>28</v>
      </c>
      <c r="I19" s="871" t="s">
        <v>341</v>
      </c>
    </row>
    <row r="20" spans="1:15" s="605" customFormat="1" ht="24.95" customHeight="1" x14ac:dyDescent="0.2">
      <c r="B20" s="858" t="s">
        <v>342</v>
      </c>
      <c r="C20" s="888">
        <v>103</v>
      </c>
      <c r="D20" s="888">
        <v>112.3</v>
      </c>
      <c r="E20" s="888">
        <v>112</v>
      </c>
      <c r="F20" s="888">
        <v>120.53818112008626</v>
      </c>
      <c r="G20" s="888">
        <v>116</v>
      </c>
      <c r="H20" s="888">
        <v>104.2</v>
      </c>
      <c r="I20" s="871" t="s">
        <v>343</v>
      </c>
    </row>
    <row r="21" spans="1:15" s="605" customFormat="1" ht="24.95" customHeight="1" x14ac:dyDescent="0.2">
      <c r="B21" s="858" t="s">
        <v>1587</v>
      </c>
      <c r="C21" s="888">
        <v>134</v>
      </c>
      <c r="D21" s="888">
        <v>161.5</v>
      </c>
      <c r="E21" s="888">
        <v>132</v>
      </c>
      <c r="F21" s="888">
        <v>149</v>
      </c>
      <c r="G21" s="888">
        <v>155</v>
      </c>
      <c r="H21" s="888">
        <v>510.6</v>
      </c>
      <c r="I21" s="871" t="s">
        <v>1590</v>
      </c>
    </row>
    <row r="22" spans="1:15" s="558" customFormat="1" ht="24.95" customHeight="1" x14ac:dyDescent="0.2">
      <c r="A22" s="605"/>
      <c r="B22" s="866" t="s">
        <v>854</v>
      </c>
      <c r="C22" s="884">
        <v>97.451713395638635</v>
      </c>
      <c r="D22" s="884">
        <v>125.43489096573208</v>
      </c>
      <c r="E22" s="884">
        <v>115.19719626168224</v>
      </c>
      <c r="F22" s="884">
        <v>127.70479946800057</v>
      </c>
      <c r="G22" s="884">
        <v>119.98130841121494</v>
      </c>
      <c r="H22" s="884">
        <v>137.68146417445482</v>
      </c>
      <c r="I22" s="870" t="s">
        <v>332</v>
      </c>
      <c r="J22" s="605"/>
      <c r="K22" s="605"/>
      <c r="L22" s="605"/>
      <c r="M22" s="605"/>
      <c r="N22" s="605"/>
      <c r="O22" s="605"/>
    </row>
    <row r="23" spans="1:15" s="605" customFormat="1" ht="15" customHeight="1" x14ac:dyDescent="0.2">
      <c r="B23" s="858"/>
      <c r="C23" s="888"/>
      <c r="D23" s="888"/>
      <c r="E23" s="888"/>
      <c r="F23" s="888"/>
      <c r="G23" s="888"/>
      <c r="H23" s="888"/>
      <c r="I23" s="871"/>
    </row>
    <row r="24" spans="1:15" s="558" customFormat="1" ht="24.95" customHeight="1" x14ac:dyDescent="0.2">
      <c r="B24" s="729" t="s">
        <v>894</v>
      </c>
      <c r="C24" s="884"/>
      <c r="D24" s="884"/>
      <c r="E24" s="884"/>
      <c r="F24" s="884"/>
      <c r="G24" s="884"/>
      <c r="H24" s="884"/>
      <c r="I24" s="870" t="s">
        <v>897</v>
      </c>
      <c r="J24" s="605"/>
      <c r="K24" s="605"/>
      <c r="L24" s="605"/>
      <c r="M24" s="605"/>
      <c r="N24" s="605"/>
      <c r="O24" s="605"/>
    </row>
    <row r="25" spans="1:15" s="605" customFormat="1" ht="24.95" customHeight="1" x14ac:dyDescent="0.2">
      <c r="B25" s="858" t="s">
        <v>305</v>
      </c>
      <c r="C25" s="888">
        <v>151</v>
      </c>
      <c r="D25" s="888">
        <v>149</v>
      </c>
      <c r="E25" s="888">
        <v>138</v>
      </c>
      <c r="F25" s="888">
        <v>157.68842346427292</v>
      </c>
      <c r="G25" s="888">
        <v>150</v>
      </c>
      <c r="H25" s="888">
        <v>144</v>
      </c>
      <c r="I25" s="871" t="s">
        <v>302</v>
      </c>
    </row>
    <row r="26" spans="1:15" s="605" customFormat="1" ht="24.95" customHeight="1" x14ac:dyDescent="0.2">
      <c r="B26" s="858" t="s">
        <v>734</v>
      </c>
      <c r="C26" s="888">
        <v>113</v>
      </c>
      <c r="D26" s="888">
        <v>115</v>
      </c>
      <c r="E26" s="888">
        <v>103</v>
      </c>
      <c r="F26" s="888">
        <v>112.32459471313578</v>
      </c>
      <c r="G26" s="888">
        <v>107</v>
      </c>
      <c r="H26" s="888">
        <v>100.1</v>
      </c>
      <c r="I26" s="871" t="s">
        <v>303</v>
      </c>
    </row>
    <row r="27" spans="1:15" s="605" customFormat="1" ht="24.95" customHeight="1" x14ac:dyDescent="0.2">
      <c r="B27" s="858" t="s">
        <v>735</v>
      </c>
      <c r="C27" s="888">
        <v>119</v>
      </c>
      <c r="D27" s="888">
        <v>128</v>
      </c>
      <c r="E27" s="888">
        <v>128</v>
      </c>
      <c r="F27" s="888">
        <v>136</v>
      </c>
      <c r="G27" s="888">
        <v>117</v>
      </c>
      <c r="H27" s="888">
        <v>96.9</v>
      </c>
      <c r="I27" s="871" t="s">
        <v>304</v>
      </c>
    </row>
    <row r="28" spans="1:15" s="605" customFormat="1" ht="24.95" customHeight="1" x14ac:dyDescent="0.2">
      <c r="B28" s="858" t="s">
        <v>736</v>
      </c>
      <c r="C28" s="888">
        <v>126</v>
      </c>
      <c r="D28" s="888">
        <v>134</v>
      </c>
      <c r="E28" s="888">
        <v>128</v>
      </c>
      <c r="F28" s="888">
        <v>145.17005007048539</v>
      </c>
      <c r="G28" s="888">
        <v>141</v>
      </c>
      <c r="H28" s="888">
        <v>137.19999999999999</v>
      </c>
      <c r="I28" s="871" t="s">
        <v>898</v>
      </c>
    </row>
    <row r="29" spans="1:15" s="605" customFormat="1" ht="24.95" customHeight="1" x14ac:dyDescent="0.2">
      <c r="B29" s="858" t="s">
        <v>691</v>
      </c>
      <c r="C29" s="888">
        <v>128</v>
      </c>
      <c r="D29" s="888">
        <v>129</v>
      </c>
      <c r="E29" s="888">
        <v>126</v>
      </c>
      <c r="F29" s="888">
        <v>101.03489872687153</v>
      </c>
      <c r="G29" s="888">
        <v>94</v>
      </c>
      <c r="H29" s="888">
        <v>65.2</v>
      </c>
      <c r="I29" s="871" t="s">
        <v>828</v>
      </c>
    </row>
    <row r="30" spans="1:15" s="558" customFormat="1" ht="24.95" customHeight="1" x14ac:dyDescent="0.2">
      <c r="A30" s="605"/>
      <c r="B30" s="866" t="s">
        <v>854</v>
      </c>
      <c r="C30" s="884">
        <v>124.5</v>
      </c>
      <c r="D30" s="884">
        <v>125.87430167597766</v>
      </c>
      <c r="E30" s="884">
        <v>115.17597765363129</v>
      </c>
      <c r="F30" s="884">
        <v>126.65742013302786</v>
      </c>
      <c r="G30" s="884">
        <v>119.8100558659218</v>
      </c>
      <c r="H30" s="884">
        <v>111.90418994413407</v>
      </c>
      <c r="I30" s="870" t="s">
        <v>332</v>
      </c>
      <c r="J30" s="605"/>
      <c r="K30" s="605"/>
      <c r="L30" s="605"/>
      <c r="M30" s="605"/>
      <c r="N30" s="605"/>
      <c r="O30" s="605"/>
    </row>
    <row r="31" spans="1:15" s="605" customFormat="1" ht="24.95" customHeight="1" thickBot="1" x14ac:dyDescent="0.25">
      <c r="B31" s="721"/>
      <c r="C31" s="1610"/>
      <c r="D31" s="1610"/>
      <c r="E31" s="1610"/>
      <c r="F31" s="1610"/>
      <c r="G31" s="1610"/>
      <c r="H31" s="1610"/>
      <c r="I31" s="723"/>
    </row>
    <row r="32" spans="1:15" s="605" customFormat="1" ht="15" customHeight="1" thickTop="1" x14ac:dyDescent="0.2">
      <c r="B32" s="858"/>
      <c r="C32" s="888"/>
      <c r="D32" s="888"/>
      <c r="E32" s="888"/>
      <c r="F32" s="888"/>
      <c r="G32" s="888"/>
      <c r="H32" s="888"/>
      <c r="I32" s="871"/>
    </row>
    <row r="33" spans="2:15" s="865" customFormat="1" ht="24.95" customHeight="1" x14ac:dyDescent="0.2">
      <c r="B33" s="730" t="s">
        <v>895</v>
      </c>
      <c r="C33" s="1430"/>
      <c r="D33" s="1430"/>
      <c r="E33" s="1430"/>
      <c r="F33" s="1430"/>
      <c r="G33" s="1430"/>
      <c r="H33" s="1430"/>
      <c r="I33" s="869" t="s">
        <v>896</v>
      </c>
      <c r="J33" s="605"/>
      <c r="K33" s="605"/>
      <c r="L33" s="605"/>
      <c r="M33" s="605"/>
      <c r="N33" s="605"/>
      <c r="O33" s="605"/>
    </row>
    <row r="34" spans="2:15" s="605" customFormat="1" ht="15" customHeight="1" x14ac:dyDescent="0.2">
      <c r="B34" s="858"/>
      <c r="C34" s="888"/>
      <c r="D34" s="888"/>
      <c r="E34" s="888"/>
      <c r="F34" s="888"/>
      <c r="G34" s="888"/>
      <c r="H34" s="888"/>
      <c r="I34" s="871"/>
    </row>
    <row r="35" spans="2:15" s="605" customFormat="1" ht="24.95" customHeight="1" x14ac:dyDescent="0.2">
      <c r="B35" s="729" t="s">
        <v>893</v>
      </c>
      <c r="C35" s="874">
        <v>9073.9570000000003</v>
      </c>
      <c r="D35" s="874">
        <v>10953.300000000001</v>
      </c>
      <c r="E35" s="874">
        <v>10859.6</v>
      </c>
      <c r="F35" s="874">
        <v>12349.8</v>
      </c>
      <c r="G35" s="874">
        <v>10665.402</v>
      </c>
      <c r="H35" s="874">
        <v>8587</v>
      </c>
      <c r="I35" s="870" t="s">
        <v>693</v>
      </c>
    </row>
    <row r="36" spans="2:15" s="605" customFormat="1" ht="24.95" customHeight="1" x14ac:dyDescent="0.2">
      <c r="B36" s="858" t="s">
        <v>344</v>
      </c>
      <c r="C36" s="875">
        <v>2139</v>
      </c>
      <c r="D36" s="875">
        <v>3701.7</v>
      </c>
      <c r="E36" s="875">
        <v>3083.1</v>
      </c>
      <c r="F36" s="875">
        <v>3858.3</v>
      </c>
      <c r="G36" s="875">
        <v>3609</v>
      </c>
      <c r="H36" s="875">
        <v>3182.1</v>
      </c>
      <c r="I36" s="871" t="s">
        <v>345</v>
      </c>
    </row>
    <row r="37" spans="2:15" s="605" customFormat="1" ht="24.95" customHeight="1" x14ac:dyDescent="0.2">
      <c r="B37" s="858" t="s">
        <v>346</v>
      </c>
      <c r="C37" s="875">
        <v>261</v>
      </c>
      <c r="D37" s="875">
        <v>845.5</v>
      </c>
      <c r="E37" s="875">
        <v>679.8</v>
      </c>
      <c r="F37" s="875">
        <v>666.8</v>
      </c>
      <c r="G37" s="875">
        <v>728.1</v>
      </c>
      <c r="H37" s="875">
        <v>910.9</v>
      </c>
      <c r="I37" s="871" t="s">
        <v>347</v>
      </c>
    </row>
    <row r="38" spans="2:15" s="605" customFormat="1" ht="24.95" customHeight="1" x14ac:dyDescent="0.2">
      <c r="B38" s="858" t="s">
        <v>348</v>
      </c>
      <c r="C38" s="875">
        <v>281</v>
      </c>
      <c r="D38" s="875">
        <v>183.3</v>
      </c>
      <c r="E38" s="875">
        <v>133.1</v>
      </c>
      <c r="F38" s="875">
        <v>298.39999999999998</v>
      </c>
      <c r="G38" s="875">
        <v>257.7</v>
      </c>
      <c r="H38" s="875">
        <v>109.1</v>
      </c>
      <c r="I38" s="871" t="s">
        <v>349</v>
      </c>
    </row>
    <row r="39" spans="2:15" s="605" customFormat="1" ht="24.95" customHeight="1" x14ac:dyDescent="0.2">
      <c r="B39" s="858" t="s">
        <v>350</v>
      </c>
      <c r="C39" s="875">
        <v>34.1</v>
      </c>
      <c r="D39" s="875">
        <v>102.5</v>
      </c>
      <c r="E39" s="875">
        <v>77.3</v>
      </c>
      <c r="F39" s="875">
        <v>112.5</v>
      </c>
      <c r="G39" s="875">
        <v>130.19999999999999</v>
      </c>
      <c r="H39" s="875">
        <v>129.4</v>
      </c>
      <c r="I39" s="871" t="s">
        <v>351</v>
      </c>
    </row>
    <row r="40" spans="2:15" s="605" customFormat="1" ht="24.95" customHeight="1" x14ac:dyDescent="0.2">
      <c r="B40" s="858" t="s">
        <v>352</v>
      </c>
      <c r="C40" s="875">
        <v>27.1</v>
      </c>
      <c r="D40" s="875">
        <v>57.4</v>
      </c>
      <c r="E40" s="875">
        <v>42.9</v>
      </c>
      <c r="F40" s="875">
        <v>50.1</v>
      </c>
      <c r="G40" s="875">
        <v>55.9</v>
      </c>
      <c r="H40" s="875">
        <v>53</v>
      </c>
      <c r="I40" s="871" t="s">
        <v>694</v>
      </c>
    </row>
    <row r="41" spans="2:15" s="605" customFormat="1" ht="24.95" customHeight="1" x14ac:dyDescent="0.2">
      <c r="B41" s="858" t="s">
        <v>353</v>
      </c>
      <c r="C41" s="875">
        <v>720.5</v>
      </c>
      <c r="D41" s="875">
        <v>705.6</v>
      </c>
      <c r="E41" s="875">
        <v>673.2</v>
      </c>
      <c r="F41" s="875">
        <v>713.3</v>
      </c>
      <c r="G41" s="875">
        <v>698.1</v>
      </c>
      <c r="H41" s="875">
        <v>441.7</v>
      </c>
      <c r="I41" s="871" t="s">
        <v>354</v>
      </c>
    </row>
    <row r="42" spans="2:15" s="605" customFormat="1" ht="24.95" customHeight="1" x14ac:dyDescent="0.2">
      <c r="B42" s="858" t="s">
        <v>355</v>
      </c>
      <c r="C42" s="875">
        <v>1163.3</v>
      </c>
      <c r="D42" s="875">
        <v>1165.5999999999999</v>
      </c>
      <c r="E42" s="875">
        <v>1156.3</v>
      </c>
      <c r="F42" s="875">
        <v>1155</v>
      </c>
      <c r="G42" s="875">
        <v>783.87400000000002</v>
      </c>
      <c r="H42" s="875">
        <v>499.7</v>
      </c>
      <c r="I42" s="871" t="s">
        <v>356</v>
      </c>
    </row>
    <row r="43" spans="2:15" s="605" customFormat="1" ht="24.95" customHeight="1" x14ac:dyDescent="0.2">
      <c r="B43" s="858" t="s">
        <v>357</v>
      </c>
      <c r="C43" s="875">
        <v>94.2</v>
      </c>
      <c r="D43" s="875">
        <v>81.7</v>
      </c>
      <c r="E43" s="875">
        <v>109.6</v>
      </c>
      <c r="F43" s="875">
        <v>84.9</v>
      </c>
      <c r="G43" s="875">
        <v>64.3</v>
      </c>
      <c r="H43" s="875">
        <v>87.6</v>
      </c>
      <c r="I43" s="871" t="s">
        <v>718</v>
      </c>
    </row>
    <row r="44" spans="2:15" s="605" customFormat="1" ht="24.95" customHeight="1" x14ac:dyDescent="0.2">
      <c r="B44" s="858" t="s">
        <v>493</v>
      </c>
      <c r="C44" s="875">
        <v>697.8</v>
      </c>
      <c r="D44" s="875">
        <v>652.1</v>
      </c>
      <c r="E44" s="875">
        <v>628.29999999999995</v>
      </c>
      <c r="F44" s="875">
        <v>671.7</v>
      </c>
      <c r="G44" s="875">
        <v>592.70000000000005</v>
      </c>
      <c r="H44" s="875">
        <v>169.1</v>
      </c>
      <c r="I44" s="871" t="s">
        <v>899</v>
      </c>
    </row>
    <row r="45" spans="2:15" s="605" customFormat="1" ht="24.95" customHeight="1" x14ac:dyDescent="0.2">
      <c r="B45" s="858" t="s">
        <v>494</v>
      </c>
      <c r="C45" s="875">
        <v>17.2</v>
      </c>
      <c r="D45" s="875">
        <v>13.1</v>
      </c>
      <c r="E45" s="875">
        <v>19.5</v>
      </c>
      <c r="F45" s="875">
        <v>17.100000000000001</v>
      </c>
      <c r="G45" s="875">
        <v>15.6</v>
      </c>
      <c r="H45" s="875">
        <v>15.8</v>
      </c>
      <c r="I45" s="871" t="s">
        <v>495</v>
      </c>
    </row>
    <row r="46" spans="2:15" s="605" customFormat="1" ht="24.95" customHeight="1" x14ac:dyDescent="0.2">
      <c r="B46" s="858" t="s">
        <v>496</v>
      </c>
      <c r="C46" s="875">
        <v>1104.9000000000001</v>
      </c>
      <c r="D46" s="875">
        <v>732.7</v>
      </c>
      <c r="E46" s="875">
        <v>1493</v>
      </c>
      <c r="F46" s="875">
        <v>1805.2</v>
      </c>
      <c r="G46" s="875">
        <v>1027.9000000000001</v>
      </c>
      <c r="H46" s="875">
        <v>316.89999999999998</v>
      </c>
      <c r="I46" s="871" t="s">
        <v>497</v>
      </c>
    </row>
    <row r="47" spans="2:15" s="605" customFormat="1" ht="24.95" customHeight="1" x14ac:dyDescent="0.2">
      <c r="B47" s="858" t="s">
        <v>498</v>
      </c>
      <c r="C47" s="875">
        <v>18.8</v>
      </c>
      <c r="D47" s="875">
        <v>14.6</v>
      </c>
      <c r="E47" s="875">
        <v>13</v>
      </c>
      <c r="F47" s="875">
        <v>11.9</v>
      </c>
      <c r="G47" s="875">
        <v>13.1</v>
      </c>
      <c r="H47" s="875">
        <v>15.4</v>
      </c>
      <c r="I47" s="871" t="s">
        <v>900</v>
      </c>
    </row>
    <row r="48" spans="2:15" s="605" customFormat="1" ht="24.95" customHeight="1" x14ac:dyDescent="0.2">
      <c r="B48" s="858" t="s">
        <v>499</v>
      </c>
      <c r="C48" s="875">
        <v>827</v>
      </c>
      <c r="D48" s="875">
        <v>885.9</v>
      </c>
      <c r="E48" s="875">
        <v>960.4</v>
      </c>
      <c r="F48" s="875">
        <v>1095</v>
      </c>
      <c r="G48" s="875">
        <v>1049.761</v>
      </c>
      <c r="H48" s="875">
        <v>842.1</v>
      </c>
      <c r="I48" s="871" t="s">
        <v>500</v>
      </c>
    </row>
    <row r="49" spans="2:15" s="605" customFormat="1" ht="24.95" customHeight="1" x14ac:dyDescent="0.2">
      <c r="B49" s="858" t="s">
        <v>501</v>
      </c>
      <c r="C49" s="875">
        <v>280.89999999999998</v>
      </c>
      <c r="D49" s="875">
        <v>358</v>
      </c>
      <c r="E49" s="875">
        <v>325.7</v>
      </c>
      <c r="F49" s="875">
        <v>338</v>
      </c>
      <c r="G49" s="875">
        <v>362.50099999999998</v>
      </c>
      <c r="H49" s="875">
        <v>306.89999999999998</v>
      </c>
      <c r="I49" s="871" t="s">
        <v>502</v>
      </c>
    </row>
    <row r="50" spans="2:15" s="605" customFormat="1" ht="24.95" customHeight="1" x14ac:dyDescent="0.2">
      <c r="B50" s="858" t="s">
        <v>503</v>
      </c>
      <c r="C50" s="875">
        <v>360.7</v>
      </c>
      <c r="D50" s="875">
        <v>361</v>
      </c>
      <c r="E50" s="875">
        <v>393.1</v>
      </c>
      <c r="F50" s="875">
        <v>307.8</v>
      </c>
      <c r="G50" s="875">
        <v>349.166</v>
      </c>
      <c r="H50" s="875">
        <v>256.60000000000002</v>
      </c>
      <c r="I50" s="871" t="s">
        <v>300</v>
      </c>
    </row>
    <row r="51" spans="2:15" s="605" customFormat="1" ht="24.95" customHeight="1" x14ac:dyDescent="0.2">
      <c r="B51" s="858" t="s">
        <v>301</v>
      </c>
      <c r="C51" s="875">
        <v>1046.4569999999999</v>
      </c>
      <c r="D51" s="875">
        <v>1092.5999999999999</v>
      </c>
      <c r="E51" s="875">
        <v>1071.3</v>
      </c>
      <c r="F51" s="875">
        <v>1163.8</v>
      </c>
      <c r="G51" s="875">
        <v>927.5</v>
      </c>
      <c r="H51" s="875">
        <v>1250.7</v>
      </c>
      <c r="I51" s="871" t="s">
        <v>732</v>
      </c>
    </row>
    <row r="52" spans="2:15" s="605" customFormat="1" ht="15" customHeight="1" x14ac:dyDescent="0.2">
      <c r="B52" s="858"/>
      <c r="C52" s="875"/>
      <c r="D52" s="875"/>
      <c r="E52" s="875"/>
      <c r="F52" s="875"/>
      <c r="G52" s="875"/>
      <c r="H52" s="875"/>
      <c r="I52" s="871"/>
    </row>
    <row r="53" spans="2:15" s="558" customFormat="1" ht="24.95" customHeight="1" x14ac:dyDescent="0.2">
      <c r="B53" s="729" t="s">
        <v>894</v>
      </c>
      <c r="C53" s="874">
        <v>5473.2579999999998</v>
      </c>
      <c r="D53" s="874">
        <v>5678.8559999999998</v>
      </c>
      <c r="E53" s="874">
        <v>5525.67</v>
      </c>
      <c r="F53" s="874">
        <v>6036.0689999999995</v>
      </c>
      <c r="G53" s="874">
        <v>5439.6850000000004</v>
      </c>
      <c r="H53" s="874">
        <v>4849.9269999999997</v>
      </c>
      <c r="I53" s="870" t="s">
        <v>897</v>
      </c>
      <c r="J53" s="605"/>
      <c r="K53" s="605"/>
      <c r="L53" s="605"/>
      <c r="M53" s="605"/>
      <c r="N53" s="605"/>
      <c r="O53" s="605"/>
    </row>
    <row r="54" spans="2:15" s="605" customFormat="1" ht="24.95" customHeight="1" x14ac:dyDescent="0.2">
      <c r="B54" s="858" t="s">
        <v>1647</v>
      </c>
      <c r="C54" s="875">
        <v>20.257999999999999</v>
      </c>
      <c r="D54" s="875">
        <v>21.856000000000002</v>
      </c>
      <c r="E54" s="875">
        <v>18.670000000000002</v>
      </c>
      <c r="F54" s="875">
        <v>21.068999999999999</v>
      </c>
      <c r="G54" s="875">
        <v>20.285</v>
      </c>
      <c r="H54" s="875">
        <v>19.927</v>
      </c>
      <c r="I54" s="871" t="s">
        <v>1269</v>
      </c>
    </row>
    <row r="55" spans="2:15" s="605" customFormat="1" ht="24.95" customHeight="1" x14ac:dyDescent="0.2">
      <c r="B55" s="858" t="s">
        <v>733</v>
      </c>
      <c r="C55" s="875">
        <v>3028</v>
      </c>
      <c r="D55" s="875">
        <v>3248</v>
      </c>
      <c r="E55" s="875">
        <v>3266</v>
      </c>
      <c r="F55" s="875">
        <v>3457</v>
      </c>
      <c r="G55" s="875">
        <v>2967.1490000000003</v>
      </c>
      <c r="H55" s="875">
        <v>2466</v>
      </c>
      <c r="I55" s="873" t="s">
        <v>901</v>
      </c>
    </row>
    <row r="56" spans="2:15" s="605" customFormat="1" ht="24.95" customHeight="1" x14ac:dyDescent="0.2">
      <c r="B56" s="858" t="s">
        <v>1646</v>
      </c>
      <c r="C56" s="875">
        <v>2425</v>
      </c>
      <c r="D56" s="875">
        <v>2409</v>
      </c>
      <c r="E56" s="875">
        <v>2241</v>
      </c>
      <c r="F56" s="875">
        <v>2558</v>
      </c>
      <c r="G56" s="875">
        <v>2452.2510000000002</v>
      </c>
      <c r="H56" s="875">
        <v>2364</v>
      </c>
      <c r="I56" s="871" t="s">
        <v>1645</v>
      </c>
    </row>
    <row r="57" spans="2:15" s="359" customFormat="1" ht="24.95" customHeight="1" thickBot="1" x14ac:dyDescent="0.75">
      <c r="B57" s="722"/>
      <c r="C57" s="719"/>
      <c r="D57" s="720"/>
      <c r="E57" s="720"/>
      <c r="F57" s="720"/>
      <c r="G57" s="720"/>
      <c r="H57" s="1571"/>
      <c r="I57" s="724"/>
      <c r="J57" s="605"/>
      <c r="K57" s="605"/>
      <c r="L57" s="605"/>
      <c r="M57" s="605"/>
      <c r="N57" s="605"/>
      <c r="O57" s="605"/>
    </row>
    <row r="58" spans="2:15" ht="9" customHeight="1" thickTop="1" x14ac:dyDescent="0.35">
      <c r="J58" s="605"/>
      <c r="K58" s="605"/>
      <c r="L58" s="605"/>
      <c r="M58" s="605"/>
      <c r="N58" s="605"/>
      <c r="O58" s="605"/>
    </row>
    <row r="59" spans="2:15" s="417" customFormat="1" ht="18.75" customHeight="1" x14ac:dyDescent="0.5">
      <c r="B59" s="334" t="s">
        <v>1790</v>
      </c>
      <c r="I59" s="356" t="s">
        <v>1791</v>
      </c>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Roman,Regular"&amp;20- 61-</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6"/>
  <dimension ref="B1:U55"/>
  <sheetViews>
    <sheetView rightToLeft="1" view="pageBreakPreview" zoomScale="50" zoomScaleNormal="50" zoomScaleSheetLayoutView="50" workbookViewId="0"/>
  </sheetViews>
  <sheetFormatPr defaultRowHeight="15" x14ac:dyDescent="0.35"/>
  <cols>
    <col min="1" max="1" width="9.140625" style="48"/>
    <col min="2" max="2" width="65.85546875" style="48" customWidth="1"/>
    <col min="3" max="7" width="15.5703125" style="48" customWidth="1"/>
    <col min="8" max="8" width="69.28515625" style="48" customWidth="1"/>
    <col min="9" max="9" width="9.140625" style="48"/>
    <col min="10" max="10" width="9.28515625" style="48" bestFit="1" customWidth="1"/>
    <col min="11" max="11" width="9.7109375" style="48" bestFit="1" customWidth="1"/>
    <col min="12" max="12" width="9" style="48" bestFit="1" customWidth="1"/>
    <col min="13" max="16384" width="9.140625" style="48"/>
  </cols>
  <sheetData>
    <row r="1" spans="2:21" s="76" customFormat="1" ht="19.5" customHeight="1" x14ac:dyDescent="0.65">
      <c r="C1" s="75"/>
      <c r="D1" s="75"/>
      <c r="E1" s="75"/>
      <c r="F1" s="75"/>
      <c r="G1" s="75"/>
      <c r="H1" s="75"/>
      <c r="I1" s="75"/>
      <c r="J1" s="75"/>
      <c r="K1" s="75"/>
      <c r="L1" s="75"/>
      <c r="M1" s="75"/>
      <c r="N1" s="75"/>
      <c r="O1" s="75"/>
      <c r="P1" s="75"/>
      <c r="Q1" s="75"/>
      <c r="R1" s="75"/>
      <c r="S1" s="75"/>
      <c r="T1" s="75"/>
      <c r="U1" s="75"/>
    </row>
    <row r="2" spans="2:21" s="76" customFormat="1" ht="19.5" customHeight="1" x14ac:dyDescent="0.65">
      <c r="B2" s="75"/>
      <c r="C2" s="75"/>
      <c r="D2" s="75"/>
      <c r="E2" s="75"/>
      <c r="F2" s="75"/>
      <c r="G2" s="75"/>
      <c r="H2" s="75"/>
      <c r="I2" s="75"/>
      <c r="J2" s="75"/>
      <c r="K2" s="75"/>
      <c r="L2" s="75"/>
      <c r="M2" s="75"/>
      <c r="N2" s="75"/>
      <c r="O2" s="75"/>
      <c r="P2" s="75"/>
      <c r="Q2" s="75"/>
      <c r="R2" s="75"/>
      <c r="S2" s="75"/>
      <c r="T2" s="75"/>
    </row>
    <row r="3" spans="2:21" ht="29.25" customHeight="1" x14ac:dyDescent="0.85">
      <c r="B3" s="1792" t="s">
        <v>1918</v>
      </c>
      <c r="C3" s="1793"/>
      <c r="D3" s="1793"/>
      <c r="E3" s="1793"/>
      <c r="F3" s="1793"/>
      <c r="G3" s="1793"/>
      <c r="H3" s="1793"/>
    </row>
    <row r="4" spans="2:21" ht="14.25" customHeight="1" x14ac:dyDescent="0.85">
      <c r="B4" s="717"/>
      <c r="C4" s="693"/>
      <c r="D4" s="469"/>
      <c r="E4" s="469"/>
      <c r="F4" s="469"/>
      <c r="G4" s="469"/>
      <c r="H4" s="469"/>
    </row>
    <row r="5" spans="2:21" ht="29.25" customHeight="1" x14ac:dyDescent="0.85">
      <c r="B5" s="1999" t="s">
        <v>1919</v>
      </c>
      <c r="C5" s="1793"/>
      <c r="D5" s="1793"/>
      <c r="E5" s="1793"/>
      <c r="F5" s="1793"/>
      <c r="G5" s="1793"/>
      <c r="H5" s="1793"/>
    </row>
    <row r="6" spans="2:21" s="5" customFormat="1" ht="19.5" customHeight="1" x14ac:dyDescent="0.65">
      <c r="D6" s="2"/>
      <c r="E6" s="2"/>
      <c r="F6" s="2"/>
      <c r="G6" s="2"/>
      <c r="H6" s="2"/>
      <c r="I6" s="2"/>
      <c r="J6" s="2"/>
      <c r="K6" s="2"/>
      <c r="L6" s="2"/>
      <c r="M6" s="2"/>
      <c r="N6" s="2"/>
      <c r="O6" s="2"/>
      <c r="P6" s="2"/>
      <c r="Q6" s="2"/>
      <c r="R6" s="2"/>
      <c r="S6" s="2"/>
    </row>
    <row r="7" spans="2:21" ht="18.75" x14ac:dyDescent="0.45">
      <c r="B7" s="98"/>
      <c r="C7" s="99"/>
      <c r="D7" s="100"/>
      <c r="E7" s="100"/>
      <c r="F7" s="100"/>
      <c r="G7" s="100"/>
      <c r="H7" s="99"/>
      <c r="L7" s="100"/>
    </row>
    <row r="8" spans="2:21" s="5" customFormat="1" ht="19.5" customHeight="1" thickBot="1" x14ac:dyDescent="0.7">
      <c r="D8" s="2"/>
      <c r="E8" s="2"/>
      <c r="F8" s="2"/>
      <c r="G8" s="2"/>
      <c r="H8" s="2"/>
      <c r="I8" s="2"/>
      <c r="J8" s="2"/>
      <c r="K8" s="2"/>
      <c r="L8" s="2"/>
      <c r="M8" s="2"/>
      <c r="N8" s="2"/>
      <c r="O8" s="2"/>
      <c r="P8" s="2"/>
      <c r="Q8" s="2"/>
      <c r="R8" s="2"/>
      <c r="S8" s="2"/>
    </row>
    <row r="9" spans="2:21" s="258" customFormat="1" ht="24.95" customHeight="1" thickTop="1" x14ac:dyDescent="0.7">
      <c r="B9" s="1958" t="s">
        <v>887</v>
      </c>
      <c r="C9" s="230"/>
      <c r="D9" s="1779">
        <v>2010</v>
      </c>
      <c r="E9" s="1779">
        <v>2011</v>
      </c>
      <c r="F9" s="1779">
        <v>2012</v>
      </c>
      <c r="G9" s="1779">
        <v>2013</v>
      </c>
      <c r="H9" s="1961" t="s">
        <v>886</v>
      </c>
      <c r="J9" s="1998"/>
      <c r="K9" s="1998"/>
      <c r="L9" s="1998"/>
    </row>
    <row r="10" spans="2:21" s="258" customFormat="1" ht="24.95" customHeight="1" x14ac:dyDescent="0.7">
      <c r="B10" s="1959"/>
      <c r="C10" s="1721" t="s">
        <v>308</v>
      </c>
      <c r="D10" s="1780"/>
      <c r="E10" s="1780"/>
      <c r="F10" s="1780"/>
      <c r="G10" s="1780"/>
      <c r="H10" s="1991"/>
      <c r="J10" s="1998"/>
      <c r="K10" s="1998"/>
      <c r="L10" s="1998"/>
    </row>
    <row r="11" spans="2:21" s="258" customFormat="1" ht="24.95" customHeight="1" x14ac:dyDescent="0.7">
      <c r="B11" s="1960"/>
      <c r="C11" s="1663" t="s">
        <v>309</v>
      </c>
      <c r="D11" s="1781"/>
      <c r="E11" s="1781"/>
      <c r="F11" s="1781"/>
      <c r="G11" s="1781"/>
      <c r="H11" s="1992"/>
      <c r="K11" s="257"/>
    </row>
    <row r="12" spans="2:21" s="258" customFormat="1" ht="17.25" customHeight="1" x14ac:dyDescent="0.7">
      <c r="B12" s="343"/>
      <c r="C12" s="1722"/>
      <c r="D12" s="571"/>
      <c r="E12" s="571"/>
      <c r="F12" s="571"/>
      <c r="G12" s="571"/>
      <c r="H12" s="1462"/>
    </row>
    <row r="13" spans="2:21" s="360" customFormat="1" ht="37.5" customHeight="1" x14ac:dyDescent="0.2">
      <c r="B13" s="454" t="s">
        <v>513</v>
      </c>
      <c r="C13" s="1723">
        <v>60.743463881052485</v>
      </c>
      <c r="D13" s="1236">
        <v>100</v>
      </c>
      <c r="E13" s="1236">
        <v>68</v>
      </c>
      <c r="F13" s="1236">
        <v>31</v>
      </c>
      <c r="G13" s="1236">
        <v>3</v>
      </c>
      <c r="H13" s="728" t="s">
        <v>786</v>
      </c>
      <c r="K13" s="363"/>
      <c r="M13" s="960"/>
      <c r="N13" s="960"/>
      <c r="O13" s="960"/>
      <c r="P13" s="1572"/>
      <c r="Q13" s="1572"/>
      <c r="R13" s="1572"/>
    </row>
    <row r="14" spans="2:21" s="365" customFormat="1" ht="17.25" customHeight="1" x14ac:dyDescent="0.2">
      <c r="B14" s="454"/>
      <c r="C14" s="1723"/>
      <c r="D14" s="1236"/>
      <c r="E14" s="1236"/>
      <c r="F14" s="1236"/>
      <c r="G14" s="1236"/>
      <c r="H14" s="728"/>
      <c r="K14" s="853"/>
      <c r="M14" s="960"/>
      <c r="N14" s="960"/>
      <c r="O14" s="960"/>
      <c r="P14" s="1572"/>
      <c r="Q14" s="1572"/>
      <c r="R14" s="1572"/>
    </row>
    <row r="15" spans="2:21" s="360" customFormat="1" ht="37.5" customHeight="1" x14ac:dyDescent="0.2">
      <c r="B15" s="454" t="s">
        <v>787</v>
      </c>
      <c r="C15" s="1723">
        <v>33.816162877946333</v>
      </c>
      <c r="D15" s="1236">
        <v>100</v>
      </c>
      <c r="E15" s="1236">
        <v>91</v>
      </c>
      <c r="F15" s="1236">
        <v>67</v>
      </c>
      <c r="G15" s="1236">
        <v>39</v>
      </c>
      <c r="H15" s="728" t="s">
        <v>167</v>
      </c>
      <c r="K15" s="363"/>
      <c r="M15" s="960"/>
      <c r="N15" s="960"/>
      <c r="O15" s="960"/>
      <c r="P15" s="1572"/>
      <c r="Q15" s="1572"/>
      <c r="R15" s="1572"/>
    </row>
    <row r="16" spans="2:21" s="365" customFormat="1" ht="37.5" customHeight="1" x14ac:dyDescent="0.2">
      <c r="B16" s="631" t="s">
        <v>168</v>
      </c>
      <c r="C16" s="1266">
        <v>5.7478443487774511</v>
      </c>
      <c r="D16" s="1302">
        <v>100</v>
      </c>
      <c r="E16" s="1302">
        <v>98</v>
      </c>
      <c r="F16" s="1302">
        <v>85</v>
      </c>
      <c r="G16" s="1302">
        <v>53</v>
      </c>
      <c r="H16" s="860" t="s">
        <v>685</v>
      </c>
      <c r="M16" s="960"/>
      <c r="N16" s="960"/>
      <c r="O16" s="960"/>
      <c r="P16" s="1572"/>
      <c r="Q16" s="1572"/>
      <c r="R16" s="1572"/>
    </row>
    <row r="17" spans="2:18" s="365" customFormat="1" ht="37.5" customHeight="1" x14ac:dyDescent="0.2">
      <c r="B17" s="631" t="s">
        <v>169</v>
      </c>
      <c r="C17" s="1266">
        <v>2.116038380442574</v>
      </c>
      <c r="D17" s="1302">
        <v>100</v>
      </c>
      <c r="E17" s="1302">
        <v>99</v>
      </c>
      <c r="F17" s="1302">
        <v>72</v>
      </c>
      <c r="G17" s="1302">
        <v>38</v>
      </c>
      <c r="H17" s="860" t="s">
        <v>495</v>
      </c>
      <c r="M17" s="960"/>
      <c r="N17" s="960"/>
      <c r="O17" s="960"/>
      <c r="P17" s="1572"/>
      <c r="Q17" s="1572"/>
      <c r="R17" s="1572"/>
    </row>
    <row r="18" spans="2:18" s="365" customFormat="1" ht="37.5" customHeight="1" x14ac:dyDescent="0.2">
      <c r="B18" s="631" t="s">
        <v>170</v>
      </c>
      <c r="C18" s="1266">
        <v>2.5970514631600565</v>
      </c>
      <c r="D18" s="1302">
        <v>100</v>
      </c>
      <c r="E18" s="1302">
        <v>80</v>
      </c>
      <c r="F18" s="1302">
        <v>44</v>
      </c>
      <c r="G18" s="1302">
        <v>7</v>
      </c>
      <c r="H18" s="860" t="s">
        <v>171</v>
      </c>
      <c r="M18" s="960"/>
      <c r="N18" s="960"/>
      <c r="O18" s="960"/>
      <c r="P18" s="1572"/>
      <c r="Q18" s="1572"/>
      <c r="R18" s="1572"/>
    </row>
    <row r="19" spans="2:18" s="365" customFormat="1" ht="37.5" customHeight="1" x14ac:dyDescent="0.2">
      <c r="B19" s="631" t="s">
        <v>52</v>
      </c>
      <c r="C19" s="1266">
        <v>0.16704463046877291</v>
      </c>
      <c r="D19" s="1302">
        <v>100</v>
      </c>
      <c r="E19" s="1302">
        <v>77</v>
      </c>
      <c r="F19" s="1302">
        <v>43</v>
      </c>
      <c r="G19" s="1302">
        <v>56</v>
      </c>
      <c r="H19" s="860" t="s">
        <v>509</v>
      </c>
      <c r="M19" s="960"/>
      <c r="N19" s="960"/>
      <c r="O19" s="960"/>
      <c r="P19" s="1572"/>
      <c r="Q19" s="1572"/>
      <c r="R19" s="1572"/>
    </row>
    <row r="20" spans="2:18" s="365" customFormat="1" ht="37.5" customHeight="1" x14ac:dyDescent="0.2">
      <c r="B20" s="631" t="s">
        <v>82</v>
      </c>
      <c r="C20" s="1266">
        <v>9.8088942358074943E-2</v>
      </c>
      <c r="D20" s="1302">
        <v>100</v>
      </c>
      <c r="E20" s="1302">
        <v>77</v>
      </c>
      <c r="F20" s="1302">
        <v>53</v>
      </c>
      <c r="G20" s="1302">
        <v>21</v>
      </c>
      <c r="H20" s="860" t="s">
        <v>902</v>
      </c>
      <c r="M20" s="960"/>
      <c r="N20" s="960"/>
      <c r="O20" s="960"/>
      <c r="P20" s="1572"/>
      <c r="Q20" s="1572"/>
      <c r="R20" s="1572"/>
    </row>
    <row r="21" spans="2:18" s="365" customFormat="1" ht="37.5" customHeight="1" x14ac:dyDescent="0.2">
      <c r="B21" s="631" t="s">
        <v>83</v>
      </c>
      <c r="C21" s="1266">
        <v>2.3055093289291118E-2</v>
      </c>
      <c r="D21" s="1302">
        <v>100</v>
      </c>
      <c r="E21" s="1302">
        <v>62</v>
      </c>
      <c r="F21" s="1302">
        <v>62</v>
      </c>
      <c r="G21" s="1302">
        <v>37</v>
      </c>
      <c r="H21" s="860" t="s">
        <v>508</v>
      </c>
      <c r="M21" s="960"/>
      <c r="N21" s="960"/>
      <c r="O21" s="960"/>
      <c r="P21" s="1572"/>
      <c r="Q21" s="1572"/>
      <c r="R21" s="1572"/>
    </row>
    <row r="22" spans="2:18" s="365" customFormat="1" ht="37.5" customHeight="1" x14ac:dyDescent="0.2">
      <c r="B22" s="631" t="s">
        <v>84</v>
      </c>
      <c r="C22" s="1266">
        <v>6.2248751881086015E-2</v>
      </c>
      <c r="D22" s="1302">
        <v>100</v>
      </c>
      <c r="E22" s="1302">
        <v>161</v>
      </c>
      <c r="F22" s="1302">
        <v>0</v>
      </c>
      <c r="G22" s="1302">
        <v>0</v>
      </c>
      <c r="H22" s="860" t="s">
        <v>85</v>
      </c>
      <c r="M22" s="960"/>
      <c r="N22" s="960"/>
      <c r="O22" s="960"/>
      <c r="P22" s="1572"/>
      <c r="Q22" s="1572"/>
      <c r="R22" s="1572"/>
    </row>
    <row r="23" spans="2:18" s="365" customFormat="1" ht="37.5" customHeight="1" x14ac:dyDescent="0.2">
      <c r="B23" s="631" t="s">
        <v>86</v>
      </c>
      <c r="C23" s="1266">
        <v>18.304905704668446</v>
      </c>
      <c r="D23" s="1302">
        <v>100</v>
      </c>
      <c r="E23" s="1302">
        <v>91</v>
      </c>
      <c r="F23" s="1302">
        <v>67</v>
      </c>
      <c r="G23" s="1302">
        <v>41</v>
      </c>
      <c r="H23" s="860" t="s">
        <v>358</v>
      </c>
      <c r="M23" s="960"/>
      <c r="N23" s="960"/>
      <c r="O23" s="960"/>
      <c r="P23" s="1572"/>
      <c r="Q23" s="1572"/>
      <c r="R23" s="1572"/>
    </row>
    <row r="24" spans="2:18" s="365" customFormat="1" ht="37.5" customHeight="1" x14ac:dyDescent="0.2">
      <c r="B24" s="631" t="s">
        <v>359</v>
      </c>
      <c r="C24" s="1266">
        <v>1.209973214173433</v>
      </c>
      <c r="D24" s="1302">
        <v>100</v>
      </c>
      <c r="E24" s="1302">
        <v>109</v>
      </c>
      <c r="F24" s="1302">
        <v>56</v>
      </c>
      <c r="G24" s="1302">
        <v>27</v>
      </c>
      <c r="H24" s="860" t="s">
        <v>360</v>
      </c>
      <c r="M24" s="960"/>
      <c r="N24" s="960"/>
      <c r="O24" s="960"/>
      <c r="P24" s="1572"/>
      <c r="Q24" s="1572"/>
      <c r="R24" s="1572"/>
    </row>
    <row r="25" spans="2:18" s="365" customFormat="1" ht="37.5" customHeight="1" x14ac:dyDescent="0.2">
      <c r="B25" s="631" t="s">
        <v>79</v>
      </c>
      <c r="C25" s="1266">
        <v>0.16515830465419457</v>
      </c>
      <c r="D25" s="1302">
        <v>100</v>
      </c>
      <c r="E25" s="1302">
        <v>52</v>
      </c>
      <c r="F25" s="1302">
        <v>25</v>
      </c>
      <c r="G25" s="1302">
        <v>4</v>
      </c>
      <c r="H25" s="860" t="s">
        <v>80</v>
      </c>
      <c r="M25" s="960"/>
      <c r="N25" s="960"/>
      <c r="O25" s="960"/>
      <c r="P25" s="1572"/>
      <c r="Q25" s="1572"/>
      <c r="R25" s="1572"/>
    </row>
    <row r="26" spans="2:18" s="365" customFormat="1" ht="37.5" customHeight="1" x14ac:dyDescent="0.2">
      <c r="B26" s="631" t="s">
        <v>81</v>
      </c>
      <c r="C26" s="1266">
        <v>1.5799026655879678</v>
      </c>
      <c r="D26" s="1302">
        <v>100</v>
      </c>
      <c r="E26" s="1302">
        <v>90</v>
      </c>
      <c r="F26" s="1302">
        <v>68</v>
      </c>
      <c r="G26" s="1302">
        <v>36</v>
      </c>
      <c r="H26" s="860" t="s">
        <v>1275</v>
      </c>
      <c r="M26" s="960"/>
      <c r="N26" s="960"/>
      <c r="O26" s="960"/>
      <c r="P26" s="1572"/>
      <c r="Q26" s="1572"/>
      <c r="R26" s="1572"/>
    </row>
    <row r="27" spans="2:18" s="365" customFormat="1" ht="37.5" customHeight="1" x14ac:dyDescent="0.2">
      <c r="B27" s="631" t="s">
        <v>534</v>
      </c>
      <c r="C27" s="1266">
        <v>0.42798636815211333</v>
      </c>
      <c r="D27" s="1302">
        <v>100</v>
      </c>
      <c r="E27" s="1302">
        <v>12</v>
      </c>
      <c r="F27" s="1302">
        <v>2</v>
      </c>
      <c r="G27" s="1302">
        <v>2</v>
      </c>
      <c r="H27" s="860" t="s">
        <v>507</v>
      </c>
      <c r="M27" s="960"/>
      <c r="N27" s="960"/>
      <c r="O27" s="960"/>
      <c r="P27" s="1572"/>
      <c r="Q27" s="1572"/>
      <c r="R27" s="1572"/>
    </row>
    <row r="28" spans="2:18" s="365" customFormat="1" ht="37.5" customHeight="1" x14ac:dyDescent="0.2">
      <c r="B28" s="631" t="s">
        <v>330</v>
      </c>
      <c r="C28" s="1266">
        <v>6.3506302424138267E-2</v>
      </c>
      <c r="D28" s="1302">
        <v>100</v>
      </c>
      <c r="E28" s="1302">
        <v>83</v>
      </c>
      <c r="F28" s="1302">
        <v>0</v>
      </c>
      <c r="G28" s="1302">
        <v>0</v>
      </c>
      <c r="H28" s="860" t="s">
        <v>125</v>
      </c>
      <c r="M28" s="960"/>
      <c r="N28" s="960"/>
      <c r="O28" s="960"/>
      <c r="P28" s="1572"/>
      <c r="Q28" s="1572"/>
      <c r="R28" s="1572"/>
    </row>
    <row r="29" spans="2:18" s="365" customFormat="1" ht="37.5" customHeight="1" x14ac:dyDescent="0.2">
      <c r="B29" s="631" t="s">
        <v>535</v>
      </c>
      <c r="C29" s="1266">
        <v>0.31962742969244506</v>
      </c>
      <c r="D29" s="1302">
        <v>100</v>
      </c>
      <c r="E29" s="1302">
        <v>98</v>
      </c>
      <c r="F29" s="1302">
        <v>28</v>
      </c>
      <c r="G29" s="1302">
        <v>27</v>
      </c>
      <c r="H29" s="860" t="s">
        <v>536</v>
      </c>
      <c r="M29" s="960"/>
      <c r="N29" s="960"/>
      <c r="O29" s="960"/>
      <c r="P29" s="1572"/>
      <c r="Q29" s="1572"/>
      <c r="R29" s="1572"/>
    </row>
    <row r="30" spans="2:18" s="365" customFormat="1" ht="37.5" customHeight="1" x14ac:dyDescent="0.2">
      <c r="B30" s="631" t="s">
        <v>537</v>
      </c>
      <c r="C30" s="1266">
        <v>0.41226698636396025</v>
      </c>
      <c r="D30" s="1302">
        <v>100</v>
      </c>
      <c r="E30" s="1302">
        <v>86</v>
      </c>
      <c r="F30" s="1302">
        <v>50</v>
      </c>
      <c r="G30" s="1302">
        <v>24</v>
      </c>
      <c r="H30" s="860" t="s">
        <v>538</v>
      </c>
      <c r="M30" s="960"/>
      <c r="N30" s="960"/>
      <c r="O30" s="960"/>
      <c r="P30" s="1572"/>
      <c r="Q30" s="1572"/>
      <c r="R30" s="1572"/>
    </row>
    <row r="31" spans="2:18" s="365" customFormat="1" ht="37.5" customHeight="1" x14ac:dyDescent="0.2">
      <c r="B31" s="631" t="s">
        <v>539</v>
      </c>
      <c r="C31" s="1266">
        <v>0.48164185798900905</v>
      </c>
      <c r="D31" s="1302">
        <v>100</v>
      </c>
      <c r="E31" s="1302">
        <v>47</v>
      </c>
      <c r="F31" s="1302">
        <v>9</v>
      </c>
      <c r="G31" s="1302">
        <v>1</v>
      </c>
      <c r="H31" s="860" t="s">
        <v>903</v>
      </c>
      <c r="M31" s="960"/>
      <c r="N31" s="960"/>
      <c r="O31" s="960"/>
      <c r="P31" s="1572"/>
      <c r="Q31" s="1572"/>
      <c r="R31" s="1572"/>
    </row>
    <row r="32" spans="2:18" s="365" customFormat="1" ht="37.5" customHeight="1" x14ac:dyDescent="0.2">
      <c r="B32" s="631" t="s">
        <v>540</v>
      </c>
      <c r="C32" s="1266">
        <v>3.9822433863321023E-2</v>
      </c>
      <c r="D32" s="1302">
        <v>100</v>
      </c>
      <c r="E32" s="1302">
        <v>107</v>
      </c>
      <c r="F32" s="1302">
        <v>67</v>
      </c>
      <c r="G32" s="1302">
        <v>67</v>
      </c>
      <c r="H32" s="860" t="s">
        <v>1276</v>
      </c>
      <c r="M32" s="960"/>
      <c r="N32" s="960"/>
      <c r="O32" s="960"/>
      <c r="P32" s="1572"/>
      <c r="Q32" s="1572"/>
      <c r="R32" s="1572"/>
    </row>
    <row r="33" spans="2:18" s="365" customFormat="1" ht="17.25" customHeight="1" x14ac:dyDescent="0.2">
      <c r="B33" s="454"/>
      <c r="C33" s="1723"/>
      <c r="D33" s="1236"/>
      <c r="E33" s="1236"/>
      <c r="F33" s="1236"/>
      <c r="G33" s="1236"/>
      <c r="H33" s="728"/>
      <c r="K33" s="853"/>
      <c r="M33" s="960"/>
      <c r="N33" s="960"/>
      <c r="O33" s="960"/>
      <c r="P33" s="1572"/>
      <c r="Q33" s="1572"/>
      <c r="R33" s="1572"/>
    </row>
    <row r="34" spans="2:18" s="360" customFormat="1" ht="37.5" customHeight="1" x14ac:dyDescent="0.2">
      <c r="B34" s="454" t="s">
        <v>541</v>
      </c>
      <c r="C34" s="1723">
        <v>5.4403732410011774</v>
      </c>
      <c r="D34" s="979">
        <v>100</v>
      </c>
      <c r="E34" s="979">
        <v>106</v>
      </c>
      <c r="F34" s="979">
        <v>92</v>
      </c>
      <c r="G34" s="979">
        <v>66</v>
      </c>
      <c r="H34" s="728" t="s">
        <v>909</v>
      </c>
      <c r="K34" s="363"/>
      <c r="M34" s="960"/>
      <c r="N34" s="960"/>
      <c r="O34" s="960"/>
      <c r="P34" s="1572"/>
      <c r="Q34" s="1572"/>
      <c r="R34" s="1572"/>
    </row>
    <row r="35" spans="2:18" s="365" customFormat="1" ht="37.5" customHeight="1" x14ac:dyDescent="0.2">
      <c r="B35" s="631" t="s">
        <v>904</v>
      </c>
      <c r="C35" s="1266">
        <v>4.7732426779119628</v>
      </c>
      <c r="D35" s="863">
        <v>100</v>
      </c>
      <c r="E35" s="863">
        <v>106</v>
      </c>
      <c r="F35" s="863">
        <v>92</v>
      </c>
      <c r="G35" s="863">
        <v>64</v>
      </c>
      <c r="H35" s="860" t="s">
        <v>910</v>
      </c>
      <c r="M35" s="960"/>
      <c r="N35" s="960"/>
      <c r="O35" s="960"/>
      <c r="P35" s="1572"/>
      <c r="Q35" s="1572"/>
      <c r="R35" s="1572"/>
    </row>
    <row r="36" spans="2:18" s="365" customFormat="1" ht="37.5" customHeight="1" x14ac:dyDescent="0.2">
      <c r="B36" s="631" t="s">
        <v>648</v>
      </c>
      <c r="C36" s="1266">
        <v>0.66713056308921459</v>
      </c>
      <c r="D36" s="863">
        <v>100</v>
      </c>
      <c r="E36" s="863">
        <v>104</v>
      </c>
      <c r="F36" s="863">
        <v>89</v>
      </c>
      <c r="G36" s="863">
        <v>91</v>
      </c>
      <c r="H36" s="860" t="s">
        <v>686</v>
      </c>
      <c r="M36" s="960"/>
      <c r="N36" s="960"/>
      <c r="O36" s="960"/>
      <c r="P36" s="1572"/>
      <c r="Q36" s="1572"/>
      <c r="R36" s="1572"/>
    </row>
    <row r="37" spans="2:18" s="365" customFormat="1" ht="17.25" customHeight="1" x14ac:dyDescent="0.2">
      <c r="B37" s="454"/>
      <c r="C37" s="1723"/>
      <c r="D37" s="1236"/>
      <c r="E37" s="1236"/>
      <c r="F37" s="1236"/>
      <c r="G37" s="1236"/>
      <c r="H37" s="728"/>
      <c r="K37" s="853"/>
      <c r="M37" s="960"/>
      <c r="N37" s="960"/>
      <c r="O37" s="960"/>
      <c r="P37" s="1572"/>
      <c r="Q37" s="1572"/>
      <c r="R37" s="1572"/>
    </row>
    <row r="38" spans="2:18" s="360" customFormat="1" ht="37.5" customHeight="1" x14ac:dyDescent="0.2">
      <c r="B38" s="454" t="s">
        <v>306</v>
      </c>
      <c r="C38" s="1723">
        <v>100</v>
      </c>
      <c r="D38" s="979">
        <v>100</v>
      </c>
      <c r="E38" s="979">
        <v>73</v>
      </c>
      <c r="F38" s="979">
        <v>38</v>
      </c>
      <c r="G38" s="979">
        <v>10</v>
      </c>
      <c r="H38" s="728" t="s">
        <v>307</v>
      </c>
      <c r="J38" s="365"/>
      <c r="M38" s="960"/>
      <c r="N38" s="960"/>
      <c r="O38" s="960"/>
      <c r="P38" s="1572"/>
      <c r="Q38" s="1572"/>
      <c r="R38" s="1572"/>
    </row>
    <row r="39" spans="2:18" s="258" customFormat="1" ht="27" customHeight="1" thickBot="1" x14ac:dyDescent="0.75">
      <c r="B39" s="351"/>
      <c r="C39" s="726"/>
      <c r="D39" s="386"/>
      <c r="E39" s="386"/>
      <c r="F39" s="1573"/>
      <c r="G39" s="1573"/>
      <c r="H39" s="1428"/>
      <c r="P39" s="1572"/>
      <c r="Q39" s="1572"/>
      <c r="R39" s="1572"/>
    </row>
    <row r="40" spans="2:18" ht="9" customHeight="1" thickTop="1" x14ac:dyDescent="0.5">
      <c r="B40" s="37"/>
      <c r="C40" s="37"/>
      <c r="D40" s="37"/>
      <c r="E40" s="37"/>
      <c r="F40" s="37"/>
      <c r="G40" s="37"/>
      <c r="H40" s="37"/>
    </row>
    <row r="41" spans="2:18" s="417" customFormat="1" ht="18.75" customHeight="1" x14ac:dyDescent="0.5">
      <c r="B41" s="334" t="s">
        <v>1790</v>
      </c>
      <c r="H41" s="356" t="s">
        <v>1791</v>
      </c>
    </row>
    <row r="42" spans="2:18" ht="18" x14ac:dyDescent="0.45">
      <c r="C42" s="101"/>
    </row>
    <row r="43" spans="2:18" ht="18" x14ac:dyDescent="0.45">
      <c r="C43" s="101"/>
    </row>
    <row r="44" spans="2:18" ht="18" x14ac:dyDescent="0.45">
      <c r="C44" s="101"/>
    </row>
    <row r="45" spans="2:18" ht="18" x14ac:dyDescent="0.45">
      <c r="C45" s="101"/>
    </row>
    <row r="46" spans="2:18" ht="18" x14ac:dyDescent="0.45">
      <c r="C46" s="101"/>
    </row>
    <row r="47" spans="2:18" ht="18" x14ac:dyDescent="0.45">
      <c r="C47" s="101"/>
    </row>
    <row r="48" spans="2:18" ht="18" x14ac:dyDescent="0.45">
      <c r="C48" s="101"/>
    </row>
    <row r="49" spans="3:3" ht="18" x14ac:dyDescent="0.45">
      <c r="C49" s="101"/>
    </row>
    <row r="50" spans="3:3" ht="18" x14ac:dyDescent="0.45">
      <c r="C50" s="101"/>
    </row>
    <row r="51" spans="3:3" ht="18" x14ac:dyDescent="0.45">
      <c r="C51" s="101"/>
    </row>
    <row r="52" spans="3:3" ht="18" x14ac:dyDescent="0.45">
      <c r="C52" s="101"/>
    </row>
    <row r="53" spans="3:3" ht="18" x14ac:dyDescent="0.45">
      <c r="C53" s="101"/>
    </row>
    <row r="54" spans="3:3" ht="18" x14ac:dyDescent="0.45">
      <c r="C54" s="101"/>
    </row>
    <row r="55" spans="3:3" ht="18" x14ac:dyDescent="0.45">
      <c r="C55" s="101"/>
    </row>
  </sheetData>
  <mergeCells count="9">
    <mergeCell ref="J9:L10"/>
    <mergeCell ref="B3:H3"/>
    <mergeCell ref="B5:H5"/>
    <mergeCell ref="B9:B11"/>
    <mergeCell ref="H9:H11"/>
    <mergeCell ref="D9:D11"/>
    <mergeCell ref="E9:E11"/>
    <mergeCell ref="G9:G11"/>
    <mergeCell ref="F9:F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Roman,Regular"&amp;20- 62 -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7"/>
  <dimension ref="A1:W71"/>
  <sheetViews>
    <sheetView rightToLeft="1" view="pageBreakPreview" zoomScale="50" zoomScaleNormal="50" zoomScaleSheetLayoutView="50" workbookViewId="0"/>
  </sheetViews>
  <sheetFormatPr defaultRowHeight="15" x14ac:dyDescent="0.35"/>
  <cols>
    <col min="1" max="1" width="9.140625" style="48"/>
    <col min="2" max="2" width="62.7109375" style="48" customWidth="1"/>
    <col min="3" max="8" width="14.28515625" style="48" customWidth="1"/>
    <col min="9" max="9" width="62.7109375" style="48" customWidth="1"/>
    <col min="10" max="10" width="11.140625" style="48" bestFit="1" customWidth="1"/>
    <col min="11" max="11" width="15" style="48" bestFit="1" customWidth="1"/>
    <col min="12" max="12" width="9.85546875" style="48" bestFit="1" customWidth="1"/>
    <col min="13" max="16384" width="9.140625" style="48"/>
  </cols>
  <sheetData>
    <row r="1" spans="1: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1: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1:23" ht="36.75" x14ac:dyDescent="0.85">
      <c r="B3" s="1792" t="s">
        <v>1920</v>
      </c>
      <c r="C3" s="1793"/>
      <c r="D3" s="1793"/>
      <c r="E3" s="1793"/>
      <c r="F3" s="1793"/>
      <c r="G3" s="1793"/>
      <c r="H3" s="1793"/>
      <c r="I3" s="1793"/>
    </row>
    <row r="4" spans="1:23" ht="10.5" customHeight="1" x14ac:dyDescent="0.85">
      <c r="B4" s="717"/>
      <c r="C4" s="693"/>
      <c r="D4" s="693"/>
      <c r="E4" s="693"/>
      <c r="F4" s="693"/>
      <c r="G4" s="693"/>
      <c r="H4" s="693"/>
      <c r="I4" s="469"/>
    </row>
    <row r="5" spans="1:23" ht="36.75" x14ac:dyDescent="0.85">
      <c r="B5" s="1792" t="s">
        <v>1921</v>
      </c>
      <c r="C5" s="1793"/>
      <c r="D5" s="1793"/>
      <c r="E5" s="1793"/>
      <c r="F5" s="1793"/>
      <c r="G5" s="1793"/>
      <c r="H5" s="1793"/>
      <c r="I5" s="1793"/>
    </row>
    <row r="6" spans="1:23" ht="20.25" customHeight="1" x14ac:dyDescent="0.65">
      <c r="A6" s="75"/>
      <c r="B6" s="75"/>
      <c r="C6" s="75"/>
      <c r="D6" s="75"/>
      <c r="E6" s="75"/>
      <c r="F6" s="75"/>
      <c r="G6" s="75"/>
      <c r="H6" s="75"/>
      <c r="I6" s="75"/>
      <c r="J6" s="75"/>
      <c r="K6" s="75"/>
      <c r="L6" s="75"/>
      <c r="M6" s="75"/>
      <c r="N6" s="75"/>
      <c r="O6" s="75"/>
      <c r="P6" s="75"/>
      <c r="Q6" s="75"/>
      <c r="R6" s="75"/>
      <c r="S6" s="75"/>
      <c r="T6" s="75"/>
      <c r="U6" s="75"/>
    </row>
    <row r="7" spans="1:23" s="37" customFormat="1" ht="22.5" x14ac:dyDescent="0.5">
      <c r="A7" s="49"/>
      <c r="B7" s="355" t="s">
        <v>1801</v>
      </c>
      <c r="C7" s="417"/>
      <c r="D7" s="417"/>
      <c r="E7" s="417"/>
      <c r="F7" s="417"/>
      <c r="G7" s="417"/>
      <c r="H7" s="417"/>
      <c r="I7" s="229" t="s">
        <v>1802</v>
      </c>
      <c r="U7" s="50"/>
    </row>
    <row r="8" spans="1:23" ht="20.25" customHeight="1" thickBot="1" x14ac:dyDescent="0.7">
      <c r="B8" s="75"/>
      <c r="C8" s="75"/>
      <c r="D8" s="75"/>
      <c r="E8" s="75"/>
      <c r="F8" s="75"/>
      <c r="G8" s="75"/>
      <c r="H8" s="75"/>
      <c r="I8" s="75"/>
      <c r="J8" s="75"/>
      <c r="K8" s="75"/>
      <c r="L8" s="75"/>
      <c r="M8" s="75"/>
      <c r="N8" s="75"/>
      <c r="O8" s="75"/>
      <c r="P8" s="75"/>
      <c r="Q8" s="75"/>
      <c r="R8" s="75"/>
      <c r="S8" s="75"/>
      <c r="T8" s="75"/>
      <c r="U8" s="75"/>
      <c r="V8" s="75"/>
    </row>
    <row r="9" spans="1:23" s="258" customFormat="1" ht="23.1" customHeight="1" thickTop="1" x14ac:dyDescent="0.7">
      <c r="B9" s="1958" t="s">
        <v>887</v>
      </c>
      <c r="C9" s="1779">
        <v>2008</v>
      </c>
      <c r="D9" s="1779">
        <v>2009</v>
      </c>
      <c r="E9" s="1779">
        <v>2010</v>
      </c>
      <c r="F9" s="1779">
        <v>2011</v>
      </c>
      <c r="G9" s="1779">
        <v>2012</v>
      </c>
      <c r="H9" s="1779">
        <v>2013</v>
      </c>
      <c r="I9" s="1961" t="s">
        <v>886</v>
      </c>
      <c r="J9" s="339"/>
      <c r="N9" s="339"/>
    </row>
    <row r="10" spans="1:23" s="258" customFormat="1" ht="23.1" customHeight="1" x14ac:dyDescent="0.7">
      <c r="B10" s="1959"/>
      <c r="C10" s="1780"/>
      <c r="D10" s="1780"/>
      <c r="E10" s="1780"/>
      <c r="F10" s="1780"/>
      <c r="G10" s="1780"/>
      <c r="H10" s="1780"/>
      <c r="I10" s="1991"/>
    </row>
    <row r="11" spans="1:23" s="258" customFormat="1" ht="22.5" customHeight="1" x14ac:dyDescent="0.7">
      <c r="B11" s="1960"/>
      <c r="C11" s="1781"/>
      <c r="D11" s="1781"/>
      <c r="E11" s="1781"/>
      <c r="F11" s="1781"/>
      <c r="G11" s="1781"/>
      <c r="H11" s="1781"/>
      <c r="I11" s="1992"/>
    </row>
    <row r="12" spans="1:23" s="258" customFormat="1" ht="15" customHeight="1" x14ac:dyDescent="0.7">
      <c r="B12" s="1467"/>
      <c r="C12" s="727"/>
      <c r="D12" s="727"/>
      <c r="E12" s="727"/>
      <c r="F12" s="727"/>
      <c r="G12" s="727"/>
      <c r="H12" s="727"/>
      <c r="I12" s="585"/>
    </row>
    <row r="13" spans="1:23" s="365" customFormat="1" ht="23.1" customHeight="1" x14ac:dyDescent="0.2">
      <c r="B13" s="1468" t="s">
        <v>230</v>
      </c>
      <c r="C13" s="1302"/>
      <c r="D13" s="1302"/>
      <c r="E13" s="1302"/>
      <c r="F13" s="1302"/>
      <c r="G13" s="1302"/>
      <c r="H13" s="1302"/>
      <c r="I13" s="859" t="s">
        <v>231</v>
      </c>
    </row>
    <row r="14" spans="1:23" s="365" customFormat="1" ht="9.9499999999999993" customHeight="1" x14ac:dyDescent="0.2">
      <c r="B14" s="1469"/>
      <c r="C14" s="1236"/>
      <c r="D14" s="1236"/>
      <c r="E14" s="1236"/>
      <c r="F14" s="1236"/>
      <c r="G14" s="1236"/>
      <c r="H14" s="1236"/>
      <c r="I14" s="859"/>
    </row>
    <row r="15" spans="1:23" s="365" customFormat="1" ht="23.1" customHeight="1" x14ac:dyDescent="0.2">
      <c r="B15" s="729" t="s">
        <v>232</v>
      </c>
      <c r="C15" s="874">
        <v>25533</v>
      </c>
      <c r="D15" s="874">
        <v>26236</v>
      </c>
      <c r="E15" s="874">
        <v>27133</v>
      </c>
      <c r="F15" s="874">
        <v>29684</v>
      </c>
      <c r="G15" s="874">
        <v>30305</v>
      </c>
      <c r="H15" s="874">
        <v>29455</v>
      </c>
      <c r="I15" s="728" t="s">
        <v>274</v>
      </c>
    </row>
    <row r="16" spans="1:23" s="365" customFormat="1" ht="23.1" customHeight="1" x14ac:dyDescent="0.2">
      <c r="B16" s="609" t="s">
        <v>168</v>
      </c>
      <c r="C16" s="875">
        <v>4717</v>
      </c>
      <c r="D16" s="875">
        <v>5093</v>
      </c>
      <c r="E16" s="875">
        <v>5431</v>
      </c>
      <c r="F16" s="875">
        <v>6464</v>
      </c>
      <c r="G16" s="875">
        <v>6711</v>
      </c>
      <c r="H16" s="875">
        <v>6523</v>
      </c>
      <c r="I16" s="860" t="s">
        <v>685</v>
      </c>
    </row>
    <row r="17" spans="2:9" s="365" customFormat="1" ht="23.1" customHeight="1" x14ac:dyDescent="0.2">
      <c r="B17" s="609" t="s">
        <v>169</v>
      </c>
      <c r="C17" s="875">
        <v>2228</v>
      </c>
      <c r="D17" s="875">
        <v>2266</v>
      </c>
      <c r="E17" s="875">
        <v>2397</v>
      </c>
      <c r="F17" s="875">
        <v>2912</v>
      </c>
      <c r="G17" s="875">
        <v>3261</v>
      </c>
      <c r="H17" s="875">
        <v>3712</v>
      </c>
      <c r="I17" s="860" t="s">
        <v>495</v>
      </c>
    </row>
    <row r="18" spans="2:9" s="365" customFormat="1" ht="23.1" customHeight="1" x14ac:dyDescent="0.2">
      <c r="B18" s="609" t="s">
        <v>170</v>
      </c>
      <c r="C18" s="875">
        <v>5578</v>
      </c>
      <c r="D18" s="875">
        <v>5802</v>
      </c>
      <c r="E18" s="875">
        <v>5997</v>
      </c>
      <c r="F18" s="875">
        <v>5449</v>
      </c>
      <c r="G18" s="875">
        <v>6450</v>
      </c>
      <c r="H18" s="875">
        <v>6450</v>
      </c>
      <c r="I18" s="860" t="s">
        <v>171</v>
      </c>
    </row>
    <row r="19" spans="2:9" s="365" customFormat="1" ht="23.1" customHeight="1" x14ac:dyDescent="0.2">
      <c r="B19" s="609" t="s">
        <v>52</v>
      </c>
      <c r="C19" s="875">
        <v>464</v>
      </c>
      <c r="D19" s="875">
        <v>475</v>
      </c>
      <c r="E19" s="875">
        <v>478</v>
      </c>
      <c r="F19" s="875">
        <v>514</v>
      </c>
      <c r="G19" s="875">
        <v>539</v>
      </c>
      <c r="H19" s="875">
        <v>532</v>
      </c>
      <c r="I19" s="860" t="s">
        <v>509</v>
      </c>
    </row>
    <row r="20" spans="2:9" s="365" customFormat="1" ht="23.1" customHeight="1" x14ac:dyDescent="0.2">
      <c r="B20" s="609" t="s">
        <v>82</v>
      </c>
      <c r="C20" s="875">
        <v>279</v>
      </c>
      <c r="D20" s="875">
        <v>282</v>
      </c>
      <c r="E20" s="875">
        <v>264</v>
      </c>
      <c r="F20" s="875">
        <v>294</v>
      </c>
      <c r="G20" s="875">
        <v>233</v>
      </c>
      <c r="H20" s="875">
        <v>240</v>
      </c>
      <c r="I20" s="860" t="s">
        <v>902</v>
      </c>
    </row>
    <row r="21" spans="2:9" s="365" customFormat="1" ht="23.1" customHeight="1" x14ac:dyDescent="0.2">
      <c r="B21" s="609" t="s">
        <v>83</v>
      </c>
      <c r="C21" s="875">
        <v>36</v>
      </c>
      <c r="D21" s="875">
        <v>34</v>
      </c>
      <c r="E21" s="875">
        <v>33</v>
      </c>
      <c r="F21" s="875">
        <v>35</v>
      </c>
      <c r="G21" s="875">
        <v>32</v>
      </c>
      <c r="H21" s="875">
        <v>32</v>
      </c>
      <c r="I21" s="860" t="s">
        <v>508</v>
      </c>
    </row>
    <row r="22" spans="2:9" s="365" customFormat="1" ht="23.1" customHeight="1" x14ac:dyDescent="0.2">
      <c r="B22" s="609" t="s">
        <v>84</v>
      </c>
      <c r="C22" s="875">
        <v>130</v>
      </c>
      <c r="D22" s="875">
        <v>146</v>
      </c>
      <c r="E22" s="875">
        <v>142</v>
      </c>
      <c r="F22" s="875">
        <v>156</v>
      </c>
      <c r="G22" s="875">
        <v>88</v>
      </c>
      <c r="H22" s="875">
        <v>104</v>
      </c>
      <c r="I22" s="860" t="s">
        <v>85</v>
      </c>
    </row>
    <row r="23" spans="2:9" s="365" customFormat="1" ht="23.1" customHeight="1" x14ac:dyDescent="0.2">
      <c r="B23" s="609" t="s">
        <v>86</v>
      </c>
      <c r="C23" s="875">
        <v>3176</v>
      </c>
      <c r="D23" s="875">
        <v>3212</v>
      </c>
      <c r="E23" s="875">
        <v>3331</v>
      </c>
      <c r="F23" s="875">
        <v>3826</v>
      </c>
      <c r="G23" s="875">
        <v>3917</v>
      </c>
      <c r="H23" s="875">
        <v>3604</v>
      </c>
      <c r="I23" s="860" t="s">
        <v>358</v>
      </c>
    </row>
    <row r="24" spans="2:9" s="365" customFormat="1" ht="23.1" customHeight="1" x14ac:dyDescent="0.2">
      <c r="B24" s="609" t="s">
        <v>359</v>
      </c>
      <c r="C24" s="875">
        <v>1699</v>
      </c>
      <c r="D24" s="875">
        <v>1740</v>
      </c>
      <c r="E24" s="875">
        <v>1918</v>
      </c>
      <c r="F24" s="875">
        <v>2195</v>
      </c>
      <c r="G24" s="875">
        <v>1983</v>
      </c>
      <c r="H24" s="875">
        <v>1914</v>
      </c>
      <c r="I24" s="860" t="s">
        <v>360</v>
      </c>
    </row>
    <row r="25" spans="2:9" s="365" customFormat="1" ht="23.1" customHeight="1" x14ac:dyDescent="0.2">
      <c r="B25" s="609" t="s">
        <v>79</v>
      </c>
      <c r="C25" s="875">
        <v>404</v>
      </c>
      <c r="D25" s="875">
        <v>397</v>
      </c>
      <c r="E25" s="875">
        <v>412</v>
      </c>
      <c r="F25" s="875">
        <v>404</v>
      </c>
      <c r="G25" s="875">
        <v>297</v>
      </c>
      <c r="H25" s="875">
        <v>239</v>
      </c>
      <c r="I25" s="860" t="s">
        <v>80</v>
      </c>
    </row>
    <row r="26" spans="2:9" s="365" customFormat="1" ht="23.1" customHeight="1" x14ac:dyDescent="0.2">
      <c r="B26" s="609" t="s">
        <v>81</v>
      </c>
      <c r="C26" s="875">
        <v>5026</v>
      </c>
      <c r="D26" s="875">
        <v>4973</v>
      </c>
      <c r="E26" s="875">
        <v>4966</v>
      </c>
      <c r="F26" s="875">
        <v>5597</v>
      </c>
      <c r="G26" s="875">
        <v>5393</v>
      </c>
      <c r="H26" s="875">
        <v>5030</v>
      </c>
      <c r="I26" s="860" t="s">
        <v>1275</v>
      </c>
    </row>
    <row r="27" spans="2:9" s="365" customFormat="1" ht="23.1" customHeight="1" x14ac:dyDescent="0.2">
      <c r="B27" s="609" t="s">
        <v>534</v>
      </c>
      <c r="C27" s="875">
        <v>427</v>
      </c>
      <c r="D27" s="875">
        <v>430</v>
      </c>
      <c r="E27" s="875">
        <v>422</v>
      </c>
      <c r="F27" s="875">
        <v>416</v>
      </c>
      <c r="G27" s="875">
        <v>374</v>
      </c>
      <c r="H27" s="875">
        <v>335</v>
      </c>
      <c r="I27" s="860" t="s">
        <v>507</v>
      </c>
    </row>
    <row r="28" spans="2:9" s="365" customFormat="1" ht="23.1" customHeight="1" x14ac:dyDescent="0.2">
      <c r="B28" s="609" t="s">
        <v>330</v>
      </c>
      <c r="C28" s="875">
        <v>137</v>
      </c>
      <c r="D28" s="875">
        <v>127</v>
      </c>
      <c r="E28" s="875">
        <v>124</v>
      </c>
      <c r="F28" s="875">
        <v>128</v>
      </c>
      <c r="G28" s="875">
        <v>110</v>
      </c>
      <c r="H28" s="875">
        <v>110</v>
      </c>
      <c r="I28" s="860" t="s">
        <v>125</v>
      </c>
    </row>
    <row r="29" spans="2:9" s="365" customFormat="1" ht="23.1" customHeight="1" x14ac:dyDescent="0.2">
      <c r="B29" s="609" t="s">
        <v>535</v>
      </c>
      <c r="C29" s="875">
        <v>568</v>
      </c>
      <c r="D29" s="875">
        <v>600</v>
      </c>
      <c r="E29" s="875">
        <v>543</v>
      </c>
      <c r="F29" s="875">
        <v>552</v>
      </c>
      <c r="G29" s="875">
        <v>180</v>
      </c>
      <c r="H29" s="875">
        <v>180</v>
      </c>
      <c r="I29" s="860" t="s">
        <v>536</v>
      </c>
    </row>
    <row r="30" spans="2:9" s="365" customFormat="1" ht="23.1" customHeight="1" x14ac:dyDescent="0.2">
      <c r="B30" s="609" t="s">
        <v>537</v>
      </c>
      <c r="C30" s="875">
        <v>415</v>
      </c>
      <c r="D30" s="875">
        <v>410</v>
      </c>
      <c r="E30" s="875">
        <v>432</v>
      </c>
      <c r="F30" s="875">
        <v>481</v>
      </c>
      <c r="G30" s="875">
        <v>493</v>
      </c>
      <c r="H30" s="875">
        <v>206</v>
      </c>
      <c r="I30" s="860" t="s">
        <v>538</v>
      </c>
    </row>
    <row r="31" spans="2:9" s="365" customFormat="1" ht="23.1" customHeight="1" x14ac:dyDescent="0.2">
      <c r="B31" s="609" t="s">
        <v>539</v>
      </c>
      <c r="C31" s="875">
        <v>206</v>
      </c>
      <c r="D31" s="875">
        <v>204</v>
      </c>
      <c r="E31" s="875">
        <v>200</v>
      </c>
      <c r="F31" s="875">
        <v>218</v>
      </c>
      <c r="G31" s="875">
        <v>209</v>
      </c>
      <c r="H31" s="875">
        <v>209</v>
      </c>
      <c r="I31" s="860" t="s">
        <v>903</v>
      </c>
    </row>
    <row r="32" spans="2:9" s="365" customFormat="1" ht="23.1" customHeight="1" x14ac:dyDescent="0.2">
      <c r="B32" s="609" t="s">
        <v>540</v>
      </c>
      <c r="C32" s="875">
        <v>43</v>
      </c>
      <c r="D32" s="875">
        <v>45</v>
      </c>
      <c r="E32" s="875">
        <v>43</v>
      </c>
      <c r="F32" s="875">
        <v>43</v>
      </c>
      <c r="G32" s="875">
        <v>35</v>
      </c>
      <c r="H32" s="875">
        <v>35</v>
      </c>
      <c r="I32" s="860" t="s">
        <v>1276</v>
      </c>
    </row>
    <row r="33" spans="2:14" s="365" customFormat="1" ht="9.9499999999999993" customHeight="1" x14ac:dyDescent="0.2">
      <c r="B33" s="730"/>
      <c r="C33" s="874"/>
      <c r="D33" s="874"/>
      <c r="E33" s="874"/>
      <c r="F33" s="874"/>
      <c r="G33" s="874"/>
      <c r="H33" s="874"/>
      <c r="I33" s="859"/>
    </row>
    <row r="34" spans="2:14" s="365" customFormat="1" ht="23.1" customHeight="1" x14ac:dyDescent="0.2">
      <c r="B34" s="729" t="s">
        <v>513</v>
      </c>
      <c r="C34" s="874">
        <v>6392</v>
      </c>
      <c r="D34" s="874">
        <v>6860</v>
      </c>
      <c r="E34" s="874">
        <v>7159</v>
      </c>
      <c r="F34" s="874">
        <v>8089</v>
      </c>
      <c r="G34" s="874">
        <v>7871</v>
      </c>
      <c r="H34" s="874">
        <v>7840</v>
      </c>
      <c r="I34" s="728" t="s">
        <v>786</v>
      </c>
    </row>
    <row r="35" spans="2:14" s="365" customFormat="1" ht="9.9499999999999993" customHeight="1" x14ac:dyDescent="0.2">
      <c r="B35" s="730"/>
      <c r="C35" s="874"/>
      <c r="D35" s="874"/>
      <c r="E35" s="874"/>
      <c r="F35" s="874"/>
      <c r="G35" s="874"/>
      <c r="H35" s="874"/>
      <c r="I35" s="859"/>
    </row>
    <row r="36" spans="2:14" s="365" customFormat="1" ht="23.1" customHeight="1" x14ac:dyDescent="0.2">
      <c r="B36" s="729" t="s">
        <v>275</v>
      </c>
      <c r="C36" s="874">
        <v>13584</v>
      </c>
      <c r="D36" s="874">
        <v>15506</v>
      </c>
      <c r="E36" s="874">
        <v>17097</v>
      </c>
      <c r="F36" s="874">
        <v>18796</v>
      </c>
      <c r="G36" s="874">
        <v>21646</v>
      </c>
      <c r="H36" s="874">
        <v>25931</v>
      </c>
      <c r="I36" s="728" t="s">
        <v>276</v>
      </c>
    </row>
    <row r="37" spans="2:14" s="365" customFormat="1" ht="9.9499999999999993" customHeight="1" x14ac:dyDescent="0.2">
      <c r="B37" s="730"/>
      <c r="C37" s="874"/>
      <c r="D37" s="874"/>
      <c r="E37" s="874"/>
      <c r="F37" s="874"/>
      <c r="G37" s="874"/>
      <c r="H37" s="874"/>
      <c r="I37" s="859"/>
    </row>
    <row r="38" spans="2:14" s="365" customFormat="1" ht="23.1" customHeight="1" x14ac:dyDescent="0.2">
      <c r="B38" s="729" t="s">
        <v>854</v>
      </c>
      <c r="C38" s="874">
        <v>45509</v>
      </c>
      <c r="D38" s="874">
        <v>48602</v>
      </c>
      <c r="E38" s="874">
        <v>51389</v>
      </c>
      <c r="F38" s="874">
        <v>56569</v>
      </c>
      <c r="G38" s="874">
        <v>59822</v>
      </c>
      <c r="H38" s="874">
        <v>63226</v>
      </c>
      <c r="I38" s="728" t="s">
        <v>332</v>
      </c>
    </row>
    <row r="39" spans="2:14" s="365" customFormat="1" ht="15" customHeight="1" thickBot="1" x14ac:dyDescent="0.25">
      <c r="B39" s="858"/>
      <c r="C39" s="875"/>
      <c r="D39" s="875"/>
      <c r="E39" s="875"/>
      <c r="F39" s="875"/>
      <c r="G39" s="875"/>
      <c r="H39" s="875"/>
      <c r="I39" s="860"/>
    </row>
    <row r="40" spans="2:14" s="365" customFormat="1" ht="15" customHeight="1" thickTop="1" x14ac:dyDescent="0.2">
      <c r="B40" s="1470"/>
      <c r="C40" s="1132"/>
      <c r="D40" s="1132"/>
      <c r="E40" s="1132"/>
      <c r="F40" s="1132"/>
      <c r="G40" s="1132"/>
      <c r="H40" s="1132"/>
      <c r="I40" s="1471"/>
    </row>
    <row r="41" spans="2:14" s="365" customFormat="1" ht="23.1" customHeight="1" x14ac:dyDescent="0.2">
      <c r="B41" s="730" t="s">
        <v>785</v>
      </c>
      <c r="C41" s="875"/>
      <c r="D41" s="875"/>
      <c r="E41" s="875"/>
      <c r="F41" s="875"/>
      <c r="G41" s="875"/>
      <c r="H41" s="875"/>
      <c r="I41" s="859" t="s">
        <v>141</v>
      </c>
    </row>
    <row r="42" spans="2:14" s="365" customFormat="1" ht="9.9499999999999993" customHeight="1" x14ac:dyDescent="0.2">
      <c r="B42" s="730"/>
      <c r="C42" s="874"/>
      <c r="D42" s="874"/>
      <c r="E42" s="874"/>
      <c r="F42" s="874"/>
      <c r="G42" s="874"/>
      <c r="H42" s="874"/>
      <c r="I42" s="859"/>
    </row>
    <row r="43" spans="2:14" s="365" customFormat="1" ht="23.1" customHeight="1" x14ac:dyDescent="0.2">
      <c r="B43" s="729" t="s">
        <v>232</v>
      </c>
      <c r="C43" s="874">
        <v>101979</v>
      </c>
      <c r="D43" s="874">
        <v>96383</v>
      </c>
      <c r="E43" s="874">
        <v>94497</v>
      </c>
      <c r="F43" s="874">
        <v>91479</v>
      </c>
      <c r="G43" s="874">
        <v>76259</v>
      </c>
      <c r="H43" s="874">
        <v>71624</v>
      </c>
      <c r="I43" s="728" t="s">
        <v>274</v>
      </c>
    </row>
    <row r="44" spans="2:14" s="365" customFormat="1" ht="23.1" customHeight="1" x14ac:dyDescent="0.2">
      <c r="B44" s="609" t="s">
        <v>168</v>
      </c>
      <c r="C44" s="875">
        <v>22790</v>
      </c>
      <c r="D44" s="875">
        <v>22405</v>
      </c>
      <c r="E44" s="875">
        <v>22058</v>
      </c>
      <c r="F44" s="875">
        <v>21203</v>
      </c>
      <c r="G44" s="875">
        <v>21042</v>
      </c>
      <c r="H44" s="875">
        <v>19521</v>
      </c>
      <c r="I44" s="860" t="s">
        <v>685</v>
      </c>
      <c r="J44" s="1235"/>
      <c r="K44" s="1235"/>
      <c r="L44" s="1235"/>
      <c r="M44" s="1235"/>
      <c r="N44" s="1235"/>
    </row>
    <row r="45" spans="2:14" s="365" customFormat="1" ht="23.1" customHeight="1" x14ac:dyDescent="0.2">
      <c r="B45" s="609" t="s">
        <v>169</v>
      </c>
      <c r="C45" s="875">
        <v>9756</v>
      </c>
      <c r="D45" s="875">
        <v>9756</v>
      </c>
      <c r="E45" s="875">
        <v>10317</v>
      </c>
      <c r="F45" s="875">
        <v>11900</v>
      </c>
      <c r="G45" s="875">
        <v>10474</v>
      </c>
      <c r="H45" s="875">
        <v>10473</v>
      </c>
      <c r="I45" s="860" t="s">
        <v>495</v>
      </c>
      <c r="J45" s="1235"/>
      <c r="K45" s="1235"/>
      <c r="L45" s="1235"/>
      <c r="M45" s="1235"/>
      <c r="N45" s="1235"/>
    </row>
    <row r="46" spans="2:14" s="365" customFormat="1" ht="23.1" customHeight="1" x14ac:dyDescent="0.2">
      <c r="B46" s="609" t="s">
        <v>170</v>
      </c>
      <c r="C46" s="875">
        <v>26191</v>
      </c>
      <c r="D46" s="875">
        <v>24792</v>
      </c>
      <c r="E46" s="875">
        <v>24158</v>
      </c>
      <c r="F46" s="875">
        <v>22316</v>
      </c>
      <c r="G46" s="875">
        <v>11144</v>
      </c>
      <c r="H46" s="875">
        <v>11144</v>
      </c>
      <c r="I46" s="860" t="s">
        <v>171</v>
      </c>
      <c r="J46" s="1235"/>
      <c r="K46" s="1235"/>
      <c r="L46" s="1235"/>
      <c r="M46" s="1235"/>
      <c r="N46" s="1235"/>
    </row>
    <row r="47" spans="2:14" s="365" customFormat="1" ht="23.1" customHeight="1" x14ac:dyDescent="0.2">
      <c r="B47" s="609" t="s">
        <v>52</v>
      </c>
      <c r="C47" s="875">
        <v>2145</v>
      </c>
      <c r="D47" s="875">
        <v>1961</v>
      </c>
      <c r="E47" s="875">
        <v>1866</v>
      </c>
      <c r="F47" s="875">
        <v>1644</v>
      </c>
      <c r="G47" s="875">
        <v>1379</v>
      </c>
      <c r="H47" s="875">
        <v>1396</v>
      </c>
      <c r="I47" s="860" t="s">
        <v>509</v>
      </c>
      <c r="J47" s="1235"/>
      <c r="K47" s="1235"/>
      <c r="L47" s="1235"/>
      <c r="M47" s="1235"/>
      <c r="N47" s="1235"/>
    </row>
    <row r="48" spans="2:14" s="365" customFormat="1" ht="23.1" customHeight="1" x14ac:dyDescent="0.2">
      <c r="B48" s="609" t="s">
        <v>82</v>
      </c>
      <c r="C48" s="875">
        <v>1101</v>
      </c>
      <c r="D48" s="875">
        <v>940</v>
      </c>
      <c r="E48" s="875">
        <v>879</v>
      </c>
      <c r="F48" s="875">
        <v>875</v>
      </c>
      <c r="G48" s="875">
        <v>856</v>
      </c>
      <c r="H48" s="875">
        <v>738</v>
      </c>
      <c r="I48" s="860" t="s">
        <v>902</v>
      </c>
      <c r="J48" s="1235"/>
      <c r="K48" s="1235"/>
      <c r="L48" s="1235"/>
      <c r="M48" s="1235"/>
      <c r="N48" s="1235"/>
    </row>
    <row r="49" spans="2:14" s="365" customFormat="1" ht="23.1" customHeight="1" x14ac:dyDescent="0.2">
      <c r="B49" s="609" t="s">
        <v>83</v>
      </c>
      <c r="C49" s="875">
        <v>120</v>
      </c>
      <c r="D49" s="875">
        <v>103</v>
      </c>
      <c r="E49" s="875">
        <v>94</v>
      </c>
      <c r="F49" s="875">
        <v>70</v>
      </c>
      <c r="G49" s="875">
        <v>62</v>
      </c>
      <c r="H49" s="875">
        <v>52</v>
      </c>
      <c r="I49" s="860" t="s">
        <v>508</v>
      </c>
      <c r="J49" s="1235"/>
      <c r="K49" s="1235"/>
      <c r="L49" s="1235"/>
      <c r="M49" s="1235"/>
      <c r="N49" s="1235"/>
    </row>
    <row r="50" spans="2:14" s="365" customFormat="1" ht="23.1" customHeight="1" x14ac:dyDescent="0.2">
      <c r="B50" s="609" t="s">
        <v>84</v>
      </c>
      <c r="C50" s="875">
        <v>568</v>
      </c>
      <c r="D50" s="875">
        <v>512</v>
      </c>
      <c r="E50" s="875">
        <v>512</v>
      </c>
      <c r="F50" s="875">
        <v>450</v>
      </c>
      <c r="G50" s="875">
        <v>457</v>
      </c>
      <c r="H50" s="875">
        <v>432</v>
      </c>
      <c r="I50" s="860" t="s">
        <v>85</v>
      </c>
      <c r="J50" s="1235"/>
      <c r="K50" s="1235"/>
      <c r="L50" s="1235"/>
      <c r="M50" s="1235"/>
      <c r="N50" s="1235"/>
    </row>
    <row r="51" spans="2:14" s="365" customFormat="1" ht="23.1" customHeight="1" x14ac:dyDescent="0.2">
      <c r="B51" s="609" t="s">
        <v>86</v>
      </c>
      <c r="C51" s="875">
        <v>7918</v>
      </c>
      <c r="D51" s="875">
        <v>7724</v>
      </c>
      <c r="E51" s="875">
        <v>7440</v>
      </c>
      <c r="F51" s="875">
        <v>7315</v>
      </c>
      <c r="G51" s="875">
        <v>7160</v>
      </c>
      <c r="H51" s="875">
        <v>7059</v>
      </c>
      <c r="I51" s="860" t="s">
        <v>358</v>
      </c>
      <c r="J51" s="1235"/>
      <c r="K51" s="1235"/>
      <c r="L51" s="1235"/>
      <c r="M51" s="1235"/>
      <c r="N51" s="1235"/>
    </row>
    <row r="52" spans="2:14" s="365" customFormat="1" ht="23.1" customHeight="1" x14ac:dyDescent="0.2">
      <c r="B52" s="609" t="s">
        <v>359</v>
      </c>
      <c r="C52" s="875">
        <v>5730</v>
      </c>
      <c r="D52" s="875">
        <v>5858</v>
      </c>
      <c r="E52" s="875">
        <v>5648</v>
      </c>
      <c r="F52" s="875">
        <v>5446</v>
      </c>
      <c r="G52" s="875">
        <v>5250</v>
      </c>
      <c r="H52" s="875">
        <v>4717</v>
      </c>
      <c r="I52" s="860" t="s">
        <v>360</v>
      </c>
      <c r="J52" s="1235"/>
      <c r="K52" s="1235"/>
      <c r="L52" s="1235"/>
      <c r="M52" s="1235"/>
      <c r="N52" s="1235"/>
    </row>
    <row r="53" spans="2:14" s="365" customFormat="1" ht="23.1" customHeight="1" x14ac:dyDescent="0.2">
      <c r="B53" s="609" t="s">
        <v>79</v>
      </c>
      <c r="C53" s="875">
        <v>1420</v>
      </c>
      <c r="D53" s="875">
        <v>1220</v>
      </c>
      <c r="E53" s="875">
        <v>1184</v>
      </c>
      <c r="F53" s="875">
        <v>938</v>
      </c>
      <c r="G53" s="875">
        <v>956</v>
      </c>
      <c r="H53" s="875">
        <v>642</v>
      </c>
      <c r="I53" s="860" t="s">
        <v>80</v>
      </c>
      <c r="J53" s="1235"/>
      <c r="K53" s="1235"/>
      <c r="L53" s="1235"/>
      <c r="M53" s="1235"/>
      <c r="N53" s="1235"/>
    </row>
    <row r="54" spans="2:14" s="365" customFormat="1" ht="23.1" customHeight="1" x14ac:dyDescent="0.2">
      <c r="B54" s="609" t="s">
        <v>81</v>
      </c>
      <c r="C54" s="875">
        <v>17625</v>
      </c>
      <c r="D54" s="875">
        <v>15220</v>
      </c>
      <c r="E54" s="875">
        <v>14823</v>
      </c>
      <c r="F54" s="875">
        <v>14228</v>
      </c>
      <c r="G54" s="875">
        <v>13778</v>
      </c>
      <c r="H54" s="875">
        <v>12756</v>
      </c>
      <c r="I54" s="860" t="s">
        <v>1275</v>
      </c>
      <c r="J54" s="1235"/>
      <c r="K54" s="1235"/>
      <c r="L54" s="1235"/>
      <c r="M54" s="1235"/>
      <c r="N54" s="1235"/>
    </row>
    <row r="55" spans="2:14" s="365" customFormat="1" ht="23.1" customHeight="1" x14ac:dyDescent="0.2">
      <c r="B55" s="609" t="s">
        <v>534</v>
      </c>
      <c r="C55" s="875">
        <v>1465</v>
      </c>
      <c r="D55" s="875">
        <v>1369</v>
      </c>
      <c r="E55" s="875">
        <v>1294</v>
      </c>
      <c r="F55" s="875">
        <v>1159</v>
      </c>
      <c r="G55" s="875">
        <v>1043</v>
      </c>
      <c r="H55" s="875">
        <v>852</v>
      </c>
      <c r="I55" s="860" t="s">
        <v>507</v>
      </c>
      <c r="J55" s="1235"/>
      <c r="K55" s="1235"/>
      <c r="L55" s="1235"/>
      <c r="M55" s="1235"/>
      <c r="N55" s="1235"/>
    </row>
    <row r="56" spans="2:14" s="365" customFormat="1" ht="23.1" customHeight="1" x14ac:dyDescent="0.2">
      <c r="B56" s="609" t="s">
        <v>330</v>
      </c>
      <c r="C56" s="875">
        <v>622</v>
      </c>
      <c r="D56" s="875">
        <v>481</v>
      </c>
      <c r="E56" s="875">
        <v>473</v>
      </c>
      <c r="F56" s="875">
        <v>380</v>
      </c>
      <c r="G56" s="875">
        <v>361</v>
      </c>
      <c r="H56" s="875">
        <v>361</v>
      </c>
      <c r="I56" s="860" t="s">
        <v>125</v>
      </c>
      <c r="J56" s="1235"/>
      <c r="K56" s="1235"/>
      <c r="L56" s="1235"/>
      <c r="M56" s="1235"/>
      <c r="N56" s="1235"/>
    </row>
    <row r="57" spans="2:14" s="365" customFormat="1" ht="23.1" customHeight="1" x14ac:dyDescent="0.2">
      <c r="B57" s="609" t="s">
        <v>535</v>
      </c>
      <c r="C57" s="875">
        <v>1980</v>
      </c>
      <c r="D57" s="875">
        <v>1776</v>
      </c>
      <c r="E57" s="875">
        <v>1589</v>
      </c>
      <c r="F57" s="875">
        <v>1496</v>
      </c>
      <c r="G57" s="875">
        <v>456</v>
      </c>
      <c r="H57" s="875">
        <v>456</v>
      </c>
      <c r="I57" s="860" t="s">
        <v>536</v>
      </c>
      <c r="J57" s="1235"/>
      <c r="K57" s="1235"/>
      <c r="L57" s="1235"/>
      <c r="M57" s="1235"/>
      <c r="N57" s="1235"/>
    </row>
    <row r="58" spans="2:14" s="365" customFormat="1" ht="23.1" customHeight="1" x14ac:dyDescent="0.2">
      <c r="B58" s="609" t="s">
        <v>537</v>
      </c>
      <c r="C58" s="875">
        <v>1495</v>
      </c>
      <c r="D58" s="875">
        <v>1323</v>
      </c>
      <c r="E58" s="875">
        <v>1284</v>
      </c>
      <c r="F58" s="875">
        <v>1273</v>
      </c>
      <c r="G58" s="875">
        <v>1170</v>
      </c>
      <c r="H58" s="875">
        <v>354</v>
      </c>
      <c r="I58" s="860" t="s">
        <v>538</v>
      </c>
      <c r="J58" s="1235"/>
      <c r="K58" s="1235"/>
      <c r="L58" s="1235"/>
      <c r="M58" s="1235"/>
      <c r="N58" s="1235"/>
    </row>
    <row r="59" spans="2:14" s="365" customFormat="1" ht="23.1" customHeight="1" x14ac:dyDescent="0.2">
      <c r="B59" s="609" t="s">
        <v>539</v>
      </c>
      <c r="C59" s="875">
        <v>842</v>
      </c>
      <c r="D59" s="875">
        <v>748</v>
      </c>
      <c r="E59" s="875">
        <v>707</v>
      </c>
      <c r="F59" s="875">
        <v>650</v>
      </c>
      <c r="G59" s="875">
        <v>564</v>
      </c>
      <c r="H59" s="875">
        <v>564</v>
      </c>
      <c r="I59" s="860" t="s">
        <v>903</v>
      </c>
      <c r="J59" s="1235"/>
      <c r="K59" s="1235"/>
      <c r="L59" s="1235"/>
      <c r="M59" s="1235"/>
      <c r="N59" s="1235"/>
    </row>
    <row r="60" spans="2:14" s="365" customFormat="1" ht="23.1" customHeight="1" x14ac:dyDescent="0.2">
      <c r="B60" s="609" t="s">
        <v>540</v>
      </c>
      <c r="C60" s="875">
        <v>211</v>
      </c>
      <c r="D60" s="875">
        <v>195</v>
      </c>
      <c r="E60" s="875">
        <v>171</v>
      </c>
      <c r="F60" s="875">
        <v>136</v>
      </c>
      <c r="G60" s="875">
        <v>107</v>
      </c>
      <c r="H60" s="875">
        <v>107</v>
      </c>
      <c r="I60" s="860" t="s">
        <v>1276</v>
      </c>
      <c r="J60" s="1235"/>
      <c r="K60" s="1235"/>
      <c r="L60" s="1235"/>
      <c r="M60" s="1235"/>
      <c r="N60" s="1235"/>
    </row>
    <row r="61" spans="2:14" s="365" customFormat="1" ht="9.9499999999999993" customHeight="1" x14ac:dyDescent="0.2">
      <c r="B61" s="730"/>
      <c r="C61" s="874"/>
      <c r="D61" s="874"/>
      <c r="E61" s="874"/>
      <c r="F61" s="874"/>
      <c r="G61" s="874"/>
      <c r="H61" s="874"/>
      <c r="I61" s="859"/>
      <c r="J61" s="1235"/>
      <c r="K61" s="1235"/>
      <c r="L61" s="1235"/>
      <c r="M61" s="1235"/>
      <c r="N61" s="1235"/>
    </row>
    <row r="62" spans="2:14" s="365" customFormat="1" ht="23.1" customHeight="1" x14ac:dyDescent="0.2">
      <c r="B62" s="729" t="s">
        <v>513</v>
      </c>
      <c r="C62" s="874">
        <v>22707</v>
      </c>
      <c r="D62" s="874">
        <v>22651</v>
      </c>
      <c r="E62" s="874">
        <v>22702</v>
      </c>
      <c r="F62" s="874">
        <v>22598</v>
      </c>
      <c r="G62" s="874">
        <v>22143</v>
      </c>
      <c r="H62" s="874">
        <v>21410</v>
      </c>
      <c r="I62" s="728" t="s">
        <v>786</v>
      </c>
      <c r="J62" s="1235"/>
      <c r="K62" s="1235"/>
      <c r="L62" s="1235"/>
      <c r="M62" s="1235"/>
      <c r="N62" s="1235"/>
    </row>
    <row r="63" spans="2:14" s="365" customFormat="1" ht="9.9499999999999993" customHeight="1" x14ac:dyDescent="0.2">
      <c r="B63" s="730"/>
      <c r="C63" s="874"/>
      <c r="D63" s="874"/>
      <c r="E63" s="874"/>
      <c r="F63" s="874"/>
      <c r="G63" s="874"/>
      <c r="H63" s="874"/>
      <c r="I63" s="859"/>
      <c r="J63" s="853"/>
      <c r="K63" s="853"/>
      <c r="L63" s="853"/>
      <c r="M63" s="853"/>
      <c r="N63" s="853"/>
    </row>
    <row r="64" spans="2:14" s="365" customFormat="1" ht="23.1" customHeight="1" x14ac:dyDescent="0.2">
      <c r="B64" s="729" t="s">
        <v>275</v>
      </c>
      <c r="C64" s="874">
        <v>63878</v>
      </c>
      <c r="D64" s="874">
        <v>65313</v>
      </c>
      <c r="E64" s="874">
        <v>66124</v>
      </c>
      <c r="F64" s="874">
        <v>67690</v>
      </c>
      <c r="G64" s="874">
        <v>65655</v>
      </c>
      <c r="H64" s="874">
        <v>64752</v>
      </c>
      <c r="I64" s="728" t="s">
        <v>276</v>
      </c>
      <c r="J64" s="853"/>
      <c r="K64" s="853"/>
      <c r="L64" s="853"/>
      <c r="M64" s="853"/>
      <c r="N64" s="853"/>
    </row>
    <row r="65" spans="2:14" s="365" customFormat="1" ht="9.9499999999999993" customHeight="1" x14ac:dyDescent="0.2">
      <c r="B65" s="730"/>
      <c r="C65" s="874"/>
      <c r="D65" s="874"/>
      <c r="E65" s="874"/>
      <c r="F65" s="874"/>
      <c r="G65" s="874"/>
      <c r="H65" s="874"/>
      <c r="I65" s="859"/>
      <c r="J65" s="853"/>
      <c r="K65" s="853"/>
      <c r="L65" s="853"/>
      <c r="M65" s="853"/>
      <c r="N65" s="853"/>
    </row>
    <row r="66" spans="2:14" s="365" customFormat="1" ht="23.1" customHeight="1" x14ac:dyDescent="0.2">
      <c r="B66" s="729" t="s">
        <v>854</v>
      </c>
      <c r="C66" s="874">
        <v>188564</v>
      </c>
      <c r="D66" s="874">
        <v>184347</v>
      </c>
      <c r="E66" s="874">
        <v>183323</v>
      </c>
      <c r="F66" s="874">
        <v>181767</v>
      </c>
      <c r="G66" s="874">
        <v>164057</v>
      </c>
      <c r="H66" s="874">
        <v>157786</v>
      </c>
      <c r="I66" s="728" t="s">
        <v>332</v>
      </c>
      <c r="J66" s="853"/>
      <c r="K66" s="853"/>
      <c r="L66" s="853"/>
      <c r="M66" s="853"/>
      <c r="N66" s="853"/>
    </row>
    <row r="67" spans="2:14" s="258" customFormat="1" ht="15" customHeight="1" thickBot="1" x14ac:dyDescent="0.75">
      <c r="B67" s="1463"/>
      <c r="C67" s="1464"/>
      <c r="D67" s="1465"/>
      <c r="E67" s="1466"/>
      <c r="F67" s="1466"/>
      <c r="G67" s="1466"/>
      <c r="H67" s="1574"/>
      <c r="I67" s="718"/>
    </row>
    <row r="68" spans="2:14" ht="9" customHeight="1" thickTop="1" x14ac:dyDescent="0.35"/>
    <row r="69" spans="2:14" s="37" customFormat="1" ht="18.75" customHeight="1" x14ac:dyDescent="0.5">
      <c r="B69" s="334" t="s">
        <v>1790</v>
      </c>
      <c r="C69" s="417"/>
      <c r="D69" s="417"/>
      <c r="E69" s="417"/>
      <c r="F69" s="417"/>
      <c r="G69" s="417"/>
      <c r="H69" s="417"/>
      <c r="I69" s="356" t="s">
        <v>1791</v>
      </c>
    </row>
    <row r="70" spans="2:14" ht="22.5" x14ac:dyDescent="0.5">
      <c r="B70" s="357" t="s">
        <v>1941</v>
      </c>
      <c r="C70" s="417"/>
      <c r="D70" s="417"/>
      <c r="E70" s="417"/>
      <c r="F70" s="417"/>
      <c r="G70" s="417"/>
      <c r="H70" s="417"/>
      <c r="I70" s="356" t="s">
        <v>1942</v>
      </c>
    </row>
    <row r="71" spans="2:14" ht="21.75" x14ac:dyDescent="0.5">
      <c r="B71" s="53"/>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Roman,Regular"&amp;20- 63 -</oddFooter>
  </headerFooter>
  <colBreaks count="1" manualBreakCount="1">
    <brk id="9" max="1048575" man="1"/>
  </col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8"/>
  <dimension ref="B1:W38"/>
  <sheetViews>
    <sheetView rightToLeft="1" showWhiteSpace="0" view="pageBreakPreview" zoomScale="50" zoomScaleNormal="50" zoomScaleSheetLayoutView="50" zoomScalePageLayoutView="50" workbookViewId="0"/>
  </sheetViews>
  <sheetFormatPr defaultRowHeight="15" x14ac:dyDescent="0.35"/>
  <cols>
    <col min="1" max="1" width="9.140625" style="48"/>
    <col min="2" max="2" width="62.7109375" style="48" customWidth="1"/>
    <col min="3" max="8" width="14.28515625" style="48" customWidth="1"/>
    <col min="9" max="9" width="62.7109375" style="48" customWidth="1"/>
    <col min="10" max="12" width="9.140625" style="48"/>
    <col min="13" max="13" width="13.42578125" style="48" bestFit="1" customWidth="1"/>
    <col min="14" max="16384" width="9.140625" style="48"/>
  </cols>
  <sheetData>
    <row r="1" spans="2:23" s="76" customFormat="1" ht="13.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3.5" customHeight="1" x14ac:dyDescent="0.65">
      <c r="B2" s="75"/>
      <c r="C2" s="75"/>
      <c r="D2" s="75"/>
      <c r="E2" s="75"/>
      <c r="F2" s="75"/>
      <c r="G2" s="75"/>
      <c r="H2" s="75"/>
      <c r="I2" s="75"/>
      <c r="J2" s="75"/>
      <c r="K2" s="75"/>
      <c r="L2" s="75"/>
      <c r="M2" s="75"/>
      <c r="N2" s="75"/>
      <c r="O2" s="75"/>
      <c r="P2" s="75"/>
      <c r="Q2" s="75"/>
      <c r="R2" s="75"/>
      <c r="S2" s="75"/>
      <c r="T2" s="75"/>
      <c r="U2" s="75"/>
      <c r="V2" s="75"/>
    </row>
    <row r="3" spans="2:23" ht="33.75" customHeight="1" x14ac:dyDescent="0.35">
      <c r="B3" s="1978" t="s">
        <v>1922</v>
      </c>
      <c r="C3" s="2000"/>
      <c r="D3" s="2000"/>
      <c r="E3" s="2000"/>
      <c r="F3" s="2000"/>
      <c r="G3" s="2000"/>
      <c r="H3" s="2000"/>
      <c r="I3" s="2000"/>
    </row>
    <row r="4" spans="2:23" ht="10.5" customHeight="1" x14ac:dyDescent="0.35">
      <c r="B4" s="1477"/>
      <c r="C4" s="1478"/>
      <c r="D4" s="1478"/>
      <c r="E4" s="1478"/>
      <c r="F4" s="1478"/>
      <c r="G4" s="1478"/>
      <c r="H4" s="1478"/>
      <c r="I4" s="1411"/>
    </row>
    <row r="5" spans="2:23" ht="27.75" customHeight="1" x14ac:dyDescent="0.35">
      <c r="B5" s="1978" t="s">
        <v>1923</v>
      </c>
      <c r="C5" s="1978"/>
      <c r="D5" s="1978"/>
      <c r="E5" s="1978"/>
      <c r="F5" s="1978"/>
      <c r="G5" s="1978"/>
      <c r="H5" s="1978"/>
      <c r="I5" s="1978"/>
    </row>
    <row r="6" spans="2:23" ht="19.5" customHeight="1" x14ac:dyDescent="0.65">
      <c r="B6" s="88"/>
      <c r="C6" s="86"/>
      <c r="D6" s="90"/>
      <c r="E6" s="86"/>
      <c r="F6" s="86"/>
      <c r="G6" s="86"/>
      <c r="H6" s="86"/>
      <c r="I6" s="86"/>
    </row>
    <row r="7" spans="2:23" s="37" customFormat="1" ht="22.5" x14ac:dyDescent="0.5">
      <c r="B7" s="355" t="s">
        <v>1803</v>
      </c>
      <c r="C7" s="472"/>
      <c r="D7" s="472"/>
      <c r="E7" s="472"/>
      <c r="F7" s="472"/>
      <c r="G7" s="472"/>
      <c r="H7" s="472"/>
      <c r="I7" s="229" t="s">
        <v>1804</v>
      </c>
      <c r="J7" s="79"/>
      <c r="N7" s="79"/>
    </row>
    <row r="8" spans="2:23" ht="18.75" customHeight="1" thickBot="1" x14ac:dyDescent="0.4"/>
    <row r="9" spans="2:23" s="258" customFormat="1" ht="23.1" customHeight="1" thickTop="1" x14ac:dyDescent="0.7">
      <c r="B9" s="1958" t="s">
        <v>887</v>
      </c>
      <c r="C9" s="1779">
        <v>2008</v>
      </c>
      <c r="D9" s="1779">
        <v>2009</v>
      </c>
      <c r="E9" s="1779">
        <v>2010</v>
      </c>
      <c r="F9" s="1779">
        <v>2011</v>
      </c>
      <c r="G9" s="1779">
        <v>2012</v>
      </c>
      <c r="H9" s="1779">
        <v>2013</v>
      </c>
      <c r="I9" s="1961" t="s">
        <v>886</v>
      </c>
      <c r="J9" s="339"/>
      <c r="N9" s="339"/>
    </row>
    <row r="10" spans="2:23" s="258" customFormat="1" ht="23.1" customHeight="1" x14ac:dyDescent="0.7">
      <c r="B10" s="1959"/>
      <c r="C10" s="1780"/>
      <c r="D10" s="1780"/>
      <c r="E10" s="1780"/>
      <c r="F10" s="1780"/>
      <c r="G10" s="1780"/>
      <c r="H10" s="1780"/>
      <c r="I10" s="1991"/>
    </row>
    <row r="11" spans="2:23" s="258" customFormat="1" ht="23.1" customHeight="1" x14ac:dyDescent="0.7">
      <c r="B11" s="1960"/>
      <c r="C11" s="1781"/>
      <c r="D11" s="1781"/>
      <c r="E11" s="1781"/>
      <c r="F11" s="1781"/>
      <c r="G11" s="1781"/>
      <c r="H11" s="1781"/>
      <c r="I11" s="1992"/>
    </row>
    <row r="12" spans="2:23" s="258" customFormat="1" ht="9.9499999999999993" customHeight="1" x14ac:dyDescent="0.7">
      <c r="B12" s="587"/>
      <c r="C12" s="383"/>
      <c r="D12" s="383"/>
      <c r="E12" s="383"/>
      <c r="F12" s="383"/>
      <c r="G12" s="383"/>
      <c r="H12" s="383"/>
      <c r="I12" s="582"/>
    </row>
    <row r="13" spans="2:23" s="365" customFormat="1" ht="23.1" customHeight="1" x14ac:dyDescent="0.2">
      <c r="B13" s="1472" t="s">
        <v>542</v>
      </c>
      <c r="C13" s="875"/>
      <c r="D13" s="875"/>
      <c r="E13" s="875"/>
      <c r="F13" s="875"/>
      <c r="G13" s="875"/>
      <c r="H13" s="875"/>
      <c r="I13" s="859" t="s">
        <v>543</v>
      </c>
    </row>
    <row r="14" spans="2:23" s="365" customFormat="1" ht="9.9499999999999993" customHeight="1" x14ac:dyDescent="0.2">
      <c r="B14" s="1473"/>
      <c r="C14" s="888"/>
      <c r="D14" s="888"/>
      <c r="E14" s="888"/>
      <c r="F14" s="888"/>
      <c r="G14" s="888"/>
      <c r="H14" s="888"/>
      <c r="I14" s="860"/>
    </row>
    <row r="15" spans="2:23" s="365" customFormat="1" ht="23.1" customHeight="1" x14ac:dyDescent="0.2">
      <c r="B15" s="1473" t="s">
        <v>875</v>
      </c>
      <c r="C15" s="888">
        <v>3613.893</v>
      </c>
      <c r="D15" s="888">
        <v>3824.1570000000002</v>
      </c>
      <c r="E15" s="888">
        <v>5283.3069999999998</v>
      </c>
      <c r="F15" s="888">
        <v>2860.7849999999999</v>
      </c>
      <c r="G15" s="888">
        <v>1129.778</v>
      </c>
      <c r="H15" s="888">
        <v>610.32899999999995</v>
      </c>
      <c r="I15" s="1475" t="s">
        <v>874</v>
      </c>
    </row>
    <row r="16" spans="2:23" s="365" customFormat="1" ht="23.1" customHeight="1" x14ac:dyDescent="0.2">
      <c r="B16" s="1473" t="s">
        <v>42</v>
      </c>
      <c r="C16" s="888">
        <v>861.88400000000001</v>
      </c>
      <c r="D16" s="888">
        <v>963.774</v>
      </c>
      <c r="E16" s="888">
        <v>998.21799999999996</v>
      </c>
      <c r="F16" s="888">
        <v>298.40199999999999</v>
      </c>
      <c r="G16" s="888">
        <v>52.768000000000029</v>
      </c>
      <c r="H16" s="888">
        <v>9.6110000000001037</v>
      </c>
      <c r="I16" s="860" t="s">
        <v>43</v>
      </c>
    </row>
    <row r="17" spans="2:9" s="365" customFormat="1" ht="23.1" customHeight="1" x14ac:dyDescent="0.2">
      <c r="B17" s="1473" t="s">
        <v>44</v>
      </c>
      <c r="C17" s="888">
        <v>341</v>
      </c>
      <c r="D17" s="888">
        <v>408.452</v>
      </c>
      <c r="E17" s="888">
        <v>499.45499999999998</v>
      </c>
      <c r="F17" s="888">
        <v>177.24499999999998</v>
      </c>
      <c r="G17" s="888">
        <v>31.609000000000005</v>
      </c>
      <c r="H17" s="888">
        <v>11.961</v>
      </c>
      <c r="I17" s="860" t="s">
        <v>45</v>
      </c>
    </row>
    <row r="18" spans="2:9" s="365" customFormat="1" ht="23.1" customHeight="1" x14ac:dyDescent="0.2">
      <c r="B18" s="1473" t="s">
        <v>24</v>
      </c>
      <c r="C18" s="888">
        <v>989.02099999999996</v>
      </c>
      <c r="D18" s="888">
        <v>1290.896</v>
      </c>
      <c r="E18" s="888">
        <v>2496.8809999999999</v>
      </c>
      <c r="F18" s="888">
        <v>2014.548</v>
      </c>
      <c r="G18" s="888">
        <v>326.91700000000003</v>
      </c>
      <c r="H18" s="888">
        <v>21.584999999999994</v>
      </c>
      <c r="I18" s="860" t="s">
        <v>25</v>
      </c>
    </row>
    <row r="19" spans="2:9" s="365" customFormat="1" ht="23.1" customHeight="1" x14ac:dyDescent="0.2">
      <c r="B19" s="1473" t="s">
        <v>26</v>
      </c>
      <c r="C19" s="888">
        <v>186</v>
      </c>
      <c r="D19" s="888">
        <v>168.57900000000001</v>
      </c>
      <c r="E19" s="888">
        <v>178.761</v>
      </c>
      <c r="F19" s="888">
        <v>82.216000000000008</v>
      </c>
      <c r="G19" s="888">
        <v>23.247999999999998</v>
      </c>
      <c r="H19" s="888">
        <v>18.088999999999999</v>
      </c>
      <c r="I19" s="860" t="s">
        <v>27</v>
      </c>
    </row>
    <row r="20" spans="2:9" s="365" customFormat="1" ht="23.1" customHeight="1" x14ac:dyDescent="0.2">
      <c r="B20" s="1474" t="s">
        <v>854</v>
      </c>
      <c r="C20" s="884">
        <v>5991.7979999999998</v>
      </c>
      <c r="D20" s="884">
        <v>6655.8580000000002</v>
      </c>
      <c r="E20" s="884">
        <v>9456.6219999999994</v>
      </c>
      <c r="F20" s="884">
        <v>5433.1959999999999</v>
      </c>
      <c r="G20" s="884">
        <v>1564.3200000000002</v>
      </c>
      <c r="H20" s="884">
        <v>671.57500000000005</v>
      </c>
      <c r="I20" s="728" t="s">
        <v>332</v>
      </c>
    </row>
    <row r="21" spans="2:9" s="365" customFormat="1" ht="9.9499999999999993" customHeight="1" x14ac:dyDescent="0.2">
      <c r="B21" s="1473"/>
      <c r="C21" s="888"/>
      <c r="D21" s="888"/>
      <c r="E21" s="888"/>
      <c r="F21" s="888"/>
      <c r="G21" s="888"/>
      <c r="H21" s="888"/>
      <c r="I21" s="860"/>
    </row>
    <row r="22" spans="2:9" s="365" customFormat="1" ht="23.1" customHeight="1" x14ac:dyDescent="0.2">
      <c r="B22" s="1472" t="s">
        <v>918</v>
      </c>
      <c r="C22" s="888"/>
      <c r="D22" s="888"/>
      <c r="E22" s="888"/>
      <c r="F22" s="888"/>
      <c r="G22" s="888"/>
      <c r="H22" s="888"/>
      <c r="I22" s="1434" t="s">
        <v>917</v>
      </c>
    </row>
    <row r="23" spans="2:9" s="365" customFormat="1" ht="9.9499999999999993" customHeight="1" x14ac:dyDescent="0.2">
      <c r="B23" s="1473"/>
      <c r="C23" s="888"/>
      <c r="D23" s="888"/>
      <c r="E23" s="888"/>
      <c r="F23" s="888"/>
      <c r="G23" s="888"/>
      <c r="H23" s="888"/>
      <c r="I23" s="860"/>
    </row>
    <row r="24" spans="2:9" s="365" customFormat="1" ht="23.1" customHeight="1" x14ac:dyDescent="0.2">
      <c r="B24" s="1473" t="s">
        <v>28</v>
      </c>
      <c r="C24" s="888">
        <v>6480</v>
      </c>
      <c r="D24" s="888">
        <v>6149.7060000000001</v>
      </c>
      <c r="E24" s="888">
        <v>4479.9809999999998</v>
      </c>
      <c r="F24" s="888">
        <v>1983</v>
      </c>
      <c r="G24" s="888">
        <v>293.28800000000001</v>
      </c>
      <c r="H24" s="888">
        <v>123.70700000000001</v>
      </c>
      <c r="I24" s="860" t="s">
        <v>29</v>
      </c>
    </row>
    <row r="25" spans="2:9" s="365" customFormat="1" ht="23.1" customHeight="1" x14ac:dyDescent="0.2">
      <c r="B25" s="1473" t="s">
        <v>30</v>
      </c>
      <c r="C25" s="888">
        <v>4206.5339999999997</v>
      </c>
      <c r="D25" s="888">
        <v>5380.6220000000003</v>
      </c>
      <c r="E25" s="888">
        <v>8389.1479999999992</v>
      </c>
      <c r="F25" s="888">
        <v>3152.78</v>
      </c>
      <c r="G25" s="888">
        <v>478.7</v>
      </c>
      <c r="H25" s="888">
        <v>48.180999999999997</v>
      </c>
      <c r="I25" s="860" t="s">
        <v>569</v>
      </c>
    </row>
    <row r="26" spans="2:9" s="365" customFormat="1" ht="23.1" customHeight="1" x14ac:dyDescent="0.2">
      <c r="B26" s="1474" t="s">
        <v>854</v>
      </c>
      <c r="C26" s="884">
        <v>10686.534</v>
      </c>
      <c r="D26" s="884">
        <v>11530.328000000001</v>
      </c>
      <c r="E26" s="884">
        <v>12869.128999999999</v>
      </c>
      <c r="F26" s="884">
        <v>5135.7800000000007</v>
      </c>
      <c r="G26" s="884">
        <v>771.98800000000006</v>
      </c>
      <c r="H26" s="884">
        <v>171.88800000000001</v>
      </c>
      <c r="I26" s="728" t="s">
        <v>332</v>
      </c>
    </row>
    <row r="27" spans="2:9" s="365" customFormat="1" ht="9.9499999999999993" customHeight="1" x14ac:dyDescent="0.2">
      <c r="B27" s="1473"/>
      <c r="C27" s="888"/>
      <c r="D27" s="888"/>
      <c r="E27" s="888"/>
      <c r="F27" s="888"/>
      <c r="G27" s="888"/>
      <c r="H27" s="888"/>
      <c r="I27" s="860"/>
    </row>
    <row r="28" spans="2:9" s="365" customFormat="1" ht="60" customHeight="1" x14ac:dyDescent="0.2">
      <c r="B28" s="1472" t="s">
        <v>1466</v>
      </c>
      <c r="C28" s="888"/>
      <c r="D28" s="888"/>
      <c r="E28" s="888"/>
      <c r="F28" s="888"/>
      <c r="G28" s="888"/>
      <c r="H28" s="888"/>
      <c r="I28" s="1476" t="s">
        <v>1467</v>
      </c>
    </row>
    <row r="29" spans="2:9" s="365" customFormat="1" ht="9.9499999999999993" customHeight="1" x14ac:dyDescent="0.2">
      <c r="B29" s="1473"/>
      <c r="C29" s="888"/>
      <c r="D29" s="888"/>
      <c r="E29" s="888"/>
      <c r="F29" s="888"/>
      <c r="G29" s="888"/>
      <c r="H29" s="888"/>
      <c r="I29" s="860"/>
    </row>
    <row r="30" spans="2:9" s="365" customFormat="1" ht="23.1" customHeight="1" x14ac:dyDescent="0.2">
      <c r="B30" s="1473" t="s">
        <v>1214</v>
      </c>
      <c r="C30" s="888">
        <v>1360.894</v>
      </c>
      <c r="D30" s="888">
        <v>1018.076</v>
      </c>
      <c r="E30" s="888">
        <v>1112.433</v>
      </c>
      <c r="F30" s="888">
        <v>960.173</v>
      </c>
      <c r="G30" s="888">
        <v>793.65099999999995</v>
      </c>
      <c r="H30" s="888">
        <v>152.92699999999999</v>
      </c>
      <c r="I30" s="860" t="s">
        <v>1219</v>
      </c>
    </row>
    <row r="31" spans="2:9" s="365" customFormat="1" ht="23.1" customHeight="1" x14ac:dyDescent="0.2">
      <c r="B31" s="1473" t="s">
        <v>1215</v>
      </c>
      <c r="C31" s="888">
        <v>932.226</v>
      </c>
      <c r="D31" s="888">
        <v>660.1</v>
      </c>
      <c r="E31" s="888">
        <v>682.83100000000002</v>
      </c>
      <c r="F31" s="888">
        <v>955.64099999999996</v>
      </c>
      <c r="G31" s="888">
        <v>968.19600000000003</v>
      </c>
      <c r="H31" s="888">
        <v>1395.595</v>
      </c>
      <c r="I31" s="860" t="s">
        <v>1220</v>
      </c>
    </row>
    <row r="32" spans="2:9" s="365" customFormat="1" ht="23.1" customHeight="1" x14ac:dyDescent="0.2">
      <c r="B32" s="1473" t="s">
        <v>1216</v>
      </c>
      <c r="C32" s="888">
        <v>141.92500000000001</v>
      </c>
      <c r="D32" s="888">
        <v>179.16399999999999</v>
      </c>
      <c r="E32" s="888">
        <v>368.53699999999998</v>
      </c>
      <c r="F32" s="888">
        <v>330.452</v>
      </c>
      <c r="G32" s="888">
        <v>136.38800000000001</v>
      </c>
      <c r="H32" s="888">
        <v>0</v>
      </c>
      <c r="I32" s="860" t="s">
        <v>1221</v>
      </c>
    </row>
    <row r="33" spans="2:22" s="365" customFormat="1" ht="23.1" customHeight="1" x14ac:dyDescent="0.2">
      <c r="B33" s="1473" t="s">
        <v>1217</v>
      </c>
      <c r="C33" s="888">
        <v>104.062</v>
      </c>
      <c r="D33" s="888">
        <v>124.453</v>
      </c>
      <c r="E33" s="888">
        <v>116.902</v>
      </c>
      <c r="F33" s="888">
        <v>159.97900000000001</v>
      </c>
      <c r="G33" s="888">
        <v>69.477000000000004</v>
      </c>
      <c r="H33" s="888">
        <v>60.381999999999998</v>
      </c>
      <c r="I33" s="860" t="s">
        <v>1222</v>
      </c>
    </row>
    <row r="34" spans="2:22" s="365" customFormat="1" ht="23.1" customHeight="1" x14ac:dyDescent="0.2">
      <c r="B34" s="1473" t="s">
        <v>1218</v>
      </c>
      <c r="C34" s="888">
        <v>1821.106</v>
      </c>
      <c r="D34" s="888">
        <v>2423.3020000000006</v>
      </c>
      <c r="E34" s="888">
        <v>3091.5449999999996</v>
      </c>
      <c r="F34" s="888">
        <v>2845.4490000000001</v>
      </c>
      <c r="G34" s="888">
        <v>2019.4389999999999</v>
      </c>
      <c r="H34" s="888">
        <v>1330.8899999999999</v>
      </c>
      <c r="I34" s="860" t="s">
        <v>27</v>
      </c>
      <c r="M34" s="853"/>
    </row>
    <row r="35" spans="2:22" s="365" customFormat="1" ht="23.1" customHeight="1" x14ac:dyDescent="0.2">
      <c r="B35" s="1474" t="s">
        <v>854</v>
      </c>
      <c r="C35" s="884">
        <v>4360.2129999999997</v>
      </c>
      <c r="D35" s="884">
        <v>4405.0950000000003</v>
      </c>
      <c r="E35" s="884">
        <v>5372.2479999999996</v>
      </c>
      <c r="F35" s="884">
        <v>5251.6939999999995</v>
      </c>
      <c r="G35" s="884">
        <v>3987.1509999999998</v>
      </c>
      <c r="H35" s="884">
        <v>2939.7939999999999</v>
      </c>
      <c r="I35" s="728" t="s">
        <v>332</v>
      </c>
    </row>
    <row r="36" spans="2:22" s="51" customFormat="1" ht="9.9499999999999993" customHeight="1" thickBot="1" x14ac:dyDescent="0.55000000000000004">
      <c r="B36" s="94"/>
      <c r="C36" s="95"/>
      <c r="D36" s="96"/>
      <c r="E36" s="96"/>
      <c r="F36" s="96"/>
      <c r="G36" s="96"/>
      <c r="H36" s="1569"/>
      <c r="I36" s="97"/>
    </row>
    <row r="37" spans="2:22" ht="23.25" thickTop="1" x14ac:dyDescent="0.5">
      <c r="B37" s="334" t="s">
        <v>1790</v>
      </c>
      <c r="C37" s="417"/>
      <c r="D37" s="417"/>
      <c r="E37" s="417"/>
      <c r="F37" s="417"/>
      <c r="G37" s="417"/>
      <c r="H37" s="417"/>
      <c r="I37" s="356" t="s">
        <v>1791</v>
      </c>
      <c r="J37" s="37"/>
    </row>
    <row r="38" spans="2:22" s="76" customFormat="1" ht="10.5" customHeight="1" x14ac:dyDescent="0.65">
      <c r="B38" s="75"/>
      <c r="C38" s="75"/>
      <c r="D38" s="75"/>
      <c r="E38" s="75"/>
      <c r="F38" s="75"/>
      <c r="G38" s="75"/>
      <c r="H38" s="75"/>
      <c r="I38" s="75"/>
      <c r="J38" s="75"/>
      <c r="K38" s="75"/>
      <c r="L38" s="75"/>
      <c r="M38" s="75"/>
      <c r="N38" s="75"/>
      <c r="O38" s="75"/>
      <c r="P38" s="75"/>
      <c r="Q38" s="75"/>
      <c r="R38" s="75"/>
      <c r="S38" s="75"/>
      <c r="T38" s="75"/>
      <c r="U38" s="75"/>
      <c r="V38" s="75"/>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Roman,Regular"&amp;20- 64 -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9"/>
  <dimension ref="B1:W50"/>
  <sheetViews>
    <sheetView rightToLeft="1" view="pageBreakPreview" topLeftCell="A10" zoomScale="50" zoomScaleNormal="50" zoomScaleSheetLayoutView="50" workbookViewId="0"/>
  </sheetViews>
  <sheetFormatPr defaultRowHeight="15" x14ac:dyDescent="0.35"/>
  <cols>
    <col min="1" max="1" width="9.140625" style="48"/>
    <col min="2" max="2" width="73" style="57" customWidth="1"/>
    <col min="3" max="6" width="16.5703125" style="57" customWidth="1"/>
    <col min="7" max="7" width="73" style="57" customWidth="1"/>
    <col min="8" max="16384" width="9.140625" style="48"/>
  </cols>
  <sheetData>
    <row r="1" spans="2:23" s="76" customFormat="1" ht="19.5" customHeight="1" x14ac:dyDescent="0.65">
      <c r="B1" s="73"/>
      <c r="C1" s="74"/>
      <c r="D1" s="74"/>
      <c r="E1" s="74"/>
      <c r="F1" s="74"/>
      <c r="G1" s="74"/>
      <c r="H1" s="75"/>
      <c r="I1" s="75"/>
      <c r="J1" s="75"/>
      <c r="K1" s="75"/>
      <c r="L1" s="75"/>
      <c r="M1" s="75"/>
      <c r="N1" s="75"/>
      <c r="O1" s="75"/>
      <c r="P1" s="75"/>
      <c r="Q1" s="75"/>
      <c r="R1" s="75"/>
      <c r="S1" s="75"/>
      <c r="T1" s="75"/>
      <c r="U1" s="75"/>
      <c r="V1" s="75"/>
      <c r="W1" s="75"/>
    </row>
    <row r="2" spans="2:23" s="76" customFormat="1" ht="19.5" customHeight="1" x14ac:dyDescent="0.65">
      <c r="B2" s="74"/>
      <c r="C2" s="74"/>
      <c r="D2" s="74"/>
      <c r="E2" s="74"/>
      <c r="F2" s="74"/>
      <c r="G2" s="74"/>
      <c r="H2" s="75"/>
      <c r="I2" s="75"/>
      <c r="J2" s="75"/>
      <c r="K2" s="75"/>
      <c r="L2" s="75"/>
      <c r="M2" s="75"/>
      <c r="N2" s="75"/>
      <c r="O2" s="75"/>
      <c r="P2" s="75"/>
      <c r="Q2" s="75"/>
      <c r="R2" s="75"/>
      <c r="S2" s="75"/>
      <c r="T2" s="75"/>
      <c r="U2" s="75"/>
      <c r="V2" s="75"/>
    </row>
    <row r="3" spans="2:23" ht="36.75" x14ac:dyDescent="0.85">
      <c r="B3" s="1769" t="s">
        <v>1924</v>
      </c>
      <c r="C3" s="1769"/>
      <c r="D3" s="1769"/>
      <c r="E3" s="1769"/>
      <c r="F3" s="1769"/>
      <c r="G3" s="1769"/>
    </row>
    <row r="4" spans="2:23" ht="10.5" customHeight="1" x14ac:dyDescent="0.85">
      <c r="B4" s="739"/>
      <c r="C4" s="740"/>
      <c r="D4" s="740"/>
      <c r="E4" s="740"/>
      <c r="F4" s="740"/>
      <c r="G4" s="561"/>
    </row>
    <row r="5" spans="2:23" ht="30.75" customHeight="1" x14ac:dyDescent="0.35">
      <c r="B5" s="1892" t="s">
        <v>1925</v>
      </c>
      <c r="C5" s="1892"/>
      <c r="D5" s="1892"/>
      <c r="E5" s="1892"/>
      <c r="F5" s="1892"/>
      <c r="G5" s="1892"/>
    </row>
    <row r="6" spans="2:23" ht="19.5" customHeight="1" x14ac:dyDescent="0.65">
      <c r="B6" s="78"/>
      <c r="C6" s="77"/>
      <c r="D6" s="77"/>
      <c r="E6" s="77"/>
      <c r="F6" s="77"/>
      <c r="G6" s="77"/>
    </row>
    <row r="7" spans="2:23" s="417" customFormat="1" ht="22.5" x14ac:dyDescent="0.5">
      <c r="B7" s="737" t="s">
        <v>1805</v>
      </c>
      <c r="C7" s="559"/>
      <c r="D7" s="559"/>
      <c r="E7" s="559"/>
      <c r="F7" s="559"/>
      <c r="G7" s="738" t="s">
        <v>1806</v>
      </c>
      <c r="H7" s="229"/>
      <c r="I7" s="229"/>
      <c r="J7" s="229"/>
      <c r="N7" s="229"/>
    </row>
    <row r="8" spans="2:23" ht="18.75" customHeight="1" thickBot="1" x14ac:dyDescent="0.4"/>
    <row r="9" spans="2:23" s="258" customFormat="1" ht="24.95" customHeight="1" thickTop="1" x14ac:dyDescent="0.7">
      <c r="B9" s="1985" t="s">
        <v>887</v>
      </c>
      <c r="C9" s="1779">
        <v>2010</v>
      </c>
      <c r="D9" s="1779">
        <v>2011</v>
      </c>
      <c r="E9" s="1779">
        <v>2012</v>
      </c>
      <c r="F9" s="1779">
        <v>2013</v>
      </c>
      <c r="G9" s="2001" t="s">
        <v>886</v>
      </c>
      <c r="H9" s="339"/>
      <c r="I9" s="339"/>
      <c r="J9" s="339"/>
      <c r="N9" s="339"/>
    </row>
    <row r="10" spans="2:23" s="258" customFormat="1" ht="24.95" customHeight="1" x14ac:dyDescent="0.7">
      <c r="B10" s="1986"/>
      <c r="C10" s="1780"/>
      <c r="D10" s="1780"/>
      <c r="E10" s="1780"/>
      <c r="F10" s="1780"/>
      <c r="G10" s="2002"/>
    </row>
    <row r="11" spans="2:23" s="258" customFormat="1" ht="24.95" customHeight="1" x14ac:dyDescent="0.7">
      <c r="B11" s="1987"/>
      <c r="C11" s="1781"/>
      <c r="D11" s="1781"/>
      <c r="E11" s="1781"/>
      <c r="F11" s="1781"/>
      <c r="G11" s="2003"/>
    </row>
    <row r="12" spans="2:23" s="320" customFormat="1" ht="15" customHeight="1" x14ac:dyDescent="0.7">
      <c r="B12" s="731"/>
      <c r="C12" s="681"/>
      <c r="D12" s="681"/>
      <c r="E12" s="681"/>
      <c r="F12" s="681"/>
      <c r="G12" s="732"/>
      <c r="I12" s="258"/>
      <c r="J12" s="258"/>
      <c r="K12" s="258"/>
      <c r="L12" s="258"/>
    </row>
    <row r="13" spans="2:23" s="360" customFormat="1" ht="34.5" customHeight="1" x14ac:dyDescent="0.2">
      <c r="B13" s="733" t="s">
        <v>1605</v>
      </c>
      <c r="C13" s="1479"/>
      <c r="D13" s="1479"/>
      <c r="E13" s="1479"/>
      <c r="F13" s="1479"/>
      <c r="G13" s="1482" t="s">
        <v>1606</v>
      </c>
      <c r="I13" s="1290"/>
      <c r="J13" s="1290"/>
      <c r="K13" s="1290"/>
      <c r="L13" s="365"/>
      <c r="M13" s="363"/>
      <c r="N13" s="363"/>
      <c r="O13" s="363"/>
      <c r="P13" s="363"/>
      <c r="Q13" s="363"/>
    </row>
    <row r="14" spans="2:23" s="365" customFormat="1" ht="30" customHeight="1" x14ac:dyDescent="0.2">
      <c r="B14" s="1480" t="s">
        <v>726</v>
      </c>
      <c r="C14" s="1444">
        <v>100</v>
      </c>
      <c r="D14" s="1444">
        <v>115.5</v>
      </c>
      <c r="E14" s="1444">
        <v>174.46</v>
      </c>
      <c r="F14" s="1444">
        <v>359.55</v>
      </c>
      <c r="G14" s="1483" t="s">
        <v>280</v>
      </c>
      <c r="M14" s="363"/>
      <c r="N14" s="363"/>
      <c r="O14" s="363"/>
      <c r="P14" s="363"/>
    </row>
    <row r="15" spans="2:23" s="365" customFormat="1" ht="30" customHeight="1" x14ac:dyDescent="0.2">
      <c r="B15" s="1480" t="s">
        <v>916</v>
      </c>
      <c r="C15" s="1444">
        <v>100</v>
      </c>
      <c r="D15" s="1444">
        <v>100.11</v>
      </c>
      <c r="E15" s="1444">
        <v>158.1</v>
      </c>
      <c r="F15" s="1444">
        <v>250.2</v>
      </c>
      <c r="G15" s="1483" t="s">
        <v>451</v>
      </c>
      <c r="M15" s="363"/>
      <c r="N15" s="363"/>
      <c r="O15" s="363"/>
      <c r="P15" s="363"/>
    </row>
    <row r="16" spans="2:23" s="365" customFormat="1" ht="30" customHeight="1" x14ac:dyDescent="0.2">
      <c r="B16" s="1480" t="s">
        <v>452</v>
      </c>
      <c r="C16" s="1444">
        <v>100</v>
      </c>
      <c r="D16" s="1444">
        <v>114.51</v>
      </c>
      <c r="E16" s="1444">
        <v>123.86</v>
      </c>
      <c r="F16" s="1444">
        <v>128.69999999999999</v>
      </c>
      <c r="G16" s="1483" t="s">
        <v>453</v>
      </c>
      <c r="M16" s="363"/>
      <c r="N16" s="363"/>
      <c r="O16" s="363"/>
      <c r="P16" s="363"/>
    </row>
    <row r="17" spans="2:16" s="365" customFormat="1" ht="30" customHeight="1" x14ac:dyDescent="0.2">
      <c r="B17" s="1480" t="s">
        <v>637</v>
      </c>
      <c r="C17" s="1444">
        <v>100</v>
      </c>
      <c r="D17" s="1444">
        <v>101.62</v>
      </c>
      <c r="E17" s="1444">
        <v>117.51</v>
      </c>
      <c r="F17" s="1444">
        <v>128.12</v>
      </c>
      <c r="G17" s="1483" t="s">
        <v>870</v>
      </c>
      <c r="M17" s="363"/>
      <c r="N17" s="363"/>
      <c r="O17" s="363"/>
      <c r="P17" s="363"/>
    </row>
    <row r="18" spans="2:16" s="365" customFormat="1" ht="13.5" customHeight="1" x14ac:dyDescent="0.2">
      <c r="B18" s="733"/>
      <c r="C18" s="1446"/>
      <c r="D18" s="1446"/>
      <c r="E18" s="1446"/>
      <c r="F18" s="1446"/>
      <c r="G18" s="1482"/>
      <c r="M18" s="363"/>
      <c r="N18" s="363"/>
      <c r="O18" s="363"/>
      <c r="P18" s="363"/>
    </row>
    <row r="19" spans="2:16" s="365" customFormat="1" ht="30" customHeight="1" x14ac:dyDescent="0.2">
      <c r="B19" s="1481" t="s">
        <v>306</v>
      </c>
      <c r="C19" s="1446">
        <v>100</v>
      </c>
      <c r="D19" s="1446">
        <v>112.4</v>
      </c>
      <c r="E19" s="1446">
        <v>160.35</v>
      </c>
      <c r="F19" s="1446">
        <v>298.07</v>
      </c>
      <c r="G19" s="1484" t="s">
        <v>439</v>
      </c>
      <c r="M19" s="363"/>
      <c r="N19" s="363"/>
      <c r="O19" s="363"/>
      <c r="P19" s="363"/>
    </row>
    <row r="20" spans="2:16" s="365" customFormat="1" ht="30" customHeight="1" x14ac:dyDescent="0.2">
      <c r="B20" s="1481"/>
      <c r="C20" s="1446"/>
      <c r="D20" s="1446"/>
      <c r="E20" s="1446"/>
      <c r="F20" s="1446"/>
      <c r="G20" s="1484"/>
      <c r="M20" s="363"/>
      <c r="N20" s="363"/>
      <c r="O20" s="363"/>
      <c r="P20" s="363"/>
    </row>
    <row r="21" spans="2:16" s="365" customFormat="1" ht="60" customHeight="1" x14ac:dyDescent="0.2">
      <c r="B21" s="733" t="s">
        <v>1607</v>
      </c>
      <c r="C21" s="1090"/>
      <c r="D21" s="1090"/>
      <c r="E21" s="1090"/>
      <c r="F21" s="1090"/>
      <c r="G21" s="1485" t="s">
        <v>1608</v>
      </c>
      <c r="M21" s="363"/>
      <c r="N21" s="363"/>
      <c r="O21" s="363"/>
      <c r="P21" s="363"/>
    </row>
    <row r="22" spans="2:16" s="365" customFormat="1" ht="30" customHeight="1" x14ac:dyDescent="0.2">
      <c r="B22" s="1480" t="s">
        <v>381</v>
      </c>
      <c r="C22" s="1444">
        <v>100</v>
      </c>
      <c r="D22" s="1444">
        <v>159.81</v>
      </c>
      <c r="E22" s="1444">
        <v>153.76</v>
      </c>
      <c r="F22" s="1444">
        <v>166.66</v>
      </c>
      <c r="G22" s="1483" t="s">
        <v>339</v>
      </c>
      <c r="M22" s="363"/>
      <c r="N22" s="363"/>
      <c r="O22" s="363"/>
      <c r="P22" s="363"/>
    </row>
    <row r="23" spans="2:16" s="360" customFormat="1" ht="30" customHeight="1" x14ac:dyDescent="0.2">
      <c r="B23" s="1480" t="s">
        <v>915</v>
      </c>
      <c r="C23" s="1444">
        <v>100</v>
      </c>
      <c r="D23" s="1444">
        <v>71.44</v>
      </c>
      <c r="E23" s="1444">
        <v>71.44</v>
      </c>
      <c r="F23" s="1444">
        <v>109.98</v>
      </c>
      <c r="G23" s="1483" t="s">
        <v>14</v>
      </c>
      <c r="I23" s="365"/>
      <c r="J23" s="365"/>
      <c r="K23" s="365"/>
      <c r="L23" s="365"/>
      <c r="M23" s="363"/>
      <c r="N23" s="363"/>
      <c r="O23" s="363"/>
      <c r="P23" s="363"/>
    </row>
    <row r="24" spans="2:16" s="365" customFormat="1" ht="30" customHeight="1" x14ac:dyDescent="0.2">
      <c r="B24" s="1480" t="s">
        <v>1595</v>
      </c>
      <c r="C24" s="1444">
        <v>100</v>
      </c>
      <c r="D24" s="1444">
        <v>101.83</v>
      </c>
      <c r="E24" s="1444">
        <v>204.58</v>
      </c>
      <c r="F24" s="1444">
        <v>193.4</v>
      </c>
      <c r="G24" s="1483" t="s">
        <v>1596</v>
      </c>
      <c r="M24" s="363"/>
      <c r="N24" s="363"/>
      <c r="O24" s="363"/>
      <c r="P24" s="363"/>
    </row>
    <row r="25" spans="2:16" s="360" customFormat="1" ht="30" customHeight="1" x14ac:dyDescent="0.2">
      <c r="B25" s="1480" t="s">
        <v>635</v>
      </c>
      <c r="C25" s="1444">
        <v>100</v>
      </c>
      <c r="D25" s="1444">
        <v>119.21</v>
      </c>
      <c r="E25" s="1444">
        <v>134.9</v>
      </c>
      <c r="F25" s="1444">
        <v>310.22000000000003</v>
      </c>
      <c r="G25" s="1483" t="s">
        <v>636</v>
      </c>
      <c r="I25" s="365"/>
      <c r="J25" s="365"/>
      <c r="K25" s="365"/>
      <c r="L25" s="365"/>
      <c r="M25" s="363"/>
      <c r="N25" s="363"/>
      <c r="O25" s="363"/>
      <c r="P25" s="363"/>
    </row>
    <row r="26" spans="2:16" s="365" customFormat="1" ht="15" customHeight="1" x14ac:dyDescent="0.2">
      <c r="B26" s="733"/>
      <c r="C26" s="1446"/>
      <c r="D26" s="1446"/>
      <c r="E26" s="1446"/>
      <c r="F26" s="1446"/>
      <c r="G26" s="1482"/>
      <c r="M26" s="363"/>
      <c r="N26" s="363"/>
      <c r="O26" s="363"/>
      <c r="P26" s="363"/>
    </row>
    <row r="27" spans="2:16" s="360" customFormat="1" ht="30" customHeight="1" x14ac:dyDescent="0.2">
      <c r="B27" s="1481" t="s">
        <v>306</v>
      </c>
      <c r="C27" s="1446">
        <v>100</v>
      </c>
      <c r="D27" s="1446">
        <v>123.84</v>
      </c>
      <c r="E27" s="1446">
        <v>138.02000000000001</v>
      </c>
      <c r="F27" s="1446">
        <v>281.95999999999998</v>
      </c>
      <c r="G27" s="1484" t="s">
        <v>439</v>
      </c>
      <c r="I27" s="365"/>
      <c r="J27" s="365"/>
      <c r="K27" s="365"/>
      <c r="L27" s="365"/>
      <c r="M27" s="363"/>
      <c r="N27" s="363"/>
      <c r="O27" s="363"/>
      <c r="P27" s="363"/>
    </row>
    <row r="28" spans="2:16" s="258" customFormat="1" ht="30" customHeight="1" thickBot="1" x14ac:dyDescent="0.75">
      <c r="B28" s="734"/>
      <c r="C28" s="735"/>
      <c r="D28" s="735"/>
      <c r="E28" s="1570"/>
      <c r="F28" s="1570"/>
      <c r="G28" s="736"/>
      <c r="M28" s="344"/>
      <c r="N28" s="344"/>
      <c r="O28" s="344"/>
      <c r="P28" s="344"/>
    </row>
    <row r="29" spans="2:16" s="42" customFormat="1" ht="16.5" customHeight="1" thickTop="1" x14ac:dyDescent="0.65">
      <c r="B29" s="83"/>
      <c r="C29" s="57"/>
      <c r="D29" s="57"/>
      <c r="E29" s="57"/>
      <c r="F29" s="57"/>
      <c r="G29" s="57"/>
      <c r="I29" s="43"/>
      <c r="J29" s="43"/>
      <c r="K29" s="43"/>
      <c r="L29" s="43"/>
      <c r="M29" s="52"/>
      <c r="N29" s="52"/>
      <c r="O29" s="52"/>
      <c r="P29" s="52"/>
    </row>
    <row r="30" spans="2:16" s="417" customFormat="1" ht="22.5" x14ac:dyDescent="0.5">
      <c r="B30" s="415" t="s">
        <v>1790</v>
      </c>
      <c r="C30" s="1486"/>
      <c r="D30" s="1486"/>
      <c r="E30" s="1486"/>
      <c r="F30" s="1486"/>
      <c r="G30" s="1487" t="s">
        <v>1791</v>
      </c>
      <c r="I30" s="229"/>
      <c r="J30" s="229"/>
      <c r="K30" s="229"/>
      <c r="L30" s="229"/>
      <c r="M30" s="414"/>
      <c r="N30" s="414"/>
      <c r="O30" s="414"/>
      <c r="P30" s="414"/>
    </row>
    <row r="31" spans="2:16" s="42" customFormat="1" ht="30" customHeight="1" x14ac:dyDescent="0.65">
      <c r="B31" s="57"/>
      <c r="C31" s="84"/>
      <c r="D31" s="84"/>
      <c r="E31" s="84"/>
      <c r="F31" s="84"/>
      <c r="G31" s="57"/>
      <c r="M31" s="52"/>
      <c r="N31" s="52"/>
      <c r="O31" s="52"/>
      <c r="P31" s="52"/>
    </row>
    <row r="32" spans="2:16" s="42" customFormat="1" ht="30" customHeight="1" x14ac:dyDescent="0.65">
      <c r="B32" s="57"/>
      <c r="C32" s="57"/>
      <c r="D32" s="57"/>
      <c r="E32" s="57"/>
      <c r="F32" s="57"/>
      <c r="G32" s="57"/>
      <c r="I32" s="43"/>
      <c r="J32" s="43"/>
      <c r="K32" s="43"/>
      <c r="L32" s="43"/>
      <c r="M32" s="52"/>
      <c r="N32" s="52"/>
      <c r="O32" s="52"/>
      <c r="P32" s="52"/>
    </row>
    <row r="33" spans="2:16" s="42" customFormat="1" ht="30" customHeight="1" x14ac:dyDescent="0.65">
      <c r="B33" s="57"/>
      <c r="C33" s="57"/>
      <c r="D33" s="57"/>
      <c r="E33" s="57"/>
      <c r="F33" s="57"/>
      <c r="G33" s="57"/>
      <c r="M33" s="52"/>
      <c r="N33" s="52"/>
      <c r="O33" s="52"/>
      <c r="P33" s="52"/>
    </row>
    <row r="34" spans="2:16" s="42" customFormat="1" ht="30" customHeight="1" x14ac:dyDescent="0.65">
      <c r="B34" s="57"/>
      <c r="C34" s="57"/>
      <c r="D34" s="57"/>
      <c r="E34" s="57"/>
      <c r="F34" s="57"/>
      <c r="G34" s="57"/>
      <c r="I34" s="43"/>
      <c r="J34" s="43"/>
      <c r="K34" s="43"/>
      <c r="L34" s="43"/>
      <c r="M34" s="52"/>
      <c r="N34" s="52"/>
      <c r="O34" s="52"/>
      <c r="P34" s="52"/>
    </row>
    <row r="35" spans="2:16" s="42" customFormat="1" ht="15" customHeight="1" x14ac:dyDescent="0.65">
      <c r="B35" s="57"/>
      <c r="C35" s="57"/>
      <c r="D35" s="57"/>
      <c r="E35" s="57"/>
      <c r="F35" s="57"/>
      <c r="G35" s="57"/>
      <c r="M35" s="52"/>
      <c r="N35" s="52"/>
      <c r="O35" s="52"/>
      <c r="P35" s="52"/>
    </row>
    <row r="36" spans="2:16" s="43" customFormat="1" ht="30" customHeight="1" x14ac:dyDescent="0.65">
      <c r="B36" s="57"/>
      <c r="C36" s="57"/>
      <c r="D36" s="57"/>
      <c r="E36" s="57"/>
      <c r="F36" s="57"/>
      <c r="G36" s="57"/>
      <c r="I36" s="42"/>
      <c r="J36" s="42"/>
      <c r="K36" s="42"/>
      <c r="L36" s="42"/>
      <c r="M36" s="52"/>
      <c r="N36" s="52"/>
      <c r="O36" s="52"/>
      <c r="P36" s="52"/>
    </row>
    <row r="37" spans="2:16" s="42" customFormat="1" ht="15" customHeight="1" x14ac:dyDescent="0.65">
      <c r="B37" s="57"/>
      <c r="C37" s="57"/>
      <c r="D37" s="57"/>
      <c r="E37" s="57"/>
      <c r="F37" s="57"/>
      <c r="G37" s="57"/>
      <c r="M37" s="52"/>
      <c r="N37" s="52"/>
      <c r="O37" s="52"/>
      <c r="P37" s="52"/>
    </row>
    <row r="38" spans="2:16" s="43" customFormat="1" ht="30" customHeight="1" x14ac:dyDescent="0.65">
      <c r="B38" s="57"/>
      <c r="C38" s="57"/>
      <c r="D38" s="57"/>
      <c r="E38" s="57"/>
      <c r="F38" s="57"/>
      <c r="G38" s="57"/>
      <c r="I38" s="42"/>
      <c r="J38" s="42"/>
      <c r="K38" s="42"/>
      <c r="L38" s="42"/>
      <c r="M38" s="52"/>
      <c r="N38" s="52"/>
      <c r="O38" s="52"/>
      <c r="P38" s="52"/>
    </row>
    <row r="39" spans="2:16" s="42" customFormat="1" ht="15" customHeight="1" x14ac:dyDescent="0.65">
      <c r="B39" s="57"/>
      <c r="C39" s="57"/>
      <c r="D39" s="57"/>
      <c r="E39" s="57"/>
      <c r="F39" s="57"/>
      <c r="G39" s="57"/>
      <c r="M39" s="52"/>
      <c r="N39" s="52"/>
      <c r="O39" s="52"/>
      <c r="P39" s="52"/>
    </row>
    <row r="40" spans="2:16" s="43" customFormat="1" ht="30" customHeight="1" x14ac:dyDescent="0.65">
      <c r="B40" s="57"/>
      <c r="C40" s="57"/>
      <c r="D40" s="57"/>
      <c r="E40" s="57"/>
      <c r="F40" s="57"/>
      <c r="G40" s="57"/>
      <c r="I40" s="42"/>
      <c r="J40" s="42"/>
      <c r="K40" s="42"/>
      <c r="L40" s="42"/>
      <c r="M40" s="52"/>
      <c r="N40" s="52"/>
      <c r="O40" s="52"/>
      <c r="P40" s="52"/>
    </row>
    <row r="41" spans="2:16" s="51" customFormat="1" ht="24.95" customHeight="1" x14ac:dyDescent="0.65">
      <c r="B41" s="57"/>
      <c r="C41" s="57"/>
      <c r="D41" s="57"/>
      <c r="E41" s="57"/>
      <c r="F41" s="57"/>
      <c r="G41" s="57"/>
      <c r="I41" s="42"/>
      <c r="J41" s="42"/>
      <c r="K41" s="42"/>
      <c r="L41" s="42"/>
    </row>
    <row r="42" spans="2:16" ht="9" customHeight="1" x14ac:dyDescent="0.65">
      <c r="I42" s="42"/>
      <c r="J42" s="42"/>
      <c r="K42" s="42"/>
      <c r="L42" s="42"/>
    </row>
    <row r="43" spans="2:16" s="37" customFormat="1" ht="18.75" customHeight="1" x14ac:dyDescent="0.65">
      <c r="B43" s="57"/>
      <c r="C43" s="57"/>
      <c r="D43" s="57"/>
      <c r="E43" s="57"/>
      <c r="F43" s="57"/>
      <c r="G43" s="57"/>
      <c r="I43" s="43"/>
      <c r="J43" s="43"/>
      <c r="K43" s="43"/>
      <c r="L43" s="43"/>
    </row>
    <row r="44" spans="2:16" ht="27" x14ac:dyDescent="0.65">
      <c r="I44" s="42"/>
      <c r="J44" s="42"/>
      <c r="K44" s="42"/>
      <c r="L44" s="42"/>
    </row>
    <row r="45" spans="2:16" ht="27" x14ac:dyDescent="0.65">
      <c r="I45" s="43"/>
      <c r="J45" s="43"/>
      <c r="K45" s="43"/>
      <c r="L45" s="43"/>
    </row>
    <row r="46" spans="2:16" ht="27" x14ac:dyDescent="0.65">
      <c r="I46" s="42"/>
      <c r="J46" s="42"/>
      <c r="K46" s="42"/>
      <c r="L46" s="42"/>
    </row>
    <row r="47" spans="2:16" ht="27" x14ac:dyDescent="0.65">
      <c r="I47" s="43"/>
      <c r="J47" s="43"/>
      <c r="K47" s="43"/>
      <c r="L47" s="43"/>
    </row>
    <row r="48" spans="2:16" ht="23.25" x14ac:dyDescent="0.5">
      <c r="I48" s="51"/>
      <c r="J48" s="51"/>
      <c r="K48" s="51"/>
      <c r="L48" s="51"/>
    </row>
    <row r="50" spans="9:12" ht="21.75" x14ac:dyDescent="0.5">
      <c r="I50" s="37"/>
      <c r="J50" s="37"/>
      <c r="K50" s="37"/>
      <c r="L50" s="37"/>
    </row>
  </sheetData>
  <mergeCells count="8">
    <mergeCell ref="B3:G3"/>
    <mergeCell ref="B5:G5"/>
    <mergeCell ref="B9:B11"/>
    <mergeCell ref="G9:G11"/>
    <mergeCell ref="C9:C11"/>
    <mergeCell ref="D9:D11"/>
    <mergeCell ref="F9:F11"/>
    <mergeCell ref="E9:E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5"/>
  <dimension ref="B1:R55"/>
  <sheetViews>
    <sheetView rightToLeft="1" view="pageBreakPreview" zoomScale="50" zoomScaleNormal="52" zoomScaleSheetLayoutView="50" workbookViewId="0"/>
  </sheetViews>
  <sheetFormatPr defaultRowHeight="21.75" x14ac:dyDescent="0.5"/>
  <cols>
    <col min="1" max="1" width="9.140625" style="129"/>
    <col min="2" max="2" width="73.7109375" style="53" customWidth="1"/>
    <col min="3" max="8" width="15.28515625" style="129" customWidth="1"/>
    <col min="9" max="9" width="76.7109375" style="53" customWidth="1"/>
    <col min="10" max="10" width="16.140625" style="53" customWidth="1"/>
    <col min="11" max="11" width="14.140625" style="53" customWidth="1"/>
    <col min="12" max="12" width="18.5703125" style="53" customWidth="1"/>
    <col min="13" max="13" width="14.7109375" style="53" customWidth="1"/>
    <col min="14" max="14" width="22.28515625" style="53" bestFit="1" customWidth="1"/>
    <col min="15" max="15" width="16.42578125" style="129" bestFit="1" customWidth="1"/>
    <col min="16" max="16" width="10.5703125" style="129" bestFit="1" customWidth="1"/>
    <col min="17" max="17" width="22.7109375" style="129" bestFit="1" customWidth="1"/>
    <col min="18" max="16384" width="9.140625" style="129"/>
  </cols>
  <sheetData>
    <row r="1" spans="2:17" s="5" customFormat="1" ht="19.5" customHeight="1" x14ac:dyDescent="0.65">
      <c r="B1" s="2"/>
      <c r="C1" s="2"/>
      <c r="D1" s="2"/>
      <c r="E1" s="2"/>
      <c r="F1" s="2"/>
      <c r="G1" s="2"/>
      <c r="H1" s="2"/>
      <c r="I1" s="2"/>
      <c r="J1" s="2"/>
      <c r="K1" s="2"/>
      <c r="L1" s="2"/>
      <c r="M1" s="2"/>
      <c r="N1" s="2"/>
    </row>
    <row r="2" spans="2:17" s="5" customFormat="1" ht="19.5" customHeight="1" x14ac:dyDescent="0.65">
      <c r="B2" s="2"/>
      <c r="C2" s="2"/>
      <c r="D2" s="2"/>
      <c r="E2" s="2"/>
      <c r="F2" s="2"/>
      <c r="G2" s="2"/>
      <c r="H2" s="2"/>
      <c r="I2" s="2"/>
      <c r="J2" s="2"/>
      <c r="K2" s="2"/>
      <c r="L2" s="2"/>
      <c r="M2" s="2"/>
      <c r="N2" s="2"/>
    </row>
    <row r="3" spans="2:17" s="1596" customFormat="1" ht="36.75" x14ac:dyDescent="0.85">
      <c r="B3" s="1771" t="s">
        <v>1753</v>
      </c>
      <c r="C3" s="1771"/>
      <c r="D3" s="1771"/>
      <c r="E3" s="1771"/>
      <c r="F3" s="1771"/>
      <c r="G3" s="1771"/>
      <c r="H3" s="1771"/>
      <c r="I3" s="1771"/>
      <c r="J3" s="1608"/>
      <c r="K3" s="1608"/>
    </row>
    <row r="4" spans="2:17" s="1596" customFormat="1" ht="12.75" customHeight="1" x14ac:dyDescent="0.85">
      <c r="J4" s="1608"/>
      <c r="K4" s="1608"/>
    </row>
    <row r="5" spans="2:17" s="1596" customFormat="1" ht="36.75" x14ac:dyDescent="0.85">
      <c r="B5" s="1771" t="s">
        <v>1814</v>
      </c>
      <c r="C5" s="1772"/>
      <c r="D5" s="1772"/>
      <c r="E5" s="1772"/>
      <c r="F5" s="1772"/>
      <c r="G5" s="1772"/>
      <c r="H5" s="1772"/>
      <c r="I5" s="1772"/>
      <c r="J5" s="1609"/>
      <c r="K5" s="1609"/>
      <c r="L5" s="1597"/>
      <c r="M5" s="1597"/>
      <c r="N5" s="1597"/>
    </row>
    <row r="6" spans="2:17" s="5" customFormat="1" ht="19.5" customHeight="1" x14ac:dyDescent="0.65">
      <c r="B6" s="2"/>
      <c r="C6" s="286"/>
      <c r="D6" s="286"/>
      <c r="E6" s="286"/>
      <c r="F6" s="286"/>
      <c r="G6" s="286"/>
      <c r="H6" s="286"/>
      <c r="I6" s="2"/>
      <c r="J6" s="2"/>
      <c r="K6" s="2"/>
      <c r="L6" s="2"/>
      <c r="M6" s="2"/>
      <c r="N6" s="2"/>
    </row>
    <row r="7" spans="2:17" s="143" customFormat="1" ht="18.75" x14ac:dyDescent="0.45">
      <c r="B7" s="287"/>
      <c r="I7" s="288"/>
      <c r="J7" s="288"/>
      <c r="K7" s="288"/>
      <c r="L7" s="288"/>
      <c r="M7" s="288"/>
      <c r="N7" s="288"/>
    </row>
    <row r="8" spans="2:17" s="5" customFormat="1" ht="19.5" customHeight="1" thickBot="1" x14ac:dyDescent="0.7">
      <c r="B8" s="2"/>
      <c r="C8" s="2"/>
      <c r="D8" s="2"/>
      <c r="E8" s="2"/>
      <c r="F8" s="2"/>
      <c r="G8" s="2"/>
      <c r="H8" s="2"/>
      <c r="I8" s="2"/>
      <c r="J8" s="2"/>
      <c r="K8" s="2"/>
      <c r="L8" s="2"/>
      <c r="M8" s="2"/>
      <c r="N8" s="2"/>
    </row>
    <row r="9" spans="2:17" s="318" customFormat="1" ht="24" customHeight="1" thickTop="1" x14ac:dyDescent="0.7">
      <c r="B9" s="1776" t="s">
        <v>887</v>
      </c>
      <c r="C9" s="1779">
        <v>2008</v>
      </c>
      <c r="D9" s="1779">
        <v>2009</v>
      </c>
      <c r="E9" s="1779">
        <v>2010</v>
      </c>
      <c r="F9" s="1779">
        <v>2011</v>
      </c>
      <c r="G9" s="1779">
        <v>2012</v>
      </c>
      <c r="H9" s="1779">
        <v>2013</v>
      </c>
      <c r="I9" s="1773" t="s">
        <v>886</v>
      </c>
      <c r="J9" s="317"/>
      <c r="K9" s="317"/>
      <c r="L9" s="317"/>
      <c r="M9" s="317"/>
      <c r="N9" s="317"/>
      <c r="Q9" s="319"/>
    </row>
    <row r="10" spans="2:17" s="256" customFormat="1" ht="24" customHeight="1" x14ac:dyDescent="0.7">
      <c r="B10" s="1777"/>
      <c r="C10" s="1780"/>
      <c r="D10" s="1780"/>
      <c r="E10" s="1780"/>
      <c r="F10" s="1780"/>
      <c r="G10" s="1780"/>
      <c r="H10" s="1780"/>
      <c r="I10" s="1774"/>
      <c r="J10" s="317"/>
      <c r="K10" s="317"/>
      <c r="L10" s="317"/>
      <c r="M10" s="317"/>
      <c r="N10" s="317"/>
    </row>
    <row r="11" spans="2:17" s="320" customFormat="1" ht="24" customHeight="1" x14ac:dyDescent="0.7">
      <c r="B11" s="1778"/>
      <c r="C11" s="1781"/>
      <c r="D11" s="1781"/>
      <c r="E11" s="1781"/>
      <c r="F11" s="1781"/>
      <c r="G11" s="1781"/>
      <c r="H11" s="1781"/>
      <c r="I11" s="1775"/>
      <c r="J11" s="317"/>
      <c r="K11" s="317"/>
      <c r="L11" s="317"/>
      <c r="M11" s="317"/>
      <c r="N11" s="317"/>
    </row>
    <row r="12" spans="2:17" s="328" customFormat="1" ht="24" customHeight="1" x14ac:dyDescent="0.7">
      <c r="B12" s="321"/>
      <c r="C12" s="323"/>
      <c r="D12" s="323"/>
      <c r="E12" s="324"/>
      <c r="F12" s="323"/>
      <c r="G12" s="323"/>
      <c r="H12" s="323"/>
      <c r="I12" s="325"/>
      <c r="J12" s="327"/>
      <c r="K12" s="327"/>
      <c r="L12" s="326"/>
      <c r="M12" s="327"/>
      <c r="N12" s="327"/>
    </row>
    <row r="13" spans="2:17" s="770" customFormat="1" ht="24" customHeight="1" x14ac:dyDescent="0.2">
      <c r="B13" s="1003" t="s">
        <v>73</v>
      </c>
      <c r="C13" s="766"/>
      <c r="D13" s="766"/>
      <c r="E13" s="766"/>
      <c r="F13" s="767"/>
      <c r="G13" s="767"/>
      <c r="H13" s="767"/>
      <c r="I13" s="1007" t="s">
        <v>1584</v>
      </c>
      <c r="J13" s="1615"/>
      <c r="K13" s="1615"/>
      <c r="L13" s="768"/>
      <c r="M13" s="769"/>
      <c r="N13" s="768"/>
    </row>
    <row r="14" spans="2:17" s="770" customFormat="1" ht="14.1" customHeight="1" x14ac:dyDescent="0.2">
      <c r="B14" s="1004"/>
      <c r="C14" s="767"/>
      <c r="D14" s="767"/>
      <c r="E14" s="767"/>
      <c r="F14" s="767"/>
      <c r="G14" s="767"/>
      <c r="H14" s="767"/>
      <c r="I14" s="491"/>
      <c r="J14" s="1616"/>
      <c r="K14" s="1616"/>
      <c r="L14" s="769"/>
      <c r="N14" s="769"/>
      <c r="Q14" s="771"/>
    </row>
    <row r="15" spans="2:17" s="854" customFormat="1" ht="24" customHeight="1" x14ac:dyDescent="0.2">
      <c r="B15" s="1005" t="s">
        <v>1648</v>
      </c>
      <c r="C15" s="329">
        <v>19644</v>
      </c>
      <c r="D15" s="329">
        <v>20125</v>
      </c>
      <c r="E15" s="329">
        <v>20619</v>
      </c>
      <c r="F15" s="329">
        <v>21124</v>
      </c>
      <c r="G15" s="329">
        <v>21639</v>
      </c>
      <c r="H15" s="329">
        <v>22169</v>
      </c>
      <c r="I15" s="1008" t="s">
        <v>1649</v>
      </c>
      <c r="J15" s="896"/>
      <c r="K15" s="896"/>
      <c r="L15" s="896"/>
      <c r="M15" s="897"/>
      <c r="N15" s="898"/>
      <c r="O15" s="898"/>
      <c r="P15" s="898"/>
      <c r="Q15" s="898"/>
    </row>
    <row r="16" spans="2:17" s="854" customFormat="1" ht="24" customHeight="1" x14ac:dyDescent="0.2">
      <c r="B16" s="1005" t="s">
        <v>1362</v>
      </c>
      <c r="C16" s="329">
        <v>4847.8982929557078</v>
      </c>
      <c r="D16" s="329">
        <v>4999.2296030934785</v>
      </c>
      <c r="E16" s="329">
        <v>5054.4580180106213</v>
      </c>
      <c r="F16" s="329">
        <v>4949.2377509854796</v>
      </c>
      <c r="G16" s="329" t="s">
        <v>851</v>
      </c>
      <c r="H16" s="329">
        <v>3804.552288262073</v>
      </c>
      <c r="I16" s="1008" t="s">
        <v>1361</v>
      </c>
      <c r="J16" s="896"/>
      <c r="K16" s="896"/>
      <c r="L16" s="896"/>
      <c r="M16" s="896"/>
      <c r="N16" s="898"/>
      <c r="O16" s="898"/>
      <c r="P16" s="898"/>
      <c r="Q16" s="898"/>
    </row>
    <row r="17" spans="2:18" s="854" customFormat="1" ht="24" customHeight="1" x14ac:dyDescent="0.2">
      <c r="B17" s="1005" t="s">
        <v>1716</v>
      </c>
      <c r="C17" s="900">
        <v>10.964452462595684</v>
      </c>
      <c r="D17" s="900">
        <v>8.1392574114348761</v>
      </c>
      <c r="E17" s="900">
        <v>8.6125522266502301</v>
      </c>
      <c r="F17" s="900">
        <v>14.884061085705357</v>
      </c>
      <c r="G17" s="900" t="s">
        <v>851</v>
      </c>
      <c r="H17" s="900">
        <v>40.588894192844911</v>
      </c>
      <c r="I17" s="1008" t="s">
        <v>1717</v>
      </c>
      <c r="J17" s="896"/>
      <c r="K17" s="896"/>
      <c r="L17" s="896"/>
      <c r="M17" s="896"/>
      <c r="N17" s="898"/>
      <c r="O17" s="898"/>
      <c r="P17" s="898"/>
      <c r="Q17" s="898"/>
    </row>
    <row r="18" spans="2:18" s="770" customFormat="1" ht="24" customHeight="1" x14ac:dyDescent="0.2">
      <c r="B18" s="1004"/>
      <c r="C18" s="902"/>
      <c r="D18" s="902"/>
      <c r="E18" s="902"/>
      <c r="F18" s="902"/>
      <c r="G18" s="902"/>
      <c r="H18" s="902"/>
      <c r="I18" s="491"/>
      <c r="J18" s="896"/>
      <c r="K18" s="896"/>
      <c r="L18" s="896"/>
      <c r="M18" s="896"/>
      <c r="N18" s="898"/>
      <c r="O18" s="898"/>
      <c r="P18" s="898"/>
      <c r="Q18" s="898"/>
      <c r="R18" s="854"/>
    </row>
    <row r="19" spans="2:18" s="854" customFormat="1" ht="24" customHeight="1" x14ac:dyDescent="0.2">
      <c r="B19" s="1003" t="s">
        <v>860</v>
      </c>
      <c r="C19" s="903"/>
      <c r="D19" s="903"/>
      <c r="E19" s="903"/>
      <c r="F19" s="903"/>
      <c r="G19" s="903"/>
      <c r="H19" s="903"/>
      <c r="I19" s="625" t="s">
        <v>859</v>
      </c>
      <c r="J19" s="896"/>
      <c r="K19" s="896"/>
      <c r="L19" s="896"/>
      <c r="M19" s="896"/>
      <c r="N19" s="904"/>
      <c r="O19" s="904"/>
      <c r="P19" s="898"/>
      <c r="Q19" s="898"/>
    </row>
    <row r="20" spans="2:18" s="770" customFormat="1" ht="14.1" customHeight="1" x14ac:dyDescent="0.2">
      <c r="B20" s="1004"/>
      <c r="C20" s="902"/>
      <c r="D20" s="902"/>
      <c r="E20" s="902"/>
      <c r="F20" s="902"/>
      <c r="G20" s="902"/>
      <c r="H20" s="902"/>
      <c r="I20" s="491"/>
      <c r="J20" s="896"/>
      <c r="K20" s="896"/>
      <c r="L20" s="896"/>
      <c r="M20" s="896"/>
      <c r="N20" s="898"/>
      <c r="O20" s="898"/>
      <c r="P20" s="898"/>
      <c r="Q20" s="898"/>
      <c r="R20" s="854"/>
    </row>
    <row r="21" spans="2:18" s="854" customFormat="1" ht="24" customHeight="1" x14ac:dyDescent="0.2">
      <c r="B21" s="1005" t="s">
        <v>1569</v>
      </c>
      <c r="C21" s="331">
        <v>2448.06</v>
      </c>
      <c r="D21" s="331">
        <v>2520.7049999999999</v>
      </c>
      <c r="E21" s="331">
        <v>2834.5169999999998</v>
      </c>
      <c r="F21" s="331">
        <v>3252.72</v>
      </c>
      <c r="G21" s="331">
        <v>3024.8420000000001</v>
      </c>
      <c r="H21" s="331">
        <v>2937.5605058864635</v>
      </c>
      <c r="I21" s="1008" t="s">
        <v>1570</v>
      </c>
      <c r="J21" s="896"/>
      <c r="K21" s="896"/>
      <c r="L21" s="896"/>
      <c r="M21" s="896"/>
      <c r="N21" s="898"/>
      <c r="O21" s="898"/>
      <c r="P21" s="898"/>
      <c r="Q21" s="898"/>
    </row>
    <row r="22" spans="2:18" s="854" customFormat="1" ht="24" customHeight="1" x14ac:dyDescent="0.2">
      <c r="B22" s="1005" t="s">
        <v>861</v>
      </c>
      <c r="C22" s="905">
        <v>4.4766727360801895</v>
      </c>
      <c r="D22" s="905">
        <v>5.9120427933770481</v>
      </c>
      <c r="E22" s="905">
        <v>5.1919058407533081</v>
      </c>
      <c r="F22" s="905">
        <v>2.850002843579702</v>
      </c>
      <c r="G22" s="905">
        <v>-26.339017077253246</v>
      </c>
      <c r="H22" s="905">
        <v>-26.300146974446392</v>
      </c>
      <c r="I22" s="1008" t="s">
        <v>1571</v>
      </c>
      <c r="J22" s="896"/>
      <c r="K22" s="896"/>
      <c r="L22" s="896"/>
      <c r="M22" s="896"/>
      <c r="N22" s="898"/>
      <c r="O22" s="898"/>
      <c r="P22" s="898"/>
      <c r="Q22" s="898"/>
    </row>
    <row r="23" spans="2:18" s="854" customFormat="1" ht="24" customHeight="1" x14ac:dyDescent="0.2">
      <c r="B23" s="1005" t="s">
        <v>1580</v>
      </c>
      <c r="C23" s="900">
        <v>2236.6657710494464</v>
      </c>
      <c r="D23" s="900">
        <v>2566.0152820281123</v>
      </c>
      <c r="E23" s="900">
        <v>2878.577257108574</v>
      </c>
      <c r="F23" s="900">
        <v>3017.244560801083</v>
      </c>
      <c r="G23" s="900">
        <v>2236.6819271779768</v>
      </c>
      <c r="H23" s="900">
        <v>1472.2426908068501</v>
      </c>
      <c r="I23" s="1008" t="s">
        <v>1581</v>
      </c>
      <c r="J23" s="896"/>
      <c r="K23" s="896"/>
      <c r="L23" s="896"/>
      <c r="M23" s="896"/>
      <c r="N23" s="898"/>
      <c r="O23" s="898"/>
      <c r="P23" s="898"/>
      <c r="Q23" s="898"/>
    </row>
    <row r="24" spans="2:18" s="854" customFormat="1" ht="24" customHeight="1" x14ac:dyDescent="0.2">
      <c r="B24" s="1005" t="s">
        <v>1727</v>
      </c>
      <c r="C24" s="899">
        <v>15.152539998409065</v>
      </c>
      <c r="D24" s="899">
        <v>2.8034942613181624</v>
      </c>
      <c r="E24" s="899">
        <v>4.3978217071984238</v>
      </c>
      <c r="F24" s="899">
        <v>6.2960197462666123</v>
      </c>
      <c r="G24" s="899">
        <v>36.476658466539114</v>
      </c>
      <c r="H24" s="899">
        <v>82.356228757756142</v>
      </c>
      <c r="I24" s="1008" t="s">
        <v>1728</v>
      </c>
      <c r="J24" s="896"/>
      <c r="K24" s="896"/>
      <c r="L24" s="896"/>
      <c r="M24" s="896"/>
      <c r="N24" s="906"/>
      <c r="O24" s="898"/>
      <c r="P24" s="898"/>
      <c r="Q24" s="898"/>
    </row>
    <row r="25" spans="2:18" s="770" customFormat="1" ht="24" customHeight="1" x14ac:dyDescent="0.2">
      <c r="B25" s="1004"/>
      <c r="C25" s="900"/>
      <c r="D25" s="900"/>
      <c r="E25" s="900"/>
      <c r="F25" s="900"/>
      <c r="G25" s="900"/>
      <c r="H25" s="900"/>
      <c r="I25" s="491"/>
      <c r="J25" s="896"/>
      <c r="K25" s="896"/>
      <c r="L25" s="896"/>
      <c r="M25" s="896"/>
      <c r="N25" s="898"/>
      <c r="O25" s="898"/>
      <c r="P25" s="898"/>
      <c r="Q25" s="898"/>
      <c r="R25" s="854"/>
    </row>
    <row r="26" spans="2:18" s="854" customFormat="1" ht="24" customHeight="1" x14ac:dyDescent="0.2">
      <c r="B26" s="1003" t="s">
        <v>929</v>
      </c>
      <c r="C26" s="903"/>
      <c r="D26" s="903"/>
      <c r="E26" s="903"/>
      <c r="F26" s="903"/>
      <c r="G26" s="903"/>
      <c r="H26" s="903"/>
      <c r="I26" s="625" t="s">
        <v>930</v>
      </c>
      <c r="J26" s="896"/>
      <c r="K26" s="896"/>
      <c r="L26" s="896"/>
      <c r="M26" s="896"/>
      <c r="N26" s="898"/>
      <c r="O26" s="898"/>
      <c r="P26" s="898"/>
      <c r="Q26" s="898"/>
    </row>
    <row r="27" spans="2:18" s="770" customFormat="1" ht="14.1" customHeight="1" x14ac:dyDescent="0.2">
      <c r="B27" s="1004"/>
      <c r="C27" s="902"/>
      <c r="D27" s="902"/>
      <c r="E27" s="902"/>
      <c r="F27" s="902"/>
      <c r="G27" s="902"/>
      <c r="H27" s="902"/>
      <c r="I27" s="491"/>
      <c r="J27" s="896"/>
      <c r="K27" s="896"/>
      <c r="L27" s="896"/>
      <c r="M27" s="896"/>
      <c r="N27" s="898"/>
      <c r="O27" s="898"/>
      <c r="P27" s="898"/>
      <c r="Q27" s="898"/>
      <c r="R27" s="854"/>
    </row>
    <row r="28" spans="2:18" s="770" customFormat="1" ht="9" customHeight="1" x14ac:dyDescent="0.2">
      <c r="B28" s="1004"/>
      <c r="C28" s="902"/>
      <c r="D28" s="902"/>
      <c r="E28" s="902"/>
      <c r="F28" s="902"/>
      <c r="G28" s="902"/>
      <c r="H28" s="902"/>
      <c r="I28" s="491"/>
      <c r="J28" s="896"/>
      <c r="K28" s="896"/>
      <c r="L28" s="896"/>
      <c r="M28" s="896"/>
      <c r="N28" s="898"/>
      <c r="O28" s="898"/>
      <c r="P28" s="898"/>
      <c r="Q28" s="898"/>
      <c r="R28" s="854"/>
    </row>
    <row r="29" spans="2:18" s="854" customFormat="1" ht="24" customHeight="1" x14ac:dyDescent="0.2">
      <c r="B29" s="1005" t="s">
        <v>1610</v>
      </c>
      <c r="C29" s="899">
        <v>4.9166484938109054</v>
      </c>
      <c r="D29" s="899">
        <v>4.6591544177072128</v>
      </c>
      <c r="E29" s="899">
        <v>4.3494572012520409</v>
      </c>
      <c r="F29" s="899">
        <v>6.0517883616725605</v>
      </c>
      <c r="G29" s="899">
        <v>8.0003341493146536</v>
      </c>
      <c r="H29" s="899">
        <v>8.9999999999999982</v>
      </c>
      <c r="I29" s="1008" t="s">
        <v>1609</v>
      </c>
      <c r="J29" s="896"/>
      <c r="K29" s="896"/>
      <c r="L29" s="1641"/>
      <c r="M29" s="1641"/>
      <c r="N29" s="1641"/>
      <c r="O29" s="1641"/>
      <c r="P29" s="1641"/>
      <c r="Q29" s="896"/>
    </row>
    <row r="30" spans="2:18" s="770" customFormat="1" ht="9" customHeight="1" x14ac:dyDescent="0.2">
      <c r="B30" s="1004"/>
      <c r="C30" s="902"/>
      <c r="D30" s="902"/>
      <c r="E30" s="902"/>
      <c r="F30" s="902"/>
      <c r="G30" s="902"/>
      <c r="H30" s="902"/>
      <c r="I30" s="491"/>
      <c r="J30" s="896"/>
      <c r="K30" s="896"/>
      <c r="L30" s="1641"/>
      <c r="M30" s="1641"/>
      <c r="N30" s="1641"/>
      <c r="O30" s="1641"/>
      <c r="P30" s="1641"/>
      <c r="Q30" s="898"/>
      <c r="R30" s="854"/>
    </row>
    <row r="31" spans="2:18" s="854" customFormat="1" ht="24" customHeight="1" x14ac:dyDescent="0.2">
      <c r="B31" s="1005" t="s">
        <v>1815</v>
      </c>
      <c r="C31" s="899">
        <v>73.471271872556699</v>
      </c>
      <c r="D31" s="899">
        <v>72.024312239999986</v>
      </c>
      <c r="E31" s="899">
        <v>70.945414355889</v>
      </c>
      <c r="F31" s="899">
        <v>76.331399744982221</v>
      </c>
      <c r="G31" s="899">
        <v>99.0522985628415</v>
      </c>
      <c r="H31" s="899">
        <v>165.66927947843828</v>
      </c>
      <c r="I31" s="1008" t="s">
        <v>1816</v>
      </c>
      <c r="J31" s="896"/>
      <c r="K31" s="896"/>
      <c r="L31" s="1641"/>
      <c r="M31" s="1641"/>
      <c r="N31" s="1641"/>
      <c r="O31" s="1641"/>
      <c r="P31" s="1641"/>
      <c r="Q31" s="898"/>
    </row>
    <row r="32" spans="2:18" s="854" customFormat="1" ht="24" customHeight="1" x14ac:dyDescent="0.2">
      <c r="B32" s="1005" t="s">
        <v>1818</v>
      </c>
      <c r="C32" s="899">
        <v>46.49761061673464</v>
      </c>
      <c r="D32" s="899">
        <v>46.707569284434207</v>
      </c>
      <c r="E32" s="899">
        <v>46.506356164383533</v>
      </c>
      <c r="F32" s="899">
        <v>48.349056164383484</v>
      </c>
      <c r="G32" s="899">
        <v>64.685300546448076</v>
      </c>
      <c r="H32" s="899">
        <v>108.87943835616437</v>
      </c>
      <c r="I32" s="1008" t="s">
        <v>1817</v>
      </c>
      <c r="J32" s="896"/>
      <c r="K32" s="896"/>
      <c r="L32" s="1641"/>
      <c r="M32" s="1641"/>
      <c r="N32" s="1641"/>
      <c r="O32" s="1641"/>
      <c r="P32" s="1641"/>
      <c r="Q32" s="898"/>
    </row>
    <row r="33" spans="2:18" s="770" customFormat="1" ht="24" customHeight="1" x14ac:dyDescent="0.2">
      <c r="B33" s="1004"/>
      <c r="C33" s="902"/>
      <c r="D33" s="902"/>
      <c r="E33" s="902"/>
      <c r="F33" s="902"/>
      <c r="G33" s="902"/>
      <c r="H33" s="902"/>
      <c r="I33" s="491"/>
      <c r="J33" s="896"/>
      <c r="K33" s="896"/>
      <c r="L33" s="896"/>
      <c r="M33" s="896"/>
      <c r="N33" s="898"/>
      <c r="O33" s="898"/>
      <c r="P33" s="898"/>
      <c r="Q33" s="898"/>
      <c r="R33" s="854"/>
    </row>
    <row r="34" spans="2:18" s="854" customFormat="1" ht="24" customHeight="1" x14ac:dyDescent="0.2">
      <c r="B34" s="1003" t="s">
        <v>1615</v>
      </c>
      <c r="C34" s="903"/>
      <c r="D34" s="903"/>
      <c r="E34" s="903"/>
      <c r="F34" s="903"/>
      <c r="G34" s="903"/>
      <c r="H34" s="903"/>
      <c r="I34" s="625" t="s">
        <v>863</v>
      </c>
      <c r="J34" s="896"/>
      <c r="K34" s="896"/>
      <c r="L34" s="896"/>
      <c r="M34" s="896"/>
      <c r="N34" s="898"/>
      <c r="O34" s="898"/>
      <c r="P34" s="898"/>
      <c r="Q34" s="898"/>
    </row>
    <row r="35" spans="2:18" s="770" customFormat="1" ht="14.1" customHeight="1" x14ac:dyDescent="0.2">
      <c r="B35" s="1004"/>
      <c r="C35" s="902"/>
      <c r="D35" s="902"/>
      <c r="E35" s="902"/>
      <c r="F35" s="902"/>
      <c r="G35" s="902"/>
      <c r="H35" s="902"/>
      <c r="I35" s="491"/>
      <c r="J35" s="896"/>
      <c r="K35" s="896"/>
      <c r="L35" s="896"/>
      <c r="M35" s="896"/>
      <c r="N35" s="898"/>
      <c r="O35" s="898"/>
      <c r="P35" s="898"/>
      <c r="Q35" s="898"/>
      <c r="R35" s="854"/>
    </row>
    <row r="36" spans="2:18" s="854" customFormat="1" ht="24" customHeight="1" x14ac:dyDescent="0.2">
      <c r="B36" s="1005" t="s">
        <v>1352</v>
      </c>
      <c r="C36" s="331">
        <v>713.9646820800001</v>
      </c>
      <c r="D36" s="331">
        <v>508.36787212609096</v>
      </c>
      <c r="E36" s="331">
        <v>570.80560030315598</v>
      </c>
      <c r="F36" s="331">
        <v>507.80906163624576</v>
      </c>
      <c r="G36" s="329">
        <v>216.76710710334049</v>
      </c>
      <c r="H36" s="329">
        <v>199.13921458616298</v>
      </c>
      <c r="I36" s="1008" t="s">
        <v>1354</v>
      </c>
      <c r="J36" s="896"/>
      <c r="K36" s="896"/>
      <c r="L36" s="896"/>
      <c r="M36" s="896"/>
      <c r="N36" s="898"/>
      <c r="O36" s="898"/>
      <c r="P36" s="898"/>
      <c r="Q36" s="898"/>
    </row>
    <row r="37" spans="2:18" s="854" customFormat="1" ht="24" customHeight="1" x14ac:dyDescent="0.2">
      <c r="B37" s="1010" t="s">
        <v>583</v>
      </c>
      <c r="C37" s="331">
        <v>288.78625824</v>
      </c>
      <c r="D37" s="331">
        <v>181.02507401409784</v>
      </c>
      <c r="E37" s="331">
        <v>289.51247837087209</v>
      </c>
      <c r="F37" s="331">
        <v>264.07966803707734</v>
      </c>
      <c r="G37" s="329">
        <v>59.75738029826875</v>
      </c>
      <c r="H37" s="329">
        <v>53.003801267923635</v>
      </c>
      <c r="I37" s="1009" t="s">
        <v>590</v>
      </c>
      <c r="J37" s="896"/>
      <c r="K37" s="896"/>
      <c r="L37" s="896"/>
      <c r="M37" s="896"/>
      <c r="N37" s="898"/>
      <c r="O37" s="898"/>
      <c r="P37" s="898"/>
      <c r="Q37" s="898"/>
    </row>
    <row r="38" spans="2:18" s="854" customFormat="1" ht="24" customHeight="1" x14ac:dyDescent="0.2">
      <c r="B38" s="1005" t="s">
        <v>1472</v>
      </c>
      <c r="C38" s="331">
        <v>750.77623351157115</v>
      </c>
      <c r="D38" s="331">
        <v>651.51124888660638</v>
      </c>
      <c r="E38" s="331">
        <v>741.16638273634794</v>
      </c>
      <c r="F38" s="331">
        <v>878.13202003930041</v>
      </c>
      <c r="G38" s="329">
        <v>740.95053625974458</v>
      </c>
      <c r="H38" s="329">
        <v>955.55878411482013</v>
      </c>
      <c r="I38" s="1008" t="s">
        <v>1356</v>
      </c>
      <c r="J38" s="896"/>
      <c r="K38" s="896"/>
      <c r="L38" s="896"/>
      <c r="M38" s="896"/>
      <c r="N38" s="898"/>
      <c r="O38" s="898"/>
      <c r="P38" s="898"/>
      <c r="Q38" s="898"/>
    </row>
    <row r="39" spans="2:18" s="854" customFormat="1" ht="24" customHeight="1" x14ac:dyDescent="0.2">
      <c r="B39" s="1005" t="s">
        <v>996</v>
      </c>
      <c r="C39" s="331">
        <v>264.02486544933419</v>
      </c>
      <c r="D39" s="331">
        <v>99.991611690398869</v>
      </c>
      <c r="E39" s="331">
        <v>191.02887738641633</v>
      </c>
      <c r="F39" s="331">
        <v>237.60592565091468</v>
      </c>
      <c r="G39" s="329">
        <v>360.1343667226314</v>
      </c>
      <c r="H39" s="329">
        <v>592.73252021077815</v>
      </c>
      <c r="I39" s="1009" t="s">
        <v>590</v>
      </c>
      <c r="J39" s="896"/>
      <c r="K39" s="896"/>
      <c r="L39" s="896"/>
      <c r="M39" s="896"/>
      <c r="N39" s="898"/>
      <c r="O39" s="898"/>
      <c r="P39" s="898"/>
      <c r="Q39" s="898"/>
    </row>
    <row r="40" spans="2:18" s="854" customFormat="1" ht="24" customHeight="1" x14ac:dyDescent="0.2">
      <c r="B40" s="1005" t="s">
        <v>1353</v>
      </c>
      <c r="C40" s="888">
        <v>23.475905464068141</v>
      </c>
      <c r="D40" s="888">
        <v>-47.453868335404799</v>
      </c>
      <c r="E40" s="888">
        <v>-18.123833543680863</v>
      </c>
      <c r="F40" s="888">
        <v>-418.28646418677391</v>
      </c>
      <c r="G40" s="888">
        <v>-509.7811908069242</v>
      </c>
      <c r="H40" s="888">
        <v>-730.64121992907292</v>
      </c>
      <c r="I40" s="1008" t="s">
        <v>1355</v>
      </c>
      <c r="J40" s="896"/>
      <c r="K40" s="896"/>
      <c r="L40" s="896"/>
      <c r="M40" s="896"/>
      <c r="N40" s="898"/>
      <c r="O40" s="898"/>
      <c r="P40" s="898"/>
      <c r="Q40" s="898"/>
    </row>
    <row r="41" spans="2:18" s="854" customFormat="1" ht="24" customHeight="1" x14ac:dyDescent="0.2">
      <c r="B41" s="1005" t="s">
        <v>858</v>
      </c>
      <c r="C41" s="905">
        <v>0.95895956243180902</v>
      </c>
      <c r="D41" s="905">
        <v>-1.8825633438028171</v>
      </c>
      <c r="E41" s="905">
        <v>-0.63939759555793318</v>
      </c>
      <c r="F41" s="905">
        <v>-12.859590256363104</v>
      </c>
      <c r="G41" s="905">
        <v>-16.851848022710662</v>
      </c>
      <c r="H41" s="905">
        <v>-24.8723802782945</v>
      </c>
      <c r="I41" s="1008" t="s">
        <v>1</v>
      </c>
      <c r="J41" s="896"/>
      <c r="K41" s="896"/>
      <c r="L41" s="896"/>
      <c r="M41" s="896"/>
      <c r="N41" s="898"/>
      <c r="O41" s="898"/>
      <c r="P41" s="898"/>
      <c r="Q41" s="898"/>
    </row>
    <row r="42" spans="2:18" s="776" customFormat="1" ht="24" customHeight="1" thickBot="1" x14ac:dyDescent="0.25">
      <c r="B42" s="1006"/>
      <c r="C42" s="772"/>
      <c r="D42" s="772"/>
      <c r="E42" s="772"/>
      <c r="F42" s="772"/>
      <c r="G42" s="772"/>
      <c r="H42" s="772"/>
      <c r="I42" s="773"/>
      <c r="J42" s="774"/>
      <c r="K42" s="774"/>
      <c r="L42" s="774"/>
      <c r="M42" s="774"/>
      <c r="N42" s="775"/>
    </row>
    <row r="43" spans="2:18" s="182" customFormat="1" ht="9" customHeight="1" thickTop="1" x14ac:dyDescent="0.65">
      <c r="B43" s="180"/>
      <c r="C43" s="176"/>
      <c r="D43" s="176"/>
      <c r="E43" s="176"/>
      <c r="F43" s="176"/>
      <c r="G43" s="176"/>
      <c r="H43" s="176"/>
      <c r="I43" s="176"/>
      <c r="J43" s="176"/>
      <c r="K43" s="176"/>
      <c r="L43" s="176"/>
      <c r="M43" s="176"/>
      <c r="N43" s="289"/>
      <c r="R43" s="133"/>
    </row>
    <row r="44" spans="2:18" s="334" customFormat="1" ht="22.5" x14ac:dyDescent="0.5">
      <c r="B44" s="334" t="s">
        <v>1754</v>
      </c>
      <c r="I44" s="334" t="s">
        <v>1755</v>
      </c>
    </row>
    <row r="45" spans="2:18" s="334" customFormat="1" ht="49.5" customHeight="1" x14ac:dyDescent="0.5">
      <c r="B45" s="1784" t="s">
        <v>1943</v>
      </c>
      <c r="C45" s="1784"/>
      <c r="D45" s="1784"/>
      <c r="E45" s="1784"/>
      <c r="F45" s="1785" t="s">
        <v>1944</v>
      </c>
      <c r="G45" s="1785"/>
      <c r="H45" s="1785"/>
      <c r="I45" s="1785"/>
      <c r="J45" s="1607"/>
      <c r="K45" s="1607"/>
    </row>
    <row r="46" spans="2:18" s="334" customFormat="1" ht="47.25" customHeight="1" x14ac:dyDescent="0.5">
      <c r="B46" s="1782"/>
      <c r="C46" s="1782"/>
      <c r="D46" s="1782"/>
      <c r="E46" s="1782"/>
      <c r="F46" s="1783"/>
      <c r="G46" s="1783"/>
      <c r="H46" s="1783"/>
      <c r="I46" s="1783"/>
      <c r="J46" s="1606"/>
      <c r="K46" s="1606"/>
    </row>
    <row r="47" spans="2:18" ht="15" x14ac:dyDescent="0.35">
      <c r="B47" s="199"/>
      <c r="C47" s="199"/>
      <c r="D47" s="199"/>
      <c r="E47" s="199"/>
      <c r="F47" s="199"/>
      <c r="G47" s="199"/>
      <c r="H47" s="199"/>
      <c r="I47" s="129"/>
      <c r="J47" s="129"/>
      <c r="K47" s="129"/>
      <c r="L47" s="129"/>
      <c r="M47" s="129"/>
      <c r="N47" s="129"/>
    </row>
    <row r="48" spans="2:18" x14ac:dyDescent="0.5">
      <c r="B48" s="198"/>
      <c r="C48" s="199"/>
      <c r="D48" s="199"/>
      <c r="E48" s="199"/>
      <c r="F48" s="199"/>
      <c r="G48" s="199"/>
      <c r="H48" s="199"/>
    </row>
    <row r="49" spans="2:8" x14ac:dyDescent="0.5">
      <c r="B49" s="198"/>
      <c r="C49" s="199"/>
      <c r="D49" s="199"/>
      <c r="E49" s="199"/>
      <c r="F49" s="199"/>
      <c r="G49" s="199"/>
      <c r="H49" s="199"/>
    </row>
    <row r="50" spans="2:8" x14ac:dyDescent="0.5">
      <c r="B50" s="198"/>
      <c r="C50" s="199"/>
      <c r="D50" s="199"/>
      <c r="E50" s="199"/>
      <c r="F50" s="199"/>
      <c r="G50" s="199"/>
      <c r="H50" s="199"/>
    </row>
    <row r="51" spans="2:8" x14ac:dyDescent="0.5">
      <c r="B51" s="198"/>
      <c r="C51" s="199"/>
      <c r="D51" s="199"/>
      <c r="E51" s="199"/>
      <c r="F51" s="199"/>
      <c r="G51" s="199"/>
      <c r="H51" s="199"/>
    </row>
    <row r="52" spans="2:8" x14ac:dyDescent="0.5">
      <c r="B52" s="198"/>
      <c r="C52" s="199"/>
      <c r="D52" s="199"/>
      <c r="E52" s="199"/>
      <c r="F52" s="199"/>
      <c r="G52" s="199"/>
      <c r="H52" s="199"/>
    </row>
    <row r="53" spans="2:8" x14ac:dyDescent="0.5">
      <c r="B53" s="198"/>
      <c r="C53" s="199"/>
      <c r="D53" s="199"/>
      <c r="E53" s="199"/>
      <c r="F53" s="199"/>
      <c r="G53" s="199"/>
      <c r="H53" s="199"/>
    </row>
    <row r="54" spans="2:8" x14ac:dyDescent="0.5">
      <c r="B54" s="198"/>
      <c r="C54" s="199"/>
      <c r="D54" s="199"/>
      <c r="E54" s="199"/>
      <c r="F54" s="199"/>
      <c r="G54" s="199"/>
      <c r="H54" s="199"/>
    </row>
    <row r="55" spans="2:8" ht="23.25" x14ac:dyDescent="0.5">
      <c r="C55" s="116"/>
      <c r="D55" s="116"/>
      <c r="E55" s="116"/>
      <c r="F55" s="116"/>
      <c r="G55" s="116"/>
      <c r="H55" s="116"/>
    </row>
  </sheetData>
  <mergeCells count="14">
    <mergeCell ref="B46:E46"/>
    <mergeCell ref="F46:I46"/>
    <mergeCell ref="B45:E45"/>
    <mergeCell ref="F45:I45"/>
    <mergeCell ref="G9:G11"/>
    <mergeCell ref="C9:C11"/>
    <mergeCell ref="E9:E11"/>
    <mergeCell ref="H9:H11"/>
    <mergeCell ref="B3:I3"/>
    <mergeCell ref="B5:I5"/>
    <mergeCell ref="I9:I11"/>
    <mergeCell ref="B9:B11"/>
    <mergeCell ref="F9:F11"/>
    <mergeCell ref="D9:D11"/>
  </mergeCells>
  <phoneticPr fontId="0" type="noConversion"/>
  <printOptions horizontalCentered="1"/>
  <pageMargins left="0.19685039370078741" right="0.19685039370078741" top="0.59055118110236227" bottom="0.59055118110236227" header="0.51181102362204722" footer="0.51181102362204722"/>
  <pageSetup paperSize="9" scale="41" orientation="portrait" r:id="rId1"/>
  <headerFooter alignWithMargins="0">
    <oddFooter>&amp;C&amp;"Times New Roman,Regular"&amp;20- 3 -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3"/>
  <sheetViews>
    <sheetView rightToLeft="1" view="pageBreakPreview" zoomScale="50" zoomScaleNormal="75" zoomScaleSheetLayoutView="50" workbookViewId="0">
      <pane xSplit="3" ySplit="11" topLeftCell="D12" activePane="bottomRight" state="frozen"/>
      <selection pane="topRight"/>
      <selection pane="bottomLeft"/>
      <selection pane="bottomRight"/>
    </sheetView>
  </sheetViews>
  <sheetFormatPr defaultRowHeight="15" x14ac:dyDescent="0.35"/>
  <cols>
    <col min="1" max="1" width="3.5703125" style="57" customWidth="1"/>
    <col min="2" max="2" width="78" style="57" customWidth="1"/>
    <col min="3" max="11" width="15.7109375" style="57" customWidth="1"/>
    <col min="12" max="18" width="16.5703125" style="57" customWidth="1"/>
    <col min="19" max="19" width="81.28515625" style="57" customWidth="1"/>
    <col min="20" max="21" width="9.140625" style="57"/>
    <col min="22" max="22" width="11.140625" style="57" customWidth="1"/>
    <col min="23" max="16384" width="9.140625" style="57"/>
  </cols>
  <sheetData>
    <row r="1" spans="1:39" s="5" customFormat="1" ht="19.5" customHeight="1" x14ac:dyDescent="0.65">
      <c r="B1" s="2"/>
      <c r="C1" s="2"/>
      <c r="D1" s="2"/>
      <c r="E1" s="2"/>
      <c r="F1" s="2"/>
      <c r="G1" s="2"/>
      <c r="H1" s="2"/>
      <c r="I1" s="2"/>
      <c r="J1" s="2"/>
      <c r="K1" s="2"/>
      <c r="L1" s="2"/>
      <c r="M1" s="2"/>
      <c r="N1" s="2"/>
      <c r="O1" s="2"/>
      <c r="P1" s="2"/>
      <c r="Q1" s="2"/>
      <c r="R1" s="2"/>
      <c r="S1" s="2"/>
      <c r="T1" s="2"/>
      <c r="U1" s="2"/>
    </row>
    <row r="2" spans="1:39" s="5" customFormat="1" ht="19.5" customHeight="1" x14ac:dyDescent="0.65">
      <c r="B2" s="2"/>
      <c r="C2" s="2"/>
      <c r="D2" s="2"/>
      <c r="E2" s="2"/>
      <c r="F2" s="2"/>
      <c r="G2" s="2"/>
      <c r="H2" s="2"/>
      <c r="I2" s="2"/>
      <c r="J2" s="2"/>
      <c r="K2" s="2"/>
      <c r="L2" s="2"/>
      <c r="M2" s="2"/>
      <c r="N2" s="2"/>
      <c r="O2" s="2"/>
      <c r="P2" s="2"/>
      <c r="Q2" s="2"/>
      <c r="R2" s="2"/>
      <c r="S2" s="2"/>
      <c r="T2" s="2"/>
      <c r="U2" s="2"/>
    </row>
    <row r="3" spans="1:39" s="5" customFormat="1" ht="19.5" customHeight="1" x14ac:dyDescent="0.65">
      <c r="B3" s="2"/>
      <c r="C3" s="2"/>
      <c r="D3" s="2"/>
      <c r="E3" s="2"/>
      <c r="F3" s="2"/>
      <c r="G3" s="2"/>
      <c r="H3" s="2"/>
      <c r="I3" s="2"/>
      <c r="J3" s="2"/>
      <c r="K3" s="2"/>
      <c r="L3" s="2"/>
      <c r="M3" s="2"/>
      <c r="N3" s="2"/>
      <c r="O3" s="2"/>
      <c r="P3" s="2"/>
      <c r="Q3" s="2"/>
      <c r="R3" s="2"/>
      <c r="S3" s="2"/>
      <c r="T3" s="2"/>
      <c r="U3" s="2"/>
    </row>
    <row r="4" spans="1:39" s="561" customFormat="1" ht="36.75" customHeight="1" x14ac:dyDescent="0.85">
      <c r="B4" s="1769" t="s">
        <v>1959</v>
      </c>
      <c r="C4" s="1769"/>
      <c r="D4" s="1769"/>
      <c r="E4" s="1769"/>
      <c r="F4" s="1769"/>
      <c r="G4" s="1769"/>
      <c r="H4" s="1769"/>
      <c r="I4" s="1769"/>
      <c r="J4" s="1769"/>
      <c r="K4" s="1771" t="s">
        <v>1960</v>
      </c>
      <c r="L4" s="1771"/>
      <c r="M4" s="1771"/>
      <c r="N4" s="1771"/>
      <c r="O4" s="1771"/>
      <c r="P4" s="1771"/>
      <c r="Q4" s="1771"/>
      <c r="R4" s="1771"/>
      <c r="S4" s="1771"/>
      <c r="V4" s="1771"/>
      <c r="W4" s="1771"/>
      <c r="X4" s="1771"/>
      <c r="Y4" s="1771"/>
      <c r="Z4" s="1771"/>
      <c r="AA4" s="1771"/>
      <c r="AB4" s="1771"/>
      <c r="AC4" s="1771"/>
      <c r="AD4" s="1771"/>
      <c r="AE4" s="1771"/>
      <c r="AF4" s="1771"/>
      <c r="AG4" s="1771"/>
      <c r="AH4" s="1771"/>
      <c r="AI4" s="1771"/>
      <c r="AJ4" s="1771"/>
      <c r="AK4" s="1771"/>
      <c r="AL4" s="1771"/>
      <c r="AM4" s="1771"/>
    </row>
    <row r="5" spans="1:39" s="5" customFormat="1" ht="19.5" customHeight="1" x14ac:dyDescent="0.65">
      <c r="F5" s="2"/>
      <c r="G5" s="2"/>
      <c r="H5" s="2"/>
      <c r="I5" s="2"/>
      <c r="J5" s="2"/>
      <c r="K5" s="2"/>
      <c r="L5" s="2"/>
      <c r="M5" s="2"/>
      <c r="N5" s="2"/>
      <c r="O5" s="2"/>
      <c r="P5" s="2"/>
      <c r="Q5" s="2"/>
      <c r="R5" s="2"/>
    </row>
    <row r="6" spans="1:39" s="5" customFormat="1" ht="19.5" customHeight="1" x14ac:dyDescent="0.65">
      <c r="F6" s="2"/>
      <c r="G6" s="2"/>
      <c r="H6" s="2"/>
      <c r="I6" s="2"/>
      <c r="J6" s="2"/>
      <c r="K6" s="2"/>
      <c r="L6" s="2"/>
      <c r="M6" s="2"/>
      <c r="N6" s="2"/>
      <c r="O6" s="2"/>
      <c r="P6" s="2"/>
      <c r="Q6" s="2"/>
      <c r="R6" s="2"/>
    </row>
    <row r="7" spans="1:39" s="559" customFormat="1" ht="22.5" x14ac:dyDescent="0.5">
      <c r="B7" s="737" t="s">
        <v>1806</v>
      </c>
      <c r="C7" s="737"/>
      <c r="D7" s="742"/>
      <c r="E7" s="742"/>
      <c r="S7" s="741" t="s">
        <v>1806</v>
      </c>
    </row>
    <row r="8" spans="1:39" s="5" customFormat="1" ht="19.5" customHeight="1" thickBot="1" x14ac:dyDescent="0.7">
      <c r="F8" s="2"/>
      <c r="G8" s="2"/>
      <c r="H8" s="2"/>
      <c r="I8" s="2"/>
      <c r="J8" s="2"/>
      <c r="K8" s="2"/>
      <c r="L8" s="2"/>
      <c r="M8" s="2"/>
      <c r="N8" s="2"/>
      <c r="O8" s="2"/>
      <c r="P8" s="2"/>
      <c r="Q8" s="2"/>
      <c r="R8" s="2"/>
    </row>
    <row r="9" spans="1:39" s="744" customFormat="1" ht="24.95" customHeight="1" thickTop="1" x14ac:dyDescent="0.7">
      <c r="A9" s="551"/>
      <c r="B9" s="1985" t="s">
        <v>887</v>
      </c>
      <c r="C9" s="743"/>
      <c r="D9" s="2004">
        <v>2011</v>
      </c>
      <c r="E9" s="2004">
        <v>2012</v>
      </c>
      <c r="F9" s="2004">
        <v>2013</v>
      </c>
      <c r="G9" s="2009">
        <v>2013</v>
      </c>
      <c r="H9" s="2010"/>
      <c r="I9" s="2010"/>
      <c r="J9" s="2010"/>
      <c r="K9" s="2010">
        <v>2013</v>
      </c>
      <c r="L9" s="2010"/>
      <c r="M9" s="2010"/>
      <c r="N9" s="2010"/>
      <c r="O9" s="2010"/>
      <c r="P9" s="2010"/>
      <c r="Q9" s="2010"/>
      <c r="R9" s="2011"/>
      <c r="S9" s="1893" t="s">
        <v>886</v>
      </c>
    </row>
    <row r="10" spans="1:39" s="564" customFormat="1" ht="24.95" customHeight="1" x14ac:dyDescent="0.2">
      <c r="B10" s="1986"/>
      <c r="C10" s="1726" t="s">
        <v>1679</v>
      </c>
      <c r="D10" s="2005"/>
      <c r="E10" s="2005"/>
      <c r="F10" s="2005"/>
      <c r="G10" s="565" t="s">
        <v>374</v>
      </c>
      <c r="H10" s="566" t="s">
        <v>375</v>
      </c>
      <c r="I10" s="566" t="s">
        <v>376</v>
      </c>
      <c r="J10" s="566" t="s">
        <v>377</v>
      </c>
      <c r="K10" s="566" t="s">
        <v>378</v>
      </c>
      <c r="L10" s="566" t="s">
        <v>367</v>
      </c>
      <c r="M10" s="566" t="s">
        <v>368</v>
      </c>
      <c r="N10" s="566" t="s">
        <v>369</v>
      </c>
      <c r="O10" s="1543" t="s">
        <v>370</v>
      </c>
      <c r="P10" s="1543" t="s">
        <v>371</v>
      </c>
      <c r="Q10" s="1543" t="s">
        <v>372</v>
      </c>
      <c r="R10" s="1544" t="s">
        <v>373</v>
      </c>
      <c r="S10" s="2007"/>
    </row>
    <row r="11" spans="1:39" s="753" customFormat="1" ht="24.95" customHeight="1" x14ac:dyDescent="0.2">
      <c r="A11" s="564"/>
      <c r="B11" s="1987"/>
      <c r="C11" s="1727" t="s">
        <v>323</v>
      </c>
      <c r="D11" s="2006"/>
      <c r="E11" s="2006"/>
      <c r="F11" s="2006"/>
      <c r="G11" s="569" t="s">
        <v>673</v>
      </c>
      <c r="H11" s="567" t="s">
        <v>149</v>
      </c>
      <c r="I11" s="567" t="s">
        <v>150</v>
      </c>
      <c r="J11" s="567" t="s">
        <v>151</v>
      </c>
      <c r="K11" s="567" t="s">
        <v>366</v>
      </c>
      <c r="L11" s="567" t="s">
        <v>667</v>
      </c>
      <c r="M11" s="567" t="s">
        <v>668</v>
      </c>
      <c r="N11" s="567" t="s">
        <v>669</v>
      </c>
      <c r="O11" s="567" t="s">
        <v>670</v>
      </c>
      <c r="P11" s="567" t="s">
        <v>671</v>
      </c>
      <c r="Q11" s="567" t="s">
        <v>672</v>
      </c>
      <c r="R11" s="568" t="s">
        <v>666</v>
      </c>
      <c r="S11" s="2008"/>
    </row>
    <row r="12" spans="1:39" s="551" customFormat="1" ht="15" customHeight="1" x14ac:dyDescent="0.7">
      <c r="B12" s="745"/>
      <c r="C12" s="1724"/>
      <c r="D12" s="1724"/>
      <c r="E12" s="1724"/>
      <c r="F12" s="1728"/>
      <c r="G12" s="749"/>
      <c r="H12" s="746"/>
      <c r="I12" s="746"/>
      <c r="J12" s="746"/>
      <c r="K12" s="746"/>
      <c r="L12" s="746"/>
      <c r="M12" s="746"/>
      <c r="N12" s="746"/>
      <c r="O12" s="746"/>
      <c r="P12" s="746"/>
      <c r="Q12" s="746"/>
      <c r="R12" s="747"/>
      <c r="S12" s="750"/>
    </row>
    <row r="13" spans="1:39" s="549" customFormat="1" ht="24.95" customHeight="1" x14ac:dyDescent="0.2">
      <c r="A13" s="1110"/>
      <c r="B13" s="866" t="s">
        <v>103</v>
      </c>
      <c r="C13" s="874">
        <v>399.01688846262368</v>
      </c>
      <c r="D13" s="874">
        <v>107.08261251460912</v>
      </c>
      <c r="E13" s="874">
        <v>150.82964712435978</v>
      </c>
      <c r="F13" s="947">
        <v>316.32826478284863</v>
      </c>
      <c r="G13" s="985">
        <v>192.40532458004748</v>
      </c>
      <c r="H13" s="986">
        <v>197.72032708657377</v>
      </c>
      <c r="I13" s="986">
        <v>217.40663688891559</v>
      </c>
      <c r="J13" s="986">
        <v>231.61632585577047</v>
      </c>
      <c r="K13" s="986">
        <v>250.51089457596819</v>
      </c>
      <c r="L13" s="986">
        <v>289.61383132743481</v>
      </c>
      <c r="M13" s="986">
        <v>364.39954137359109</v>
      </c>
      <c r="N13" s="986">
        <v>412.12384943482209</v>
      </c>
      <c r="O13" s="1488">
        <v>421.08825833662775</v>
      </c>
      <c r="P13" s="1488">
        <v>422.60066689559278</v>
      </c>
      <c r="Q13" s="1488">
        <v>402.17045691806408</v>
      </c>
      <c r="R13" s="1489">
        <v>394.28306412077501</v>
      </c>
      <c r="S13" s="1492" t="s">
        <v>1149</v>
      </c>
      <c r="V13" s="1490"/>
      <c r="W13" s="1491"/>
    </row>
    <row r="14" spans="1:39" s="550" customFormat="1" ht="24.95" customHeight="1" x14ac:dyDescent="0.2">
      <c r="A14" s="549"/>
      <c r="B14" s="866" t="s">
        <v>104</v>
      </c>
      <c r="C14" s="874">
        <v>378.03413289273698</v>
      </c>
      <c r="D14" s="874">
        <v>107.42966589498944</v>
      </c>
      <c r="E14" s="874">
        <v>149.97775410692262</v>
      </c>
      <c r="F14" s="947">
        <v>313.34074626662505</v>
      </c>
      <c r="G14" s="985">
        <v>191.69448294137396</v>
      </c>
      <c r="H14" s="986">
        <v>197.0095673781837</v>
      </c>
      <c r="I14" s="986">
        <v>217.12710818840759</v>
      </c>
      <c r="J14" s="986">
        <v>230.09851533119513</v>
      </c>
      <c r="K14" s="986">
        <v>246.58223748920625</v>
      </c>
      <c r="L14" s="986">
        <v>283.53686040871906</v>
      </c>
      <c r="M14" s="986">
        <v>359.2219526615591</v>
      </c>
      <c r="N14" s="986">
        <v>406.65025683568638</v>
      </c>
      <c r="O14" s="1488">
        <v>416.37409925272084</v>
      </c>
      <c r="P14" s="1488">
        <v>419.93012659083507</v>
      </c>
      <c r="Q14" s="1488">
        <v>399.67364295593291</v>
      </c>
      <c r="R14" s="1489">
        <v>392.19010516568022</v>
      </c>
      <c r="S14" s="1492" t="s">
        <v>280</v>
      </c>
      <c r="V14" s="1490"/>
    </row>
    <row r="15" spans="1:39" s="550" customFormat="1" ht="24.95" customHeight="1" x14ac:dyDescent="0.2">
      <c r="B15" s="1531" t="s">
        <v>1807</v>
      </c>
      <c r="C15" s="875">
        <v>57.086602777937543</v>
      </c>
      <c r="D15" s="875">
        <v>106.48904474810168</v>
      </c>
      <c r="E15" s="875">
        <v>151.44641796514506</v>
      </c>
      <c r="F15" s="1421">
        <v>325.35462422455151</v>
      </c>
      <c r="G15" s="1062">
        <v>206.61553713913906</v>
      </c>
      <c r="H15" s="1063">
        <v>212.78781450908201</v>
      </c>
      <c r="I15" s="1063">
        <v>233.87298322593958</v>
      </c>
      <c r="J15" s="1063">
        <v>252.75283080368229</v>
      </c>
      <c r="K15" s="1063">
        <v>282.00561094240658</v>
      </c>
      <c r="L15" s="1063">
        <v>326.63218863179873</v>
      </c>
      <c r="M15" s="1063">
        <v>396.12079918770291</v>
      </c>
      <c r="N15" s="1063">
        <v>416.84966153117517</v>
      </c>
      <c r="O15" s="1297">
        <v>415.72999947626823</v>
      </c>
      <c r="P15" s="1297">
        <v>400.15794054417631</v>
      </c>
      <c r="Q15" s="1297">
        <v>385.7273361383908</v>
      </c>
      <c r="R15" s="1298">
        <v>375.00278856485613</v>
      </c>
      <c r="S15" s="1494" t="s">
        <v>411</v>
      </c>
      <c r="V15" s="1490"/>
    </row>
    <row r="16" spans="1:39" s="550" customFormat="1" ht="24.95" customHeight="1" x14ac:dyDescent="0.2">
      <c r="B16" s="1531" t="s">
        <v>105</v>
      </c>
      <c r="C16" s="875">
        <v>72.962838047206901</v>
      </c>
      <c r="D16" s="875">
        <v>105.339277260505</v>
      </c>
      <c r="E16" s="875">
        <v>143.16219910642906</v>
      </c>
      <c r="F16" s="1421">
        <v>288.23597568721067</v>
      </c>
      <c r="G16" s="1062">
        <v>181.30564389212552</v>
      </c>
      <c r="H16" s="1063">
        <v>189.67817210855992</v>
      </c>
      <c r="I16" s="1063">
        <v>208.81851308091828</v>
      </c>
      <c r="J16" s="1063">
        <v>212.49455403786581</v>
      </c>
      <c r="K16" s="1063">
        <v>222.76329488392656</v>
      </c>
      <c r="L16" s="1063">
        <v>254.43645074475657</v>
      </c>
      <c r="M16" s="1063">
        <v>312.12488006421972</v>
      </c>
      <c r="N16" s="1063">
        <v>378.98061694343403</v>
      </c>
      <c r="O16" s="1297">
        <v>387.2453293189044</v>
      </c>
      <c r="P16" s="1297">
        <v>402.27091678184809</v>
      </c>
      <c r="Q16" s="1297">
        <v>366.46932250060706</v>
      </c>
      <c r="R16" s="1298">
        <v>342.24401388936258</v>
      </c>
      <c r="S16" s="1494" t="s">
        <v>412</v>
      </c>
      <c r="V16" s="1490"/>
    </row>
    <row r="17" spans="1:22" s="550" customFormat="1" ht="24.95" customHeight="1" x14ac:dyDescent="0.2">
      <c r="B17" s="1531" t="s">
        <v>106</v>
      </c>
      <c r="C17" s="875">
        <v>8.0561706142358585</v>
      </c>
      <c r="D17" s="875">
        <v>111.18869524751391</v>
      </c>
      <c r="E17" s="875">
        <v>152.27946044206453</v>
      </c>
      <c r="F17" s="1421">
        <v>341.42371268792834</v>
      </c>
      <c r="G17" s="1062">
        <v>172.00533135986865</v>
      </c>
      <c r="H17" s="1063">
        <v>175.09383220456675</v>
      </c>
      <c r="I17" s="1063">
        <v>195.34183753287124</v>
      </c>
      <c r="J17" s="1063">
        <v>236.84850035802816</v>
      </c>
      <c r="K17" s="1063">
        <v>262.96048291368425</v>
      </c>
      <c r="L17" s="1063">
        <v>323.13718893437454</v>
      </c>
      <c r="M17" s="1063">
        <v>411.39436438363174</v>
      </c>
      <c r="N17" s="1063">
        <v>456.14481353091423</v>
      </c>
      <c r="O17" s="1297">
        <v>462.86807242637803</v>
      </c>
      <c r="P17" s="1297">
        <v>459.52199708402668</v>
      </c>
      <c r="Q17" s="1297">
        <v>468.21142982569989</v>
      </c>
      <c r="R17" s="1298">
        <v>473.55670170109568</v>
      </c>
      <c r="S17" s="1494" t="s">
        <v>414</v>
      </c>
      <c r="V17" s="1490"/>
    </row>
    <row r="18" spans="1:22" s="550" customFormat="1" ht="24.95" customHeight="1" x14ac:dyDescent="0.2">
      <c r="B18" s="1531" t="s">
        <v>107</v>
      </c>
      <c r="C18" s="875">
        <v>48.388398004160635</v>
      </c>
      <c r="D18" s="875">
        <v>112.52010618958541</v>
      </c>
      <c r="E18" s="875">
        <v>166.52766086773909</v>
      </c>
      <c r="F18" s="1421">
        <v>377.71895615331186</v>
      </c>
      <c r="G18" s="1062">
        <v>211.08345175299803</v>
      </c>
      <c r="H18" s="1063">
        <v>212.72689732676778</v>
      </c>
      <c r="I18" s="1063">
        <v>229.13569467800392</v>
      </c>
      <c r="J18" s="1063">
        <v>239.72446436707955</v>
      </c>
      <c r="K18" s="1063">
        <v>277.24950105801196</v>
      </c>
      <c r="L18" s="1063">
        <v>316.49447668710917</v>
      </c>
      <c r="M18" s="1063">
        <v>409.27604519783057</v>
      </c>
      <c r="N18" s="1063">
        <v>478.55365861015446</v>
      </c>
      <c r="O18" s="1297">
        <v>520.26741081325906</v>
      </c>
      <c r="P18" s="1297">
        <v>545.80559491375971</v>
      </c>
      <c r="Q18" s="1297">
        <v>548.33815434656788</v>
      </c>
      <c r="R18" s="1298">
        <v>543.97212408819973</v>
      </c>
      <c r="S18" s="1494" t="s">
        <v>1811</v>
      </c>
      <c r="V18" s="1490"/>
    </row>
    <row r="19" spans="1:22" s="550" customFormat="1" ht="24.95" customHeight="1" x14ac:dyDescent="0.2">
      <c r="B19" s="1531" t="s">
        <v>108</v>
      </c>
      <c r="C19" s="875">
        <v>46.405669769295265</v>
      </c>
      <c r="D19" s="875">
        <v>108.51467624824073</v>
      </c>
      <c r="E19" s="875">
        <v>150.85025258449278</v>
      </c>
      <c r="F19" s="1421">
        <v>323.03340297922557</v>
      </c>
      <c r="G19" s="1062">
        <v>175.15244548553062</v>
      </c>
      <c r="H19" s="1063">
        <v>183.14005162556273</v>
      </c>
      <c r="I19" s="1063">
        <v>190.07833675389142</v>
      </c>
      <c r="J19" s="1063">
        <v>204.14923035447018</v>
      </c>
      <c r="K19" s="1063">
        <v>232.45770836211307</v>
      </c>
      <c r="L19" s="1063">
        <v>299.38181361289361</v>
      </c>
      <c r="M19" s="1063">
        <v>437.20390637525509</v>
      </c>
      <c r="N19" s="1063">
        <v>478.63528388083961</v>
      </c>
      <c r="O19" s="1297">
        <v>451.78914506777909</v>
      </c>
      <c r="P19" s="1297">
        <v>430.65513092636394</v>
      </c>
      <c r="Q19" s="1297">
        <v>406.09400705788278</v>
      </c>
      <c r="R19" s="1298">
        <v>387.66377624812446</v>
      </c>
      <c r="S19" s="1494" t="s">
        <v>413</v>
      </c>
      <c r="V19" s="1490"/>
    </row>
    <row r="20" spans="1:22" s="550" customFormat="1" ht="24.95" customHeight="1" x14ac:dyDescent="0.2">
      <c r="B20" s="1531" t="s">
        <v>109</v>
      </c>
      <c r="C20" s="875">
        <v>32.217764461368198</v>
      </c>
      <c r="D20" s="875">
        <v>105.00089035264675</v>
      </c>
      <c r="E20" s="875">
        <v>145.80314606290713</v>
      </c>
      <c r="F20" s="1421">
        <v>293.72359528397135</v>
      </c>
      <c r="G20" s="1062">
        <v>160.36783955287325</v>
      </c>
      <c r="H20" s="1063">
        <v>160.63413092893018</v>
      </c>
      <c r="I20" s="1063">
        <v>183.82747139652187</v>
      </c>
      <c r="J20" s="1063">
        <v>229.8664885888335</v>
      </c>
      <c r="K20" s="1063">
        <v>274.40453820569297</v>
      </c>
      <c r="L20" s="1063">
        <v>300.53287018963692</v>
      </c>
      <c r="M20" s="1063">
        <v>395.88172424546877</v>
      </c>
      <c r="N20" s="1063">
        <v>412.63513284248887</v>
      </c>
      <c r="O20" s="1297">
        <v>407.96321233514163</v>
      </c>
      <c r="P20" s="1297">
        <v>369.66270287345651</v>
      </c>
      <c r="Q20" s="1297">
        <v>322.40597761344327</v>
      </c>
      <c r="R20" s="1298">
        <v>306.50105463516883</v>
      </c>
      <c r="S20" s="1494" t="s">
        <v>415</v>
      </c>
      <c r="V20" s="1490"/>
    </row>
    <row r="21" spans="1:22" s="550" customFormat="1" ht="24.95" customHeight="1" x14ac:dyDescent="0.2">
      <c r="B21" s="1531" t="s">
        <v>1583</v>
      </c>
      <c r="C21" s="875">
        <v>73.540166713736824</v>
      </c>
      <c r="D21" s="875">
        <v>103.10677996744026</v>
      </c>
      <c r="E21" s="875">
        <v>143.36732851492354</v>
      </c>
      <c r="F21" s="1421">
        <v>298.03142394114388</v>
      </c>
      <c r="G21" s="1062">
        <v>203.0170883408573</v>
      </c>
      <c r="H21" s="1063">
        <v>210.17849337995855</v>
      </c>
      <c r="I21" s="1063">
        <v>244.52147185697396</v>
      </c>
      <c r="J21" s="1063">
        <v>247.37656209410429</v>
      </c>
      <c r="K21" s="1063">
        <v>224.86899555544545</v>
      </c>
      <c r="L21" s="1063">
        <v>241.37539841317448</v>
      </c>
      <c r="M21" s="1063">
        <v>287.02555767504691</v>
      </c>
      <c r="N21" s="1063">
        <v>341.31744044815224</v>
      </c>
      <c r="O21" s="1297">
        <v>373.61381506658</v>
      </c>
      <c r="P21" s="1297">
        <v>409.70494465432859</v>
      </c>
      <c r="Q21" s="1297">
        <v>389.30287726438928</v>
      </c>
      <c r="R21" s="1298">
        <v>404.07444254471574</v>
      </c>
      <c r="S21" s="1494" t="s">
        <v>382</v>
      </c>
      <c r="V21" s="1490"/>
    </row>
    <row r="22" spans="1:22" s="550" customFormat="1" ht="24.95" customHeight="1" x14ac:dyDescent="0.2">
      <c r="B22" s="1531" t="s">
        <v>110</v>
      </c>
      <c r="C22" s="875">
        <v>26.834210274048914</v>
      </c>
      <c r="D22" s="875">
        <v>117.8538849163986</v>
      </c>
      <c r="E22" s="875">
        <v>157.34120776177281</v>
      </c>
      <c r="F22" s="1421">
        <v>290.69624094549658</v>
      </c>
      <c r="G22" s="1062">
        <v>201.08230753809829</v>
      </c>
      <c r="H22" s="1063">
        <v>197.12352021228133</v>
      </c>
      <c r="I22" s="1063">
        <v>206.0886807476262</v>
      </c>
      <c r="J22" s="1063">
        <v>216.91119636536632</v>
      </c>
      <c r="K22" s="1063">
        <v>230.13257579361337</v>
      </c>
      <c r="L22" s="1063">
        <v>269.87411035572018</v>
      </c>
      <c r="M22" s="1063">
        <v>332.32418213352287</v>
      </c>
      <c r="N22" s="1063">
        <v>366.05148070524416</v>
      </c>
      <c r="O22" s="1297">
        <v>370.28293189589306</v>
      </c>
      <c r="P22" s="1297">
        <v>368.94121009328256</v>
      </c>
      <c r="Q22" s="1297">
        <v>365.14308259276936</v>
      </c>
      <c r="R22" s="1298">
        <v>364.39961291254173</v>
      </c>
      <c r="S22" s="1494" t="s">
        <v>1810</v>
      </c>
      <c r="V22" s="1490"/>
    </row>
    <row r="23" spans="1:22" s="550" customFormat="1" ht="24.95" customHeight="1" x14ac:dyDescent="0.2">
      <c r="B23" s="1531" t="s">
        <v>111</v>
      </c>
      <c r="C23" s="875">
        <v>12.5423122307468</v>
      </c>
      <c r="D23" s="875">
        <v>107.08643358560538</v>
      </c>
      <c r="E23" s="875">
        <v>148.11380673051943</v>
      </c>
      <c r="F23" s="1421">
        <v>291.0329198708115</v>
      </c>
      <c r="G23" s="1062">
        <v>177.26034293541028</v>
      </c>
      <c r="H23" s="1063">
        <v>188.57969650622078</v>
      </c>
      <c r="I23" s="1063">
        <v>205.5152763128942</v>
      </c>
      <c r="J23" s="1063">
        <v>211.43560624253456</v>
      </c>
      <c r="K23" s="1063">
        <v>238.37856061970862</v>
      </c>
      <c r="L23" s="1063">
        <v>278.24360061249138</v>
      </c>
      <c r="M23" s="1063">
        <v>336.79975211423067</v>
      </c>
      <c r="N23" s="1063">
        <v>400.21353774261695</v>
      </c>
      <c r="O23" s="1297">
        <v>397.97497654035021</v>
      </c>
      <c r="P23" s="1297">
        <v>360.07942166579875</v>
      </c>
      <c r="Q23" s="1297">
        <v>348.14864470867394</v>
      </c>
      <c r="R23" s="1298">
        <v>349.76562244880716</v>
      </c>
      <c r="S23" s="1494" t="s">
        <v>126</v>
      </c>
      <c r="V23" s="1490"/>
    </row>
    <row r="24" spans="1:22" s="550" customFormat="1" ht="24.75" customHeight="1" x14ac:dyDescent="0.2">
      <c r="A24" s="549"/>
      <c r="B24" s="866" t="s">
        <v>298</v>
      </c>
      <c r="C24" s="874">
        <v>20.982755569886699</v>
      </c>
      <c r="D24" s="874">
        <v>100.82995312091792</v>
      </c>
      <c r="E24" s="874">
        <v>166.1777093505824</v>
      </c>
      <c r="F24" s="947">
        <v>370.1526525292515</v>
      </c>
      <c r="G24" s="985">
        <v>205.21214595319739</v>
      </c>
      <c r="H24" s="986">
        <v>210.52567236934166</v>
      </c>
      <c r="I24" s="986">
        <v>222.44274330321403</v>
      </c>
      <c r="J24" s="986">
        <v>258.9618374422837</v>
      </c>
      <c r="K24" s="986">
        <v>321.29122989848429</v>
      </c>
      <c r="L24" s="986">
        <v>399.09909050702674</v>
      </c>
      <c r="M24" s="986">
        <v>457.68115315756665</v>
      </c>
      <c r="N24" s="986">
        <v>510.73839151107842</v>
      </c>
      <c r="O24" s="1488">
        <v>506.0205273928795</v>
      </c>
      <c r="P24" s="1488">
        <v>470.71424211700236</v>
      </c>
      <c r="Q24" s="1488">
        <v>447.15410542052024</v>
      </c>
      <c r="R24" s="1489">
        <v>431.99069127842256</v>
      </c>
      <c r="S24" s="1492" t="s">
        <v>1270</v>
      </c>
      <c r="V24" s="1490"/>
    </row>
    <row r="25" spans="1:22" s="550" customFormat="1" ht="25.5" customHeight="1" x14ac:dyDescent="0.2">
      <c r="B25" s="1531" t="s">
        <v>112</v>
      </c>
      <c r="C25" s="875">
        <v>17.067989776850691</v>
      </c>
      <c r="D25" s="875">
        <v>99.845414044642283</v>
      </c>
      <c r="E25" s="875">
        <v>166.85744988711807</v>
      </c>
      <c r="F25" s="1421">
        <v>377.63721681431042</v>
      </c>
      <c r="G25" s="1062">
        <v>207.21949110097705</v>
      </c>
      <c r="H25" s="1063">
        <v>213.52046192563782</v>
      </c>
      <c r="I25" s="1063">
        <v>225.62631842108942</v>
      </c>
      <c r="J25" s="1063">
        <v>261.44131902475368</v>
      </c>
      <c r="K25" s="1063">
        <v>326.09771765232023</v>
      </c>
      <c r="L25" s="1063">
        <v>409.49017930614764</v>
      </c>
      <c r="M25" s="1063">
        <v>467.81538482282087</v>
      </c>
      <c r="N25" s="1063">
        <v>525.34839658429109</v>
      </c>
      <c r="O25" s="1297">
        <v>517.74513425980024</v>
      </c>
      <c r="P25" s="1297">
        <v>483.97394630340642</v>
      </c>
      <c r="Q25" s="1297">
        <v>455.52895449448158</v>
      </c>
      <c r="R25" s="1298">
        <v>437.83929787599891</v>
      </c>
      <c r="S25" s="1494" t="s">
        <v>1809</v>
      </c>
      <c r="V25" s="1490"/>
    </row>
    <row r="26" spans="1:22" s="549" customFormat="1" ht="24.95" customHeight="1" x14ac:dyDescent="0.2">
      <c r="B26" s="1531" t="s">
        <v>544</v>
      </c>
      <c r="C26" s="875">
        <v>3.9147657930360089</v>
      </c>
      <c r="D26" s="875">
        <v>105.1224456420987</v>
      </c>
      <c r="E26" s="875">
        <v>163.21410816934679</v>
      </c>
      <c r="F26" s="1421">
        <v>337.52069612235306</v>
      </c>
      <c r="G26" s="1062">
        <v>196.46032061492008</v>
      </c>
      <c r="H26" s="1063">
        <v>197.46868755006815</v>
      </c>
      <c r="I26" s="1063">
        <v>208.56267219847672</v>
      </c>
      <c r="J26" s="1063">
        <v>248.15154417345789</v>
      </c>
      <c r="K26" s="1063">
        <v>300.33542099901797</v>
      </c>
      <c r="L26" s="1063">
        <v>353.79497609250893</v>
      </c>
      <c r="M26" s="1063">
        <v>413.49691031818804</v>
      </c>
      <c r="N26" s="1063">
        <v>447.04022145121786</v>
      </c>
      <c r="O26" s="1297">
        <v>454.90240673846347</v>
      </c>
      <c r="P26" s="1297">
        <v>412.90324971990816</v>
      </c>
      <c r="Q26" s="1297">
        <v>410.64059581764195</v>
      </c>
      <c r="R26" s="1298">
        <v>406.49134779436736</v>
      </c>
      <c r="S26" s="1494" t="s">
        <v>68</v>
      </c>
      <c r="V26" s="1490"/>
    </row>
    <row r="27" spans="1:22" s="549" customFormat="1" ht="15" customHeight="1" x14ac:dyDescent="0.2">
      <c r="B27" s="858"/>
      <c r="C27" s="875"/>
      <c r="D27" s="874"/>
      <c r="E27" s="874"/>
      <c r="F27" s="947"/>
      <c r="G27" s="1062"/>
      <c r="H27" s="1063"/>
      <c r="I27" s="1063"/>
      <c r="J27" s="1063"/>
      <c r="K27" s="1063"/>
      <c r="L27" s="1063"/>
      <c r="M27" s="1063"/>
      <c r="N27" s="1063"/>
      <c r="O27" s="1297"/>
      <c r="P27" s="1297"/>
      <c r="Q27" s="1297"/>
      <c r="R27" s="1298"/>
      <c r="S27" s="1492"/>
      <c r="V27" s="1490"/>
    </row>
    <row r="28" spans="1:22" s="550" customFormat="1" ht="25.5" customHeight="1" x14ac:dyDescent="0.2">
      <c r="B28" s="866" t="s">
        <v>545</v>
      </c>
      <c r="C28" s="874">
        <v>18.716351969882183</v>
      </c>
      <c r="D28" s="874">
        <v>104.93823245148091</v>
      </c>
      <c r="E28" s="874">
        <v>176.04545835223902</v>
      </c>
      <c r="F28" s="947">
        <v>329.20618379007516</v>
      </c>
      <c r="G28" s="985">
        <v>228.60947263379708</v>
      </c>
      <c r="H28" s="986">
        <v>227.89935799800099</v>
      </c>
      <c r="I28" s="986">
        <v>243.62154719486426</v>
      </c>
      <c r="J28" s="986">
        <v>261.10026971495569</v>
      </c>
      <c r="K28" s="986">
        <v>279.10689948633205</v>
      </c>
      <c r="L28" s="986">
        <v>319.18973130289987</v>
      </c>
      <c r="M28" s="986">
        <v>372.81034889510863</v>
      </c>
      <c r="N28" s="986">
        <v>391.35418781678385</v>
      </c>
      <c r="O28" s="1488">
        <v>401.31428223629842</v>
      </c>
      <c r="P28" s="1488">
        <v>403.45324074028036</v>
      </c>
      <c r="Q28" s="1488">
        <v>409.35415996982158</v>
      </c>
      <c r="R28" s="1489">
        <v>412.66070749175947</v>
      </c>
      <c r="S28" s="1492" t="s">
        <v>69</v>
      </c>
      <c r="V28" s="1490"/>
    </row>
    <row r="29" spans="1:22" s="549" customFormat="1" ht="24.95" customHeight="1" x14ac:dyDescent="0.2">
      <c r="B29" s="858" t="s">
        <v>299</v>
      </c>
      <c r="C29" s="875">
        <v>0.63159649664168371</v>
      </c>
      <c r="D29" s="875">
        <v>115.31917650863562</v>
      </c>
      <c r="E29" s="875">
        <v>182.97307937312439</v>
      </c>
      <c r="F29" s="1421">
        <v>404.02714126290357</v>
      </c>
      <c r="G29" s="1062">
        <v>260.8149450546216</v>
      </c>
      <c r="H29" s="1063">
        <v>265.58468300189071</v>
      </c>
      <c r="I29" s="1063">
        <v>279.75007396078416</v>
      </c>
      <c r="J29" s="1063">
        <v>309.0179874799905</v>
      </c>
      <c r="K29" s="1063">
        <v>344.46212044085706</v>
      </c>
      <c r="L29" s="1063">
        <v>388.12922757595805</v>
      </c>
      <c r="M29" s="1063">
        <v>448.31050631343919</v>
      </c>
      <c r="N29" s="1063">
        <v>467.86824507229363</v>
      </c>
      <c r="O29" s="1297">
        <v>489.18335538460065</v>
      </c>
      <c r="P29" s="1297">
        <v>520.90559957070627</v>
      </c>
      <c r="Q29" s="1297">
        <v>528.06432476838938</v>
      </c>
      <c r="R29" s="1298">
        <v>546.23462653131094</v>
      </c>
      <c r="S29" s="1493" t="s">
        <v>925</v>
      </c>
      <c r="V29" s="1490"/>
    </row>
    <row r="30" spans="1:22" s="550" customFormat="1" ht="25.5" customHeight="1" x14ac:dyDescent="0.2">
      <c r="B30" s="858" t="s">
        <v>582</v>
      </c>
      <c r="C30" s="875">
        <v>18.084755473240499</v>
      </c>
      <c r="D30" s="875">
        <v>104.57568578016794</v>
      </c>
      <c r="E30" s="875">
        <v>175.80351639325997</v>
      </c>
      <c r="F30" s="1421">
        <v>326.5931180682224</v>
      </c>
      <c r="G30" s="1062">
        <v>227.48472070758052</v>
      </c>
      <c r="H30" s="1063">
        <v>226.58322633769302</v>
      </c>
      <c r="I30" s="1063">
        <v>242.3597855432929</v>
      </c>
      <c r="J30" s="1063">
        <v>259.42677942573152</v>
      </c>
      <c r="K30" s="1063">
        <v>276.82441750015317</v>
      </c>
      <c r="L30" s="1063">
        <v>316.78207119432204</v>
      </c>
      <c r="M30" s="1063">
        <v>370.17356262548657</v>
      </c>
      <c r="N30" s="1063">
        <v>388.68199185715764</v>
      </c>
      <c r="O30" s="1297">
        <v>398.24552087838356</v>
      </c>
      <c r="P30" s="1297">
        <v>399.35130535777745</v>
      </c>
      <c r="Q30" s="1297">
        <v>405.20829665895332</v>
      </c>
      <c r="R30" s="1298">
        <v>407.99573873213689</v>
      </c>
      <c r="S30" s="1493" t="s">
        <v>495</v>
      </c>
      <c r="V30" s="1490"/>
    </row>
    <row r="31" spans="1:22" s="550" customFormat="1" ht="15" customHeight="1" x14ac:dyDescent="0.2">
      <c r="B31" s="858"/>
      <c r="C31" s="875"/>
      <c r="D31" s="874"/>
      <c r="E31" s="874"/>
      <c r="F31" s="947"/>
      <c r="G31" s="1062"/>
      <c r="H31" s="1063"/>
      <c r="I31" s="1063"/>
      <c r="J31" s="1063"/>
      <c r="K31" s="1063"/>
      <c r="L31" s="1063"/>
      <c r="M31" s="1063"/>
      <c r="N31" s="1063"/>
      <c r="O31" s="1297"/>
      <c r="P31" s="1297"/>
      <c r="Q31" s="1297"/>
      <c r="R31" s="1298"/>
      <c r="S31" s="1493"/>
      <c r="V31" s="1490"/>
    </row>
    <row r="32" spans="1:22" s="549" customFormat="1" ht="24.95" customHeight="1" x14ac:dyDescent="0.2">
      <c r="B32" s="866" t="s">
        <v>546</v>
      </c>
      <c r="C32" s="874">
        <v>55.859606166734309</v>
      </c>
      <c r="D32" s="874">
        <v>103.32901411672613</v>
      </c>
      <c r="E32" s="874">
        <v>139.16718447676297</v>
      </c>
      <c r="F32" s="947">
        <v>269.28823779882975</v>
      </c>
      <c r="G32" s="985">
        <v>180.63658877271169</v>
      </c>
      <c r="H32" s="986">
        <v>180.63658877271169</v>
      </c>
      <c r="I32" s="986">
        <v>209.1683578138944</v>
      </c>
      <c r="J32" s="986">
        <v>209.1683578138944</v>
      </c>
      <c r="K32" s="986">
        <v>209.1683578138944</v>
      </c>
      <c r="L32" s="986">
        <v>276.36321984142228</v>
      </c>
      <c r="M32" s="986">
        <v>276.36321984142228</v>
      </c>
      <c r="N32" s="986">
        <v>276.36321984142228</v>
      </c>
      <c r="O32" s="1488">
        <v>352.67724385704184</v>
      </c>
      <c r="P32" s="1488">
        <v>352.67724385704184</v>
      </c>
      <c r="Q32" s="1488">
        <v>352.67724385704184</v>
      </c>
      <c r="R32" s="1489">
        <v>355.55921150345802</v>
      </c>
      <c r="S32" s="1492" t="s">
        <v>70</v>
      </c>
      <c r="V32" s="1490"/>
    </row>
    <row r="33" spans="2:22" s="550" customFormat="1" ht="25.5" customHeight="1" x14ac:dyDescent="0.2">
      <c r="B33" s="858" t="s">
        <v>844</v>
      </c>
      <c r="C33" s="875">
        <v>44.304256426915657</v>
      </c>
      <c r="D33" s="875">
        <v>101.64925407526528</v>
      </c>
      <c r="E33" s="875">
        <v>136.62047234653411</v>
      </c>
      <c r="F33" s="1421">
        <v>262.01931818006443</v>
      </c>
      <c r="G33" s="1062">
        <v>175.81638726474887</v>
      </c>
      <c r="H33" s="1063">
        <v>175.81638726474887</v>
      </c>
      <c r="I33" s="1063">
        <v>202.98786468908102</v>
      </c>
      <c r="J33" s="1063">
        <v>202.98786468908102</v>
      </c>
      <c r="K33" s="1063">
        <v>202.98786468908102</v>
      </c>
      <c r="L33" s="1063">
        <v>267.14266899256012</v>
      </c>
      <c r="M33" s="1063">
        <v>267.14266899256012</v>
      </c>
      <c r="N33" s="1063">
        <v>267.14266899256012</v>
      </c>
      <c r="O33" s="1297">
        <v>344.55489888083258</v>
      </c>
      <c r="P33" s="1297">
        <v>344.55489888083258</v>
      </c>
      <c r="Q33" s="1297">
        <v>344.55489888083258</v>
      </c>
      <c r="R33" s="1298">
        <v>348.54274594385373</v>
      </c>
      <c r="S33" s="1493" t="s">
        <v>321</v>
      </c>
      <c r="V33" s="1490"/>
    </row>
    <row r="34" spans="2:22" s="549" customFormat="1" ht="24.95" customHeight="1" x14ac:dyDescent="0.2">
      <c r="B34" s="858" t="s">
        <v>213</v>
      </c>
      <c r="C34" s="875">
        <v>11.555349739818656</v>
      </c>
      <c r="D34" s="875">
        <v>109.76936609985329</v>
      </c>
      <c r="E34" s="875">
        <v>148.93150920978198</v>
      </c>
      <c r="F34" s="1421">
        <v>297.15793330676269</v>
      </c>
      <c r="G34" s="1062">
        <v>199.1176774845745</v>
      </c>
      <c r="H34" s="1063">
        <v>199.1176774845745</v>
      </c>
      <c r="I34" s="1063">
        <v>232.86492766352472</v>
      </c>
      <c r="J34" s="1063">
        <v>232.86492766352472</v>
      </c>
      <c r="K34" s="1063">
        <v>232.86492766352472</v>
      </c>
      <c r="L34" s="1063">
        <v>311.71564606853326</v>
      </c>
      <c r="M34" s="1063">
        <v>311.71564606853326</v>
      </c>
      <c r="N34" s="1063">
        <v>311.71564606853326</v>
      </c>
      <c r="O34" s="1297">
        <v>383.81904940307567</v>
      </c>
      <c r="P34" s="1297">
        <v>383.81904940307567</v>
      </c>
      <c r="Q34" s="1297">
        <v>383.81904940307567</v>
      </c>
      <c r="R34" s="1298">
        <v>382.46097530660268</v>
      </c>
      <c r="S34" s="1493" t="s">
        <v>550</v>
      </c>
      <c r="V34" s="1490"/>
    </row>
    <row r="35" spans="2:22" s="549" customFormat="1" ht="15" customHeight="1" x14ac:dyDescent="0.2">
      <c r="B35" s="858"/>
      <c r="C35" s="875"/>
      <c r="D35" s="874"/>
      <c r="E35" s="874"/>
      <c r="F35" s="947"/>
      <c r="G35" s="985"/>
      <c r="H35" s="986"/>
      <c r="I35" s="986"/>
      <c r="J35" s="986"/>
      <c r="K35" s="986"/>
      <c r="L35" s="986"/>
      <c r="M35" s="986"/>
      <c r="N35" s="986"/>
      <c r="O35" s="1488"/>
      <c r="P35" s="1488"/>
      <c r="Q35" s="1488"/>
      <c r="R35" s="1489"/>
      <c r="S35" s="1492"/>
      <c r="V35" s="1490"/>
    </row>
    <row r="36" spans="2:22" s="550" customFormat="1" ht="25.5" customHeight="1" x14ac:dyDescent="0.2">
      <c r="B36" s="866" t="s">
        <v>214</v>
      </c>
      <c r="C36" s="874">
        <v>255.4143246804702</v>
      </c>
      <c r="D36" s="874">
        <v>110.71789838033582</v>
      </c>
      <c r="E36" s="874">
        <v>156.01338833766667</v>
      </c>
      <c r="F36" s="947">
        <v>228.27202788397369</v>
      </c>
      <c r="G36" s="985">
        <v>187.23365063459724</v>
      </c>
      <c r="H36" s="986">
        <v>195.95643717152771</v>
      </c>
      <c r="I36" s="986">
        <v>207.68573363973729</v>
      </c>
      <c r="J36" s="986">
        <v>207.68573363973729</v>
      </c>
      <c r="K36" s="986">
        <v>207.68573363973729</v>
      </c>
      <c r="L36" s="986">
        <v>238.28804399354323</v>
      </c>
      <c r="M36" s="986">
        <v>238.28804399354323</v>
      </c>
      <c r="N36" s="986">
        <v>238.28804399354323</v>
      </c>
      <c r="O36" s="1488">
        <v>250.59437091891695</v>
      </c>
      <c r="P36" s="1488">
        <v>250.59437091891695</v>
      </c>
      <c r="Q36" s="1488">
        <v>250.59437091891695</v>
      </c>
      <c r="R36" s="1489">
        <v>266.36980114496731</v>
      </c>
      <c r="S36" s="1492" t="s">
        <v>1808</v>
      </c>
      <c r="V36" s="1490"/>
    </row>
    <row r="37" spans="2:22" s="549" customFormat="1" ht="24.95" customHeight="1" x14ac:dyDescent="0.2">
      <c r="B37" s="858" t="s">
        <v>215</v>
      </c>
      <c r="C37" s="875">
        <v>171.55551381869731</v>
      </c>
      <c r="D37" s="875">
        <v>117.20278245815337</v>
      </c>
      <c r="E37" s="875">
        <v>155.46742344064583</v>
      </c>
      <c r="F37" s="1421">
        <v>184.52591426872914</v>
      </c>
      <c r="G37" s="1062">
        <v>167.40378525584543</v>
      </c>
      <c r="H37" s="1063">
        <v>167.40378525584543</v>
      </c>
      <c r="I37" s="1063">
        <v>175.07119754936917</v>
      </c>
      <c r="J37" s="1063">
        <v>175.07119754936917</v>
      </c>
      <c r="K37" s="1063">
        <v>175.07119754936917</v>
      </c>
      <c r="L37" s="1063">
        <v>186.50543606579461</v>
      </c>
      <c r="M37" s="1063">
        <v>186.50543606579461</v>
      </c>
      <c r="N37" s="1063">
        <v>186.50543606579461</v>
      </c>
      <c r="O37" s="1297">
        <v>192.1343027408129</v>
      </c>
      <c r="P37" s="1297">
        <v>192.1343027408129</v>
      </c>
      <c r="Q37" s="1297">
        <v>192.1343027408129</v>
      </c>
      <c r="R37" s="1298">
        <v>218.3705916451288</v>
      </c>
      <c r="S37" s="1493" t="s">
        <v>551</v>
      </c>
      <c r="V37" s="1490"/>
    </row>
    <row r="38" spans="2:22" s="550" customFormat="1" ht="24.95" customHeight="1" x14ac:dyDescent="0.2">
      <c r="B38" s="858" t="s">
        <v>216</v>
      </c>
      <c r="C38" s="875">
        <v>12.542141964401658</v>
      </c>
      <c r="D38" s="875">
        <v>104.5055456569026</v>
      </c>
      <c r="E38" s="875">
        <v>153.76393464378907</v>
      </c>
      <c r="F38" s="1421">
        <v>314.55520680737902</v>
      </c>
      <c r="G38" s="1062">
        <v>209.13912355408235</v>
      </c>
      <c r="H38" s="1063">
        <v>209.13912355408235</v>
      </c>
      <c r="I38" s="1063">
        <v>247.46963927338706</v>
      </c>
      <c r="J38" s="1063">
        <v>247.46963927338706</v>
      </c>
      <c r="K38" s="1063">
        <v>247.46963927338706</v>
      </c>
      <c r="L38" s="1063">
        <v>324.60426775033784</v>
      </c>
      <c r="M38" s="1063">
        <v>324.60426775033784</v>
      </c>
      <c r="N38" s="1063">
        <v>324.60426775033784</v>
      </c>
      <c r="O38" s="1297">
        <v>407.12592807649031</v>
      </c>
      <c r="P38" s="1297">
        <v>407.12592807649031</v>
      </c>
      <c r="Q38" s="1297">
        <v>407.12592807649031</v>
      </c>
      <c r="R38" s="1298">
        <v>418.78472927973797</v>
      </c>
      <c r="S38" s="1493" t="s">
        <v>552</v>
      </c>
      <c r="V38" s="1490"/>
    </row>
    <row r="39" spans="2:22" s="550" customFormat="1" ht="24.95" customHeight="1" x14ac:dyDescent="0.2">
      <c r="B39" s="858" t="s">
        <v>1582</v>
      </c>
      <c r="C39" s="875">
        <v>10.676959497698396</v>
      </c>
      <c r="D39" s="875">
        <v>100</v>
      </c>
      <c r="E39" s="875">
        <v>100</v>
      </c>
      <c r="F39" s="1421">
        <v>100</v>
      </c>
      <c r="G39" s="1062">
        <v>100</v>
      </c>
      <c r="H39" s="1063">
        <v>100</v>
      </c>
      <c r="I39" s="1063">
        <v>100</v>
      </c>
      <c r="J39" s="1063">
        <v>100</v>
      </c>
      <c r="K39" s="1063">
        <v>100</v>
      </c>
      <c r="L39" s="1063">
        <v>100</v>
      </c>
      <c r="M39" s="1063">
        <v>100</v>
      </c>
      <c r="N39" s="1063">
        <v>100</v>
      </c>
      <c r="O39" s="1297">
        <v>100</v>
      </c>
      <c r="P39" s="1297">
        <v>100</v>
      </c>
      <c r="Q39" s="1297">
        <v>100</v>
      </c>
      <c r="R39" s="1298">
        <v>100</v>
      </c>
      <c r="S39" s="1493" t="s">
        <v>1237</v>
      </c>
      <c r="V39" s="1490"/>
    </row>
    <row r="40" spans="2:22" s="550" customFormat="1" ht="24.95" customHeight="1" x14ac:dyDescent="0.2">
      <c r="B40" s="858" t="s">
        <v>1255</v>
      </c>
      <c r="C40" s="875">
        <v>60.639709399672853</v>
      </c>
      <c r="D40" s="875">
        <v>95.54357032967873</v>
      </c>
      <c r="E40" s="875">
        <v>167.88562423298501</v>
      </c>
      <c r="F40" s="1421">
        <v>356.77307848571098</v>
      </c>
      <c r="G40" s="1062">
        <v>254.16291839816733</v>
      </c>
      <c r="H40" s="1063">
        <v>290.90327640314848</v>
      </c>
      <c r="I40" s="1063">
        <v>310.68728795079852</v>
      </c>
      <c r="J40" s="1063">
        <v>310.68728795079852</v>
      </c>
      <c r="K40" s="1063">
        <v>310.68728795079852</v>
      </c>
      <c r="L40" s="1063">
        <v>391.28180854666505</v>
      </c>
      <c r="M40" s="1063">
        <v>391.28180854666505</v>
      </c>
      <c r="N40" s="1063">
        <v>391.28180854666505</v>
      </c>
      <c r="O40" s="1297">
        <v>410.12343392142554</v>
      </c>
      <c r="P40" s="1297">
        <v>410.12343392142554</v>
      </c>
      <c r="Q40" s="1297">
        <v>410.12343392142554</v>
      </c>
      <c r="R40" s="1298">
        <v>399.93315577054796</v>
      </c>
      <c r="S40" s="1493" t="s">
        <v>322</v>
      </c>
      <c r="V40" s="1490"/>
    </row>
    <row r="41" spans="2:22" s="550" customFormat="1" ht="15" customHeight="1" x14ac:dyDescent="0.2">
      <c r="B41" s="858"/>
      <c r="C41" s="875"/>
      <c r="D41" s="874"/>
      <c r="E41" s="874"/>
      <c r="F41" s="947"/>
      <c r="G41" s="1062"/>
      <c r="H41" s="1063"/>
      <c r="I41" s="1063"/>
      <c r="J41" s="1063"/>
      <c r="K41" s="1063"/>
      <c r="L41" s="1063"/>
      <c r="M41" s="1063"/>
      <c r="N41" s="1063"/>
      <c r="O41" s="1297"/>
      <c r="P41" s="1297"/>
      <c r="Q41" s="1297"/>
      <c r="R41" s="1298"/>
      <c r="S41" s="1493"/>
      <c r="V41" s="1490"/>
    </row>
    <row r="42" spans="2:22" s="550" customFormat="1" ht="25.5" customHeight="1" x14ac:dyDescent="0.2">
      <c r="B42" s="866" t="s">
        <v>1256</v>
      </c>
      <c r="C42" s="874">
        <v>40.478362393954257</v>
      </c>
      <c r="D42" s="874">
        <v>100.00627412139404</v>
      </c>
      <c r="E42" s="874">
        <v>137.8376584625756</v>
      </c>
      <c r="F42" s="947">
        <v>272.69768500184063</v>
      </c>
      <c r="G42" s="985">
        <v>181.78925373752026</v>
      </c>
      <c r="H42" s="986">
        <v>181.78925373752026</v>
      </c>
      <c r="I42" s="986">
        <v>214.8013025708874</v>
      </c>
      <c r="J42" s="986">
        <v>214.8013025708874</v>
      </c>
      <c r="K42" s="986">
        <v>214.8013025708874</v>
      </c>
      <c r="L42" s="986">
        <v>293.59232335524428</v>
      </c>
      <c r="M42" s="986">
        <v>293.59232335524428</v>
      </c>
      <c r="N42" s="986">
        <v>293.59232335524428</v>
      </c>
      <c r="O42" s="1488">
        <v>345.68440452174525</v>
      </c>
      <c r="P42" s="1488">
        <v>345.68440452174525</v>
      </c>
      <c r="Q42" s="1488">
        <v>345.68440452174525</v>
      </c>
      <c r="R42" s="1489">
        <v>346.55962120341559</v>
      </c>
      <c r="S42" s="1492" t="s">
        <v>553</v>
      </c>
      <c r="V42" s="1490"/>
    </row>
    <row r="43" spans="2:22" s="549" customFormat="1" ht="24.95" customHeight="1" x14ac:dyDescent="0.2">
      <c r="B43" s="858" t="s">
        <v>1257</v>
      </c>
      <c r="C43" s="875">
        <v>9.8990053546474428</v>
      </c>
      <c r="D43" s="875">
        <v>103.67695858346146</v>
      </c>
      <c r="E43" s="875">
        <v>129.59369095488705</v>
      </c>
      <c r="F43" s="1421">
        <v>229.42872853475106</v>
      </c>
      <c r="G43" s="1062">
        <v>169.47340025674393</v>
      </c>
      <c r="H43" s="1063">
        <v>169.47340025674393</v>
      </c>
      <c r="I43" s="1063">
        <v>187.34585704067339</v>
      </c>
      <c r="J43" s="1063">
        <v>187.34585704067339</v>
      </c>
      <c r="K43" s="1063">
        <v>187.34585704067339</v>
      </c>
      <c r="L43" s="1063">
        <v>239.04419122481008</v>
      </c>
      <c r="M43" s="1063">
        <v>239.04419122481008</v>
      </c>
      <c r="N43" s="1063">
        <v>239.04419122481008</v>
      </c>
      <c r="O43" s="1297">
        <v>285.07086034707714</v>
      </c>
      <c r="P43" s="1297">
        <v>285.07086034707714</v>
      </c>
      <c r="Q43" s="1297">
        <v>285.07086034707714</v>
      </c>
      <c r="R43" s="1298">
        <v>279.81521606584312</v>
      </c>
      <c r="S43" s="1493" t="s">
        <v>554</v>
      </c>
      <c r="V43" s="1490"/>
    </row>
    <row r="44" spans="2:22" s="550" customFormat="1" ht="25.5" customHeight="1" x14ac:dyDescent="0.2">
      <c r="B44" s="858" t="s">
        <v>217</v>
      </c>
      <c r="C44" s="875">
        <v>2.8408866362357719</v>
      </c>
      <c r="D44" s="875">
        <v>105.49639353998968</v>
      </c>
      <c r="E44" s="875">
        <v>135.15882049025308</v>
      </c>
      <c r="F44" s="1421">
        <v>272.04799123795993</v>
      </c>
      <c r="G44" s="1062">
        <v>187.29146460213758</v>
      </c>
      <c r="H44" s="1063">
        <v>187.29146460213758</v>
      </c>
      <c r="I44" s="1063">
        <v>219.58777502568844</v>
      </c>
      <c r="J44" s="1063">
        <v>219.58777502568844</v>
      </c>
      <c r="K44" s="1063">
        <v>219.58777502568844</v>
      </c>
      <c r="L44" s="1063">
        <v>293.45793309778776</v>
      </c>
      <c r="M44" s="1063">
        <v>293.45793309778776</v>
      </c>
      <c r="N44" s="1063">
        <v>293.45793309778776</v>
      </c>
      <c r="O44" s="1297">
        <v>334.72879292574902</v>
      </c>
      <c r="P44" s="1297">
        <v>334.72879292574902</v>
      </c>
      <c r="Q44" s="1297">
        <v>334.72879292574902</v>
      </c>
      <c r="R44" s="1298">
        <v>346.66946250356841</v>
      </c>
      <c r="S44" s="1493" t="s">
        <v>555</v>
      </c>
      <c r="V44" s="1490"/>
    </row>
    <row r="45" spans="2:22" s="549" customFormat="1" ht="24.95" customHeight="1" x14ac:dyDescent="0.2">
      <c r="B45" s="858" t="s">
        <v>1258</v>
      </c>
      <c r="C45" s="875">
        <v>7.3542355209909207</v>
      </c>
      <c r="D45" s="875">
        <v>86.793839901755803</v>
      </c>
      <c r="E45" s="875">
        <v>119.17599674395994</v>
      </c>
      <c r="F45" s="1421">
        <v>246.94509694183947</v>
      </c>
      <c r="G45" s="1062">
        <v>153.87498663738953</v>
      </c>
      <c r="H45" s="1063">
        <v>153.87498663738953</v>
      </c>
      <c r="I45" s="1063">
        <v>180.50041795075785</v>
      </c>
      <c r="J45" s="1063">
        <v>180.50041795075785</v>
      </c>
      <c r="K45" s="1063">
        <v>180.50041795075785</v>
      </c>
      <c r="L45" s="1063">
        <v>238.39081169355848</v>
      </c>
      <c r="M45" s="1063">
        <v>238.39081169355848</v>
      </c>
      <c r="N45" s="1063">
        <v>238.39081169355848</v>
      </c>
      <c r="O45" s="1297">
        <v>351.72012451548557</v>
      </c>
      <c r="P45" s="1297">
        <v>351.72012451548557</v>
      </c>
      <c r="Q45" s="1297">
        <v>351.72012451548557</v>
      </c>
      <c r="R45" s="1298">
        <v>343.7571275478885</v>
      </c>
      <c r="S45" s="1493" t="s">
        <v>556</v>
      </c>
      <c r="V45" s="1490"/>
    </row>
    <row r="46" spans="2:22" s="550" customFormat="1" ht="25.5" customHeight="1" x14ac:dyDescent="0.2">
      <c r="B46" s="858" t="s">
        <v>1259</v>
      </c>
      <c r="C46" s="875">
        <v>1.9334854367192855</v>
      </c>
      <c r="D46" s="875">
        <v>75.955784193645869</v>
      </c>
      <c r="E46" s="875">
        <v>114.88993770363165</v>
      </c>
      <c r="F46" s="1421">
        <v>222.31378972207301</v>
      </c>
      <c r="G46" s="1062">
        <v>150.91416666550631</v>
      </c>
      <c r="H46" s="1063">
        <v>150.91416666550631</v>
      </c>
      <c r="I46" s="1063">
        <v>175.44972231402068</v>
      </c>
      <c r="J46" s="1063">
        <v>175.44972231402068</v>
      </c>
      <c r="K46" s="1063">
        <v>175.44972231402068</v>
      </c>
      <c r="L46" s="1063">
        <v>231.32443969911867</v>
      </c>
      <c r="M46" s="1063">
        <v>231.32443969911867</v>
      </c>
      <c r="N46" s="1063">
        <v>231.32443969911867</v>
      </c>
      <c r="O46" s="1297">
        <v>285.01996495245618</v>
      </c>
      <c r="P46" s="1297">
        <v>285.01996495245618</v>
      </c>
      <c r="Q46" s="1297">
        <v>285.01996495245618</v>
      </c>
      <c r="R46" s="1298">
        <v>290.55476243707756</v>
      </c>
      <c r="S46" s="1493" t="s">
        <v>845</v>
      </c>
      <c r="V46" s="1490"/>
    </row>
    <row r="47" spans="2:22" s="549" customFormat="1" ht="24.95" customHeight="1" x14ac:dyDescent="0.2">
      <c r="B47" s="858" t="s">
        <v>218</v>
      </c>
      <c r="C47" s="875">
        <v>18.450749445360838</v>
      </c>
      <c r="D47" s="875">
        <v>104.97819644448992</v>
      </c>
      <c r="E47" s="875">
        <v>152.51612416314072</v>
      </c>
      <c r="F47" s="1421">
        <v>311.5564026842485</v>
      </c>
      <c r="G47" s="1062">
        <v>201.91137231048523</v>
      </c>
      <c r="H47" s="1063">
        <v>201.91137231048523</v>
      </c>
      <c r="I47" s="1063">
        <v>246.5900529323024</v>
      </c>
      <c r="J47" s="1063">
        <v>246.5900529323024</v>
      </c>
      <c r="K47" s="1063">
        <v>246.5900529323024</v>
      </c>
      <c r="L47" s="1063">
        <v>351.40639788862779</v>
      </c>
      <c r="M47" s="1063">
        <v>351.40639788862779</v>
      </c>
      <c r="N47" s="1063">
        <v>351.40639788862779</v>
      </c>
      <c r="O47" s="1297">
        <v>383.84237501883581</v>
      </c>
      <c r="P47" s="1297">
        <v>383.84237501883581</v>
      </c>
      <c r="Q47" s="1297">
        <v>383.84237501883581</v>
      </c>
      <c r="R47" s="1298">
        <v>389.33761007071308</v>
      </c>
      <c r="S47" s="1493" t="s">
        <v>560</v>
      </c>
      <c r="V47" s="1490"/>
    </row>
    <row r="48" spans="2:22" s="549" customFormat="1" ht="15" customHeight="1" x14ac:dyDescent="0.2">
      <c r="B48" s="858"/>
      <c r="C48" s="875"/>
      <c r="D48" s="874"/>
      <c r="E48" s="874"/>
      <c r="F48" s="947"/>
      <c r="G48" s="1062"/>
      <c r="H48" s="1063"/>
      <c r="I48" s="1063"/>
      <c r="J48" s="1063"/>
      <c r="K48" s="1063"/>
      <c r="L48" s="1063"/>
      <c r="M48" s="1063"/>
      <c r="N48" s="1063"/>
      <c r="O48" s="1297"/>
      <c r="P48" s="1297"/>
      <c r="Q48" s="1297"/>
      <c r="R48" s="1298"/>
      <c r="S48" s="1492"/>
      <c r="V48" s="1490"/>
    </row>
    <row r="49" spans="1:22" s="550" customFormat="1" ht="24.95" customHeight="1" x14ac:dyDescent="0.2">
      <c r="A49" s="549"/>
      <c r="B49" s="866" t="s">
        <v>430</v>
      </c>
      <c r="C49" s="874">
        <v>38.208824722207474</v>
      </c>
      <c r="D49" s="874">
        <v>104.84668177033988</v>
      </c>
      <c r="E49" s="874">
        <v>122.32645004026172</v>
      </c>
      <c r="F49" s="947">
        <v>189.0841474513247</v>
      </c>
      <c r="G49" s="985">
        <v>147.26528148482049</v>
      </c>
      <c r="H49" s="986">
        <v>147.26528148482049</v>
      </c>
      <c r="I49" s="986">
        <v>169.70918157335632</v>
      </c>
      <c r="J49" s="986">
        <v>169.70918157335632</v>
      </c>
      <c r="K49" s="986">
        <v>169.70918157335632</v>
      </c>
      <c r="L49" s="986">
        <v>191.4396346928861</v>
      </c>
      <c r="M49" s="986">
        <v>191.4396346928861</v>
      </c>
      <c r="N49" s="986">
        <v>191.4396346928861</v>
      </c>
      <c r="O49" s="1488">
        <v>217.82429411223433</v>
      </c>
      <c r="P49" s="1488">
        <v>217.82429411223433</v>
      </c>
      <c r="Q49" s="1488">
        <v>217.82429411223433</v>
      </c>
      <c r="R49" s="1489">
        <v>237.55987531082482</v>
      </c>
      <c r="S49" s="1492" t="s">
        <v>557</v>
      </c>
      <c r="V49" s="1490"/>
    </row>
    <row r="50" spans="1:22" s="550" customFormat="1" ht="15" customHeight="1" x14ac:dyDescent="0.2">
      <c r="A50" s="549"/>
      <c r="B50" s="866"/>
      <c r="C50" s="874"/>
      <c r="D50" s="874"/>
      <c r="E50" s="874"/>
      <c r="F50" s="947"/>
      <c r="G50" s="985"/>
      <c r="H50" s="986"/>
      <c r="I50" s="986"/>
      <c r="J50" s="986"/>
      <c r="K50" s="986"/>
      <c r="L50" s="986"/>
      <c r="M50" s="986"/>
      <c r="N50" s="986"/>
      <c r="O50" s="1488"/>
      <c r="P50" s="1488"/>
      <c r="Q50" s="1488"/>
      <c r="R50" s="1489"/>
      <c r="S50" s="1492"/>
      <c r="V50" s="1490"/>
    </row>
    <row r="51" spans="1:22" s="550" customFormat="1" ht="24.95" customHeight="1" x14ac:dyDescent="0.2">
      <c r="B51" s="866" t="s">
        <v>492</v>
      </c>
      <c r="C51" s="874">
        <v>70.561722258071242</v>
      </c>
      <c r="D51" s="874">
        <v>103.37516566511253</v>
      </c>
      <c r="E51" s="874">
        <v>129.9378049514869</v>
      </c>
      <c r="F51" s="947">
        <v>228.97426639446783</v>
      </c>
      <c r="G51" s="985">
        <v>175.77290066814953</v>
      </c>
      <c r="H51" s="986">
        <v>175.77290066814953</v>
      </c>
      <c r="I51" s="986">
        <v>219.36505139575266</v>
      </c>
      <c r="J51" s="986">
        <v>219.36505139575266</v>
      </c>
      <c r="K51" s="986">
        <v>219.36505139575266</v>
      </c>
      <c r="L51" s="986">
        <v>238.74143316479152</v>
      </c>
      <c r="M51" s="986">
        <v>238.74143316479152</v>
      </c>
      <c r="N51" s="986">
        <v>238.74143316479152</v>
      </c>
      <c r="O51" s="1488">
        <v>254.57849855832859</v>
      </c>
      <c r="P51" s="1488">
        <v>254.57849855832859</v>
      </c>
      <c r="Q51" s="1488">
        <v>254.57849855832859</v>
      </c>
      <c r="R51" s="1489">
        <v>258.09044604069686</v>
      </c>
      <c r="S51" s="1492" t="s">
        <v>725</v>
      </c>
      <c r="V51" s="1490"/>
    </row>
    <row r="52" spans="1:22" s="550" customFormat="1" ht="15" customHeight="1" x14ac:dyDescent="0.2">
      <c r="B52" s="866"/>
      <c r="C52" s="884"/>
      <c r="D52" s="874"/>
      <c r="E52" s="874"/>
      <c r="F52" s="947"/>
      <c r="G52" s="985"/>
      <c r="H52" s="986"/>
      <c r="I52" s="986"/>
      <c r="J52" s="986"/>
      <c r="K52" s="986"/>
      <c r="L52" s="986"/>
      <c r="M52" s="986"/>
      <c r="N52" s="986"/>
      <c r="O52" s="1488"/>
      <c r="P52" s="1488"/>
      <c r="Q52" s="1488"/>
      <c r="R52" s="1489"/>
      <c r="S52" s="1492"/>
      <c r="V52" s="1490"/>
    </row>
    <row r="53" spans="1:22" s="550" customFormat="1" ht="25.5" customHeight="1" x14ac:dyDescent="0.2">
      <c r="B53" s="866" t="s">
        <v>431</v>
      </c>
      <c r="C53" s="874">
        <v>42.448560667883172</v>
      </c>
      <c r="D53" s="874">
        <v>99.267131976413623</v>
      </c>
      <c r="E53" s="874">
        <v>99.741879956361956</v>
      </c>
      <c r="F53" s="947">
        <v>121.9433594745207</v>
      </c>
      <c r="G53" s="985">
        <v>100.43193837335831</v>
      </c>
      <c r="H53" s="986">
        <v>100.43193837335831</v>
      </c>
      <c r="I53" s="986">
        <v>102.18387155498567</v>
      </c>
      <c r="J53" s="986">
        <v>102.18387155498567</v>
      </c>
      <c r="K53" s="986">
        <v>102.18387155498567</v>
      </c>
      <c r="L53" s="986">
        <v>104.45091744252346</v>
      </c>
      <c r="M53" s="986">
        <v>104.45091744252346</v>
      </c>
      <c r="N53" s="986">
        <v>104.45091744252346</v>
      </c>
      <c r="O53" s="1488">
        <v>160.62304692483497</v>
      </c>
      <c r="P53" s="1488">
        <v>160.62304692483497</v>
      </c>
      <c r="Q53" s="1488">
        <v>160.62304692483497</v>
      </c>
      <c r="R53" s="1489">
        <v>160.68292918049966</v>
      </c>
      <c r="S53" s="1492" t="s">
        <v>558</v>
      </c>
      <c r="V53" s="1490"/>
    </row>
    <row r="54" spans="1:22" s="550" customFormat="1" ht="15" customHeight="1" x14ac:dyDescent="0.2">
      <c r="B54" s="866"/>
      <c r="C54" s="874"/>
      <c r="D54" s="874"/>
      <c r="E54" s="874"/>
      <c r="F54" s="947"/>
      <c r="G54" s="985"/>
      <c r="H54" s="986"/>
      <c r="I54" s="986"/>
      <c r="J54" s="986"/>
      <c r="K54" s="986"/>
      <c r="L54" s="986"/>
      <c r="M54" s="986"/>
      <c r="N54" s="986"/>
      <c r="O54" s="1488"/>
      <c r="P54" s="1488"/>
      <c r="Q54" s="1488"/>
      <c r="R54" s="1489"/>
      <c r="S54" s="1492"/>
      <c r="V54" s="1490"/>
    </row>
    <row r="55" spans="1:22" s="549" customFormat="1" ht="24.95" customHeight="1" x14ac:dyDescent="0.2">
      <c r="B55" s="866" t="s">
        <v>432</v>
      </c>
      <c r="C55" s="874">
        <v>9.5258077643793726</v>
      </c>
      <c r="D55" s="874">
        <v>87.016010552039404</v>
      </c>
      <c r="E55" s="874">
        <v>109.12829630848903</v>
      </c>
      <c r="F55" s="947">
        <v>207.1696299348952</v>
      </c>
      <c r="G55" s="985">
        <v>137.31536461320758</v>
      </c>
      <c r="H55" s="986">
        <v>137.31536461320758</v>
      </c>
      <c r="I55" s="986">
        <v>167.18144868433998</v>
      </c>
      <c r="J55" s="986">
        <v>167.18144868433998</v>
      </c>
      <c r="K55" s="986">
        <v>167.18144868433998</v>
      </c>
      <c r="L55" s="986">
        <v>232.13091609205514</v>
      </c>
      <c r="M55" s="986">
        <v>232.13091609205514</v>
      </c>
      <c r="N55" s="986">
        <v>232.13091609205514</v>
      </c>
      <c r="O55" s="1488">
        <v>252.53768964503891</v>
      </c>
      <c r="P55" s="1488">
        <v>252.53768964503891</v>
      </c>
      <c r="Q55" s="1488">
        <v>252.53768964503891</v>
      </c>
      <c r="R55" s="1489">
        <v>255.85466672802505</v>
      </c>
      <c r="S55" s="1492" t="s">
        <v>425</v>
      </c>
      <c r="V55" s="1490"/>
    </row>
    <row r="56" spans="1:22" s="549" customFormat="1" ht="15" customHeight="1" x14ac:dyDescent="0.2">
      <c r="B56" s="866"/>
      <c r="C56" s="874"/>
      <c r="D56" s="874"/>
      <c r="E56" s="874"/>
      <c r="F56" s="947"/>
      <c r="G56" s="985"/>
      <c r="H56" s="986"/>
      <c r="I56" s="986"/>
      <c r="J56" s="986"/>
      <c r="K56" s="986"/>
      <c r="L56" s="986"/>
      <c r="M56" s="986"/>
      <c r="N56" s="986"/>
      <c r="O56" s="1488"/>
      <c r="P56" s="1488"/>
      <c r="Q56" s="1488"/>
      <c r="R56" s="1489"/>
      <c r="S56" s="1492"/>
      <c r="V56" s="1490"/>
    </row>
    <row r="57" spans="1:22" s="550" customFormat="1" ht="25.5" customHeight="1" x14ac:dyDescent="0.2">
      <c r="B57" s="866" t="s">
        <v>433</v>
      </c>
      <c r="C57" s="874">
        <v>15.563404920371987</v>
      </c>
      <c r="D57" s="874">
        <v>105.29303190263191</v>
      </c>
      <c r="E57" s="874">
        <v>117.87724258115924</v>
      </c>
      <c r="F57" s="947">
        <v>156.33751505009377</v>
      </c>
      <c r="G57" s="985">
        <v>134.48927700178314</v>
      </c>
      <c r="H57" s="986">
        <v>134.48927700178314</v>
      </c>
      <c r="I57" s="986">
        <v>151.16269777658053</v>
      </c>
      <c r="J57" s="986">
        <v>151.16269777658053</v>
      </c>
      <c r="K57" s="986">
        <v>151.16269777658053</v>
      </c>
      <c r="L57" s="986">
        <v>154.10405896888321</v>
      </c>
      <c r="M57" s="986">
        <v>154.10405896888321</v>
      </c>
      <c r="N57" s="986">
        <v>154.10405896888321</v>
      </c>
      <c r="O57" s="1488">
        <v>171.73997800857887</v>
      </c>
      <c r="P57" s="1488">
        <v>171.73997800857887</v>
      </c>
      <c r="Q57" s="1488">
        <v>171.73997800857887</v>
      </c>
      <c r="R57" s="1489">
        <v>176.05142233543106</v>
      </c>
      <c r="S57" s="1492" t="s">
        <v>394</v>
      </c>
      <c r="V57" s="1490"/>
    </row>
    <row r="58" spans="1:22" s="550" customFormat="1" ht="15" customHeight="1" x14ac:dyDescent="0.2">
      <c r="B58" s="866"/>
      <c r="C58" s="874"/>
      <c r="D58" s="874"/>
      <c r="E58" s="874"/>
      <c r="F58" s="947"/>
      <c r="G58" s="985"/>
      <c r="H58" s="986"/>
      <c r="I58" s="986"/>
      <c r="J58" s="986"/>
      <c r="K58" s="986"/>
      <c r="L58" s="986"/>
      <c r="M58" s="986"/>
      <c r="N58" s="986"/>
      <c r="O58" s="1488"/>
      <c r="P58" s="1488"/>
      <c r="Q58" s="1488"/>
      <c r="R58" s="1489"/>
      <c r="S58" s="1492"/>
      <c r="V58" s="1490"/>
    </row>
    <row r="59" spans="1:22" s="549" customFormat="1" ht="25.5" customHeight="1" x14ac:dyDescent="0.2">
      <c r="B59" s="866" t="s">
        <v>434</v>
      </c>
      <c r="C59" s="874">
        <v>20.7104304014956</v>
      </c>
      <c r="D59" s="874">
        <v>101.62364764184849</v>
      </c>
      <c r="E59" s="874">
        <v>141.62064833111839</v>
      </c>
      <c r="F59" s="947">
        <v>342.49219001606525</v>
      </c>
      <c r="G59" s="985">
        <v>183.09081920469703</v>
      </c>
      <c r="H59" s="986">
        <v>183.09081920469703</v>
      </c>
      <c r="I59" s="986">
        <v>234.34965470835164</v>
      </c>
      <c r="J59" s="986">
        <v>234.34965470835164</v>
      </c>
      <c r="K59" s="986">
        <v>234.34965470835164</v>
      </c>
      <c r="L59" s="986">
        <v>314.94571334146383</v>
      </c>
      <c r="M59" s="986">
        <v>314.94571334146383</v>
      </c>
      <c r="N59" s="986">
        <v>314.94571334146383</v>
      </c>
      <c r="O59" s="1488">
        <v>523.2089800637566</v>
      </c>
      <c r="P59" s="1488">
        <v>523.2089800637566</v>
      </c>
      <c r="Q59" s="1488">
        <v>523.2089800637566</v>
      </c>
      <c r="R59" s="1489">
        <v>526.2115974426722</v>
      </c>
      <c r="S59" s="1492" t="s">
        <v>559</v>
      </c>
      <c r="V59" s="1490"/>
    </row>
    <row r="60" spans="1:22" s="549" customFormat="1" ht="15" customHeight="1" x14ac:dyDescent="0.2">
      <c r="B60" s="866"/>
      <c r="C60" s="874"/>
      <c r="D60" s="874"/>
      <c r="E60" s="874"/>
      <c r="F60" s="947"/>
      <c r="G60" s="985"/>
      <c r="H60" s="986"/>
      <c r="I60" s="986"/>
      <c r="J60" s="986"/>
      <c r="K60" s="986"/>
      <c r="L60" s="986"/>
      <c r="M60" s="986"/>
      <c r="N60" s="986"/>
      <c r="O60" s="1488"/>
      <c r="P60" s="1488"/>
      <c r="Q60" s="1488"/>
      <c r="R60" s="1489"/>
      <c r="S60" s="1492"/>
      <c r="V60" s="1490"/>
    </row>
    <row r="61" spans="1:22" s="550" customFormat="1" ht="25.5" customHeight="1" x14ac:dyDescent="0.2">
      <c r="B61" s="866" t="s">
        <v>435</v>
      </c>
      <c r="C61" s="874">
        <v>33.477840996520463</v>
      </c>
      <c r="D61" s="874">
        <v>102.06824881326808</v>
      </c>
      <c r="E61" s="874">
        <v>134.53193846752401</v>
      </c>
      <c r="F61" s="947">
        <v>230.46977891935595</v>
      </c>
      <c r="G61" s="985">
        <v>169.16898303186642</v>
      </c>
      <c r="H61" s="986">
        <v>169.10157094356254</v>
      </c>
      <c r="I61" s="986">
        <v>191.93822645518276</v>
      </c>
      <c r="J61" s="986">
        <v>192.9478774324096</v>
      </c>
      <c r="K61" s="986">
        <v>194.76073855899489</v>
      </c>
      <c r="L61" s="986">
        <v>237.7940496244901</v>
      </c>
      <c r="M61" s="986">
        <v>242.73206916919739</v>
      </c>
      <c r="N61" s="986">
        <v>242.78301769225132</v>
      </c>
      <c r="O61" s="1488">
        <v>284.99018924757382</v>
      </c>
      <c r="P61" s="1488">
        <v>280.28644932896111</v>
      </c>
      <c r="Q61" s="1488">
        <v>276.21251328882568</v>
      </c>
      <c r="R61" s="1489">
        <v>282.92166225895562</v>
      </c>
      <c r="S61" s="1492" t="s">
        <v>846</v>
      </c>
      <c r="V61" s="1490"/>
    </row>
    <row r="62" spans="1:22" s="550" customFormat="1" ht="15" customHeight="1" x14ac:dyDescent="0.2">
      <c r="B62" s="866"/>
      <c r="C62" s="874"/>
      <c r="D62" s="874"/>
      <c r="E62" s="874"/>
      <c r="F62" s="947"/>
      <c r="G62" s="985"/>
      <c r="H62" s="986"/>
      <c r="I62" s="986"/>
      <c r="J62" s="986"/>
      <c r="K62" s="986"/>
      <c r="L62" s="986"/>
      <c r="M62" s="986"/>
      <c r="N62" s="986"/>
      <c r="O62" s="1488"/>
      <c r="P62" s="1488"/>
      <c r="Q62" s="1488"/>
      <c r="R62" s="1489"/>
      <c r="S62" s="1492"/>
      <c r="V62" s="1490"/>
    </row>
    <row r="63" spans="1:22" s="549" customFormat="1" ht="24.95" customHeight="1" x14ac:dyDescent="0.2">
      <c r="B63" s="866" t="s">
        <v>547</v>
      </c>
      <c r="C63" s="874">
        <v>1.787459540602716E-2</v>
      </c>
      <c r="D63" s="874">
        <v>100</v>
      </c>
      <c r="E63" s="874">
        <v>110.50698846822714</v>
      </c>
      <c r="F63" s="947">
        <v>174.19531881041075</v>
      </c>
      <c r="G63" s="985">
        <v>166.08386161872579</v>
      </c>
      <c r="H63" s="986">
        <v>166.08386161872579</v>
      </c>
      <c r="I63" s="986">
        <v>175.81761024874774</v>
      </c>
      <c r="J63" s="986">
        <v>175.81761024874774</v>
      </c>
      <c r="K63" s="986">
        <v>175.81761024874774</v>
      </c>
      <c r="L63" s="986">
        <v>175.81761024874774</v>
      </c>
      <c r="M63" s="986">
        <v>175.81761024874774</v>
      </c>
      <c r="N63" s="986">
        <v>175.81761024874774</v>
      </c>
      <c r="O63" s="1488">
        <v>175.81761024874774</v>
      </c>
      <c r="P63" s="1488">
        <v>175.81761024874774</v>
      </c>
      <c r="Q63" s="1488">
        <v>175.81761024874774</v>
      </c>
      <c r="R63" s="1489">
        <v>175.81761024874774</v>
      </c>
      <c r="S63" s="1492" t="s">
        <v>416</v>
      </c>
      <c r="V63" s="1490"/>
    </row>
    <row r="64" spans="1:22" s="550" customFormat="1" ht="15" customHeight="1" x14ac:dyDescent="0.2">
      <c r="B64" s="858"/>
      <c r="C64" s="875"/>
      <c r="D64" s="874"/>
      <c r="E64" s="874"/>
      <c r="F64" s="947"/>
      <c r="G64" s="985"/>
      <c r="H64" s="986"/>
      <c r="I64" s="986"/>
      <c r="J64" s="986"/>
      <c r="K64" s="986"/>
      <c r="L64" s="986"/>
      <c r="M64" s="986"/>
      <c r="N64" s="986"/>
      <c r="O64" s="1488"/>
      <c r="P64" s="1488"/>
      <c r="Q64" s="1488"/>
      <c r="R64" s="1489"/>
      <c r="S64" s="1492"/>
      <c r="V64" s="1490"/>
    </row>
    <row r="65" spans="1:22" s="549" customFormat="1" ht="24.75" customHeight="1" x14ac:dyDescent="0.2">
      <c r="A65" s="550"/>
      <c r="B65" s="866" t="s">
        <v>306</v>
      </c>
      <c r="C65" s="874">
        <v>1000.0000000000001</v>
      </c>
      <c r="D65" s="947">
        <v>106.29601974626661</v>
      </c>
      <c r="E65" s="874">
        <v>145.06925583263725</v>
      </c>
      <c r="F65" s="947">
        <v>264.54282402333848</v>
      </c>
      <c r="G65" s="985">
        <v>181.47497038741921</v>
      </c>
      <c r="H65" s="986">
        <v>185.80812321577034</v>
      </c>
      <c r="I65" s="986">
        <v>206.2615742668234</v>
      </c>
      <c r="J65" s="986">
        <v>212.29241900194702</v>
      </c>
      <c r="K65" s="986">
        <v>220.2293801186606</v>
      </c>
      <c r="L65" s="986">
        <v>257.40946903643766</v>
      </c>
      <c r="M65" s="986">
        <v>288.41912694537655</v>
      </c>
      <c r="N65" s="986">
        <v>307.81071051468535</v>
      </c>
      <c r="O65" s="1488">
        <v>331.79389964412644</v>
      </c>
      <c r="P65" s="1488">
        <v>332.27993864453407</v>
      </c>
      <c r="Q65" s="1488">
        <v>324.1019969269268</v>
      </c>
      <c r="R65" s="1489">
        <v>326.63227957735444</v>
      </c>
      <c r="S65" s="1492" t="s">
        <v>307</v>
      </c>
      <c r="V65" s="1490"/>
    </row>
    <row r="66" spans="1:22" s="550" customFormat="1" ht="24.95" customHeight="1" thickBot="1" x14ac:dyDescent="0.75">
      <c r="B66" s="751"/>
      <c r="C66" s="1495"/>
      <c r="D66" s="1496"/>
      <c r="E66" s="1725"/>
      <c r="F66" s="1496"/>
      <c r="G66" s="1497"/>
      <c r="H66" s="1498"/>
      <c r="I66" s="1498"/>
      <c r="J66" s="1498"/>
      <c r="K66" s="1498"/>
      <c r="L66" s="1498"/>
      <c r="M66" s="1498"/>
      <c r="N66" s="1498"/>
      <c r="O66" s="1498"/>
      <c r="P66" s="1498"/>
      <c r="Q66" s="1498"/>
      <c r="R66" s="1499"/>
      <c r="S66" s="752"/>
      <c r="V66" s="1490"/>
    </row>
    <row r="67" spans="1:22" ht="9" customHeight="1" thickTop="1" x14ac:dyDescent="0.65">
      <c r="B67" s="59"/>
      <c r="C67" s="59"/>
      <c r="D67" s="59"/>
      <c r="E67" s="59"/>
      <c r="F67" s="60"/>
      <c r="G67" s="60"/>
      <c r="H67" s="60"/>
      <c r="I67" s="60"/>
      <c r="J67" s="60"/>
      <c r="K67" s="60"/>
      <c r="L67" s="60"/>
      <c r="M67" s="60"/>
      <c r="N67" s="60"/>
      <c r="O67" s="60"/>
      <c r="P67" s="60"/>
      <c r="Q67" s="60"/>
      <c r="R67" s="60"/>
      <c r="S67" s="61"/>
      <c r="V67" s="58"/>
    </row>
    <row r="68" spans="1:22" s="559" customFormat="1" ht="18.75" customHeight="1" x14ac:dyDescent="0.5">
      <c r="B68" s="334" t="s">
        <v>1555</v>
      </c>
      <c r="C68" s="334"/>
      <c r="D68" s="334"/>
      <c r="E68" s="334"/>
      <c r="G68" s="754"/>
      <c r="H68" s="754"/>
      <c r="I68" s="754"/>
      <c r="J68" s="754"/>
      <c r="K68" s="754"/>
      <c r="L68" s="754"/>
      <c r="M68" s="754"/>
      <c r="N68" s="754"/>
      <c r="O68" s="754"/>
      <c r="P68" s="754"/>
      <c r="Q68" s="754"/>
      <c r="R68" s="754"/>
      <c r="S68" s="560" t="s">
        <v>1791</v>
      </c>
      <c r="V68" s="755"/>
    </row>
    <row r="69" spans="1:22" ht="30.75" x14ac:dyDescent="0.7">
      <c r="B69" s="67"/>
      <c r="C69" s="67"/>
      <c r="D69" s="67"/>
      <c r="E69" s="67"/>
      <c r="F69" s="68"/>
      <c r="G69" s="69"/>
      <c r="H69" s="69"/>
      <c r="I69" s="69"/>
      <c r="J69" s="69"/>
      <c r="K69" s="69"/>
      <c r="L69" s="69"/>
      <c r="M69" s="69"/>
      <c r="N69" s="69"/>
      <c r="O69" s="69"/>
      <c r="P69" s="69"/>
      <c r="Q69" s="69"/>
      <c r="R69" s="69"/>
      <c r="S69" s="551"/>
      <c r="V69" s="58"/>
    </row>
    <row r="70" spans="1:22" ht="27" x14ac:dyDescent="0.65">
      <c r="B70" s="65"/>
      <c r="C70" s="65"/>
      <c r="D70" s="65"/>
      <c r="E70" s="65"/>
      <c r="F70" s="68"/>
      <c r="G70" s="68"/>
      <c r="H70" s="68"/>
      <c r="I70" s="68"/>
      <c r="J70" s="68"/>
      <c r="K70" s="68"/>
      <c r="L70" s="68"/>
      <c r="M70" s="68"/>
      <c r="N70" s="68"/>
      <c r="O70" s="68"/>
      <c r="P70" s="68"/>
      <c r="Q70" s="68"/>
      <c r="R70" s="68"/>
      <c r="S70" s="65"/>
      <c r="V70" s="58"/>
    </row>
    <row r="71" spans="1:22" ht="27" x14ac:dyDescent="0.65">
      <c r="B71" s="67"/>
      <c r="C71" s="67"/>
      <c r="D71" s="67"/>
      <c r="E71" s="67"/>
      <c r="F71" s="68"/>
      <c r="G71" s="68"/>
      <c r="H71" s="68"/>
      <c r="I71" s="68"/>
      <c r="J71" s="68"/>
      <c r="K71" s="68"/>
      <c r="L71" s="68"/>
      <c r="M71" s="68"/>
      <c r="N71" s="68"/>
      <c r="O71" s="68"/>
      <c r="P71" s="68"/>
      <c r="Q71" s="68"/>
      <c r="R71" s="68"/>
      <c r="S71" s="70"/>
      <c r="V71" s="58"/>
    </row>
    <row r="72" spans="1:22" ht="27" x14ac:dyDescent="0.65">
      <c r="B72" s="71"/>
      <c r="C72" s="71"/>
      <c r="D72" s="71"/>
      <c r="E72" s="71"/>
      <c r="F72" s="68"/>
      <c r="G72" s="68"/>
      <c r="H72" s="68"/>
      <c r="I72" s="68"/>
      <c r="J72" s="68"/>
      <c r="K72" s="68"/>
      <c r="L72" s="68"/>
      <c r="M72" s="68"/>
      <c r="N72" s="68"/>
      <c r="O72" s="68"/>
      <c r="P72" s="68"/>
      <c r="Q72" s="68"/>
      <c r="R72" s="68"/>
      <c r="S72" s="72"/>
      <c r="V72" s="58"/>
    </row>
    <row r="73" spans="1:22" ht="27" x14ac:dyDescent="0.65">
      <c r="B73" s="71"/>
      <c r="C73" s="71"/>
      <c r="D73" s="71"/>
      <c r="E73" s="71"/>
      <c r="F73" s="68"/>
      <c r="G73" s="68"/>
      <c r="H73" s="68"/>
      <c r="I73" s="68"/>
      <c r="J73" s="68"/>
      <c r="K73" s="68"/>
      <c r="L73" s="68"/>
      <c r="M73" s="68"/>
      <c r="N73" s="68"/>
      <c r="O73" s="68"/>
      <c r="P73" s="68"/>
      <c r="Q73" s="68"/>
      <c r="R73" s="68"/>
      <c r="S73" s="72"/>
      <c r="V73" s="58"/>
    </row>
    <row r="74" spans="1:22" ht="27" x14ac:dyDescent="0.65">
      <c r="B74" s="67"/>
      <c r="C74" s="67"/>
      <c r="D74" s="67"/>
      <c r="E74" s="67"/>
      <c r="F74" s="68"/>
      <c r="G74" s="68"/>
      <c r="H74" s="68"/>
      <c r="I74" s="68"/>
      <c r="J74" s="68"/>
      <c r="K74" s="68"/>
      <c r="L74" s="68"/>
      <c r="M74" s="68"/>
      <c r="N74" s="68"/>
      <c r="O74" s="68"/>
      <c r="P74" s="68"/>
      <c r="Q74" s="68"/>
      <c r="R74" s="68"/>
      <c r="S74" s="70"/>
      <c r="V74" s="58"/>
    </row>
    <row r="75" spans="1:22" ht="27" x14ac:dyDescent="0.65">
      <c r="B75" s="67"/>
      <c r="C75" s="67"/>
      <c r="D75" s="67"/>
      <c r="E75" s="67"/>
      <c r="F75" s="68"/>
      <c r="G75" s="68"/>
      <c r="H75" s="68"/>
      <c r="I75" s="68"/>
      <c r="J75" s="68"/>
      <c r="K75" s="68"/>
      <c r="L75" s="68"/>
      <c r="M75" s="68"/>
      <c r="N75" s="68"/>
      <c r="O75" s="68"/>
      <c r="P75" s="68"/>
      <c r="Q75" s="68"/>
      <c r="R75" s="68"/>
      <c r="S75" s="70"/>
      <c r="V75" s="58"/>
    </row>
    <row r="76" spans="1:22" ht="27" x14ac:dyDescent="0.65">
      <c r="B76" s="65"/>
      <c r="C76" s="65"/>
      <c r="D76" s="65"/>
      <c r="E76" s="65"/>
      <c r="F76" s="66"/>
      <c r="G76" s="66"/>
      <c r="H76" s="66"/>
      <c r="I76" s="66"/>
      <c r="J76" s="66"/>
      <c r="K76" s="66"/>
      <c r="L76" s="66"/>
      <c r="M76" s="66"/>
      <c r="N76" s="66"/>
      <c r="O76" s="66"/>
      <c r="P76" s="66"/>
      <c r="Q76" s="66"/>
      <c r="R76" s="66"/>
      <c r="S76" s="65"/>
      <c r="V76" s="58"/>
    </row>
    <row r="77" spans="1:22" ht="27" x14ac:dyDescent="0.65">
      <c r="B77" s="67"/>
      <c r="C77" s="67"/>
      <c r="D77" s="67"/>
      <c r="E77" s="67"/>
      <c r="F77" s="68"/>
      <c r="G77" s="68"/>
      <c r="H77" s="68"/>
      <c r="I77" s="68"/>
      <c r="J77" s="68"/>
      <c r="K77" s="68"/>
      <c r="L77" s="68"/>
      <c r="M77" s="68"/>
      <c r="N77" s="68"/>
      <c r="O77" s="68"/>
      <c r="P77" s="68"/>
      <c r="Q77" s="68"/>
      <c r="R77" s="68"/>
      <c r="S77" s="70"/>
      <c r="V77" s="58"/>
    </row>
    <row r="78" spans="1:22" ht="27" x14ac:dyDescent="0.65">
      <c r="B78" s="67"/>
      <c r="C78" s="67"/>
      <c r="D78" s="67"/>
      <c r="E78" s="67"/>
      <c r="F78" s="68"/>
      <c r="G78" s="68"/>
      <c r="H78" s="68"/>
      <c r="I78" s="68"/>
      <c r="J78" s="68"/>
      <c r="K78" s="68"/>
      <c r="L78" s="68"/>
      <c r="M78" s="68"/>
      <c r="N78" s="68"/>
      <c r="O78" s="68"/>
      <c r="P78" s="68"/>
      <c r="Q78" s="68"/>
      <c r="R78" s="68"/>
      <c r="S78" s="70"/>
      <c r="V78" s="58"/>
    </row>
    <row r="79" spans="1:22" ht="27" x14ac:dyDescent="0.65">
      <c r="B79" s="65"/>
      <c r="C79" s="65"/>
      <c r="D79" s="65"/>
      <c r="E79" s="65"/>
      <c r="F79" s="64"/>
      <c r="G79" s="64"/>
      <c r="H79" s="64"/>
      <c r="I79" s="64"/>
      <c r="J79" s="64"/>
      <c r="K79" s="64"/>
      <c r="L79" s="64"/>
      <c r="M79" s="64"/>
      <c r="N79" s="64"/>
      <c r="O79" s="64"/>
      <c r="P79" s="64"/>
      <c r="Q79" s="64"/>
      <c r="R79" s="64"/>
      <c r="S79" s="65"/>
      <c r="V79" s="58"/>
    </row>
    <row r="80" spans="1:22" ht="27" x14ac:dyDescent="0.65">
      <c r="B80" s="11"/>
      <c r="C80" s="11"/>
      <c r="D80" s="11"/>
      <c r="E80" s="11"/>
      <c r="F80" s="11"/>
      <c r="G80" s="11"/>
      <c r="H80" s="11"/>
      <c r="I80" s="11"/>
      <c r="J80" s="11"/>
      <c r="K80" s="11"/>
      <c r="L80" s="11"/>
      <c r="M80" s="11"/>
      <c r="N80" s="11"/>
      <c r="O80" s="11"/>
      <c r="P80" s="11"/>
      <c r="Q80" s="11"/>
      <c r="R80" s="11"/>
      <c r="S80" s="11"/>
      <c r="V80" s="58"/>
    </row>
    <row r="81" spans="2:22" ht="27" x14ac:dyDescent="0.65">
      <c r="B81" s="11"/>
      <c r="C81" s="11"/>
      <c r="D81" s="11"/>
      <c r="E81" s="11"/>
      <c r="F81" s="11"/>
      <c r="G81" s="11"/>
      <c r="H81" s="11"/>
      <c r="I81" s="11"/>
      <c r="J81" s="11"/>
      <c r="K81" s="11"/>
      <c r="L81" s="11"/>
      <c r="M81" s="11"/>
      <c r="N81" s="11"/>
      <c r="O81" s="11"/>
      <c r="P81" s="11"/>
      <c r="Q81" s="11"/>
      <c r="R81" s="11"/>
      <c r="S81" s="11"/>
      <c r="V81" s="58"/>
    </row>
    <row r="82" spans="2:22" ht="27" x14ac:dyDescent="0.65">
      <c r="B82" s="11"/>
      <c r="C82" s="11"/>
      <c r="D82" s="11"/>
      <c r="E82" s="11"/>
      <c r="F82" s="11"/>
      <c r="G82" s="11"/>
      <c r="H82" s="11"/>
      <c r="I82" s="11"/>
      <c r="J82" s="11"/>
      <c r="K82" s="11"/>
      <c r="L82" s="11"/>
      <c r="M82" s="11"/>
      <c r="N82" s="11"/>
      <c r="O82" s="11"/>
      <c r="P82" s="11"/>
      <c r="Q82" s="11"/>
      <c r="R82" s="11"/>
      <c r="S82" s="11"/>
      <c r="V82" s="58"/>
    </row>
    <row r="83" spans="2:22" ht="27" x14ac:dyDescent="0.65">
      <c r="B83" s="11"/>
      <c r="C83" s="11"/>
      <c r="D83" s="11"/>
      <c r="E83" s="11"/>
      <c r="F83" s="11"/>
      <c r="G83" s="11"/>
      <c r="H83" s="11"/>
      <c r="I83" s="11"/>
      <c r="J83" s="11"/>
      <c r="K83" s="11"/>
      <c r="L83" s="11"/>
      <c r="M83" s="11"/>
      <c r="N83" s="11"/>
      <c r="O83" s="11"/>
      <c r="P83" s="11"/>
      <c r="Q83" s="11"/>
      <c r="R83" s="11"/>
      <c r="S83" s="11"/>
      <c r="V83" s="58"/>
    </row>
    <row r="84" spans="2:22" ht="27" x14ac:dyDescent="0.65">
      <c r="B84" s="11"/>
      <c r="C84" s="11"/>
      <c r="D84" s="11"/>
      <c r="E84" s="11"/>
      <c r="F84" s="11"/>
      <c r="G84" s="11"/>
      <c r="H84" s="11"/>
      <c r="I84" s="11"/>
      <c r="J84" s="11"/>
      <c r="K84" s="11"/>
      <c r="L84" s="11"/>
      <c r="M84" s="11"/>
      <c r="N84" s="11"/>
      <c r="O84" s="11"/>
      <c r="P84" s="11"/>
      <c r="Q84" s="11"/>
      <c r="R84" s="11"/>
      <c r="S84" s="11"/>
      <c r="V84" s="58"/>
    </row>
    <row r="85" spans="2:22" ht="27" x14ac:dyDescent="0.65">
      <c r="B85" s="11"/>
      <c r="C85" s="11"/>
      <c r="D85" s="11"/>
      <c r="E85" s="11"/>
      <c r="F85" s="11"/>
      <c r="G85" s="11"/>
      <c r="H85" s="11"/>
      <c r="I85" s="11"/>
      <c r="J85" s="11"/>
      <c r="K85" s="11"/>
      <c r="L85" s="11"/>
      <c r="M85" s="11"/>
      <c r="N85" s="11"/>
      <c r="O85" s="11"/>
      <c r="P85" s="11"/>
      <c r="Q85" s="11"/>
      <c r="R85" s="11"/>
      <c r="S85" s="11"/>
      <c r="V85" s="58"/>
    </row>
    <row r="86" spans="2:22" ht="27" x14ac:dyDescent="0.65">
      <c r="B86" s="11"/>
      <c r="C86" s="11"/>
      <c r="D86" s="11"/>
      <c r="E86" s="11"/>
      <c r="F86" s="11"/>
      <c r="G86" s="11"/>
      <c r="H86" s="11"/>
      <c r="I86" s="11"/>
      <c r="J86" s="11"/>
      <c r="K86" s="11"/>
      <c r="L86" s="11"/>
      <c r="M86" s="11"/>
      <c r="N86" s="11"/>
      <c r="O86" s="11"/>
      <c r="P86" s="11"/>
      <c r="Q86" s="11"/>
      <c r="R86" s="11"/>
      <c r="S86" s="11"/>
      <c r="V86" s="58"/>
    </row>
    <row r="87" spans="2:22" ht="27" x14ac:dyDescent="0.65">
      <c r="B87" s="11"/>
      <c r="C87" s="11"/>
      <c r="D87" s="11"/>
      <c r="E87" s="11"/>
      <c r="F87" s="11"/>
      <c r="G87" s="11"/>
      <c r="H87" s="11"/>
      <c r="I87" s="11"/>
      <c r="J87" s="11"/>
      <c r="K87" s="11"/>
      <c r="L87" s="11"/>
      <c r="M87" s="11"/>
      <c r="N87" s="11"/>
      <c r="O87" s="11"/>
      <c r="P87" s="11"/>
      <c r="Q87" s="11"/>
      <c r="R87" s="11"/>
      <c r="S87" s="11"/>
      <c r="V87" s="58"/>
    </row>
    <row r="88" spans="2:22" ht="27" x14ac:dyDescent="0.65">
      <c r="B88" s="11"/>
      <c r="C88" s="11"/>
      <c r="D88" s="11"/>
      <c r="E88" s="11"/>
      <c r="F88" s="11"/>
      <c r="G88" s="11"/>
      <c r="H88" s="11"/>
      <c r="I88" s="11"/>
      <c r="J88" s="11"/>
      <c r="K88" s="11"/>
      <c r="L88" s="11"/>
      <c r="M88" s="11"/>
      <c r="N88" s="11"/>
      <c r="O88" s="11"/>
      <c r="P88" s="11"/>
      <c r="Q88" s="11"/>
      <c r="R88" s="11"/>
      <c r="S88" s="11"/>
      <c r="V88" s="58"/>
    </row>
    <row r="89" spans="2:22" ht="27" x14ac:dyDescent="0.65">
      <c r="B89" s="11"/>
      <c r="C89" s="11"/>
      <c r="D89" s="11"/>
      <c r="E89" s="11"/>
      <c r="F89" s="11"/>
      <c r="G89" s="11"/>
      <c r="H89" s="11"/>
      <c r="I89" s="11"/>
      <c r="J89" s="11"/>
      <c r="K89" s="11"/>
      <c r="L89" s="11"/>
      <c r="M89" s="11"/>
      <c r="N89" s="11"/>
      <c r="O89" s="11"/>
      <c r="P89" s="11"/>
      <c r="Q89" s="11"/>
      <c r="R89" s="11"/>
      <c r="S89" s="11"/>
      <c r="V89" s="58"/>
    </row>
    <row r="90" spans="2:22" ht="27" x14ac:dyDescent="0.65">
      <c r="B90" s="11"/>
      <c r="C90" s="11"/>
      <c r="D90" s="11"/>
      <c r="E90" s="11"/>
      <c r="F90" s="11"/>
      <c r="G90" s="11"/>
      <c r="H90" s="11"/>
      <c r="I90" s="11"/>
      <c r="J90" s="11"/>
      <c r="K90" s="11"/>
      <c r="L90" s="11"/>
      <c r="M90" s="11"/>
      <c r="N90" s="11"/>
      <c r="O90" s="11"/>
      <c r="P90" s="11"/>
      <c r="Q90" s="11"/>
      <c r="R90" s="11"/>
      <c r="S90" s="11"/>
      <c r="V90" s="58"/>
    </row>
    <row r="91" spans="2:22" ht="27" x14ac:dyDescent="0.65">
      <c r="B91" s="11"/>
      <c r="C91" s="11"/>
      <c r="D91" s="11"/>
      <c r="E91" s="11"/>
      <c r="F91" s="11"/>
      <c r="G91" s="11"/>
      <c r="H91" s="11"/>
      <c r="I91" s="11"/>
      <c r="J91" s="11"/>
      <c r="K91" s="11"/>
      <c r="L91" s="11"/>
      <c r="M91" s="11"/>
      <c r="N91" s="11"/>
      <c r="O91" s="11"/>
      <c r="P91" s="11"/>
      <c r="Q91" s="11"/>
      <c r="R91" s="11"/>
      <c r="S91" s="11"/>
      <c r="V91" s="58"/>
    </row>
    <row r="92" spans="2:22" ht="27" x14ac:dyDescent="0.65">
      <c r="B92" s="11"/>
      <c r="C92" s="11"/>
      <c r="D92" s="11"/>
      <c r="E92" s="11"/>
      <c r="F92" s="11"/>
      <c r="G92" s="11"/>
      <c r="H92" s="11"/>
      <c r="I92" s="11"/>
      <c r="J92" s="11"/>
      <c r="K92" s="11"/>
      <c r="L92" s="11"/>
      <c r="M92" s="11"/>
      <c r="N92" s="11"/>
      <c r="O92" s="11"/>
      <c r="P92" s="11"/>
      <c r="Q92" s="11"/>
      <c r="R92" s="11"/>
      <c r="S92" s="11"/>
      <c r="V92" s="58"/>
    </row>
    <row r="93" spans="2:22" ht="27" x14ac:dyDescent="0.65">
      <c r="B93" s="11"/>
      <c r="C93" s="11"/>
      <c r="D93" s="11"/>
      <c r="E93" s="11"/>
      <c r="F93" s="11"/>
      <c r="G93" s="11"/>
      <c r="H93" s="11"/>
      <c r="I93" s="11"/>
      <c r="J93" s="11"/>
      <c r="K93" s="11"/>
      <c r="L93" s="11"/>
      <c r="M93" s="11"/>
      <c r="N93" s="11"/>
      <c r="O93" s="11"/>
      <c r="P93" s="11"/>
      <c r="Q93" s="11"/>
      <c r="R93" s="11"/>
      <c r="S93" s="11"/>
      <c r="V93" s="58"/>
    </row>
    <row r="94" spans="2:22" ht="27" x14ac:dyDescent="0.65">
      <c r="B94" s="11"/>
      <c r="C94" s="11"/>
      <c r="D94" s="11"/>
      <c r="E94" s="11"/>
      <c r="F94" s="11"/>
      <c r="G94" s="11"/>
      <c r="H94" s="11"/>
      <c r="I94" s="11"/>
      <c r="J94" s="11"/>
      <c r="K94" s="11"/>
      <c r="L94" s="11"/>
      <c r="M94" s="11"/>
      <c r="N94" s="11"/>
      <c r="O94" s="11"/>
      <c r="P94" s="11"/>
      <c r="Q94" s="11"/>
      <c r="R94" s="11"/>
      <c r="S94" s="11"/>
      <c r="V94" s="58"/>
    </row>
    <row r="95" spans="2:22" ht="27" x14ac:dyDescent="0.65">
      <c r="B95" s="11"/>
      <c r="C95" s="11"/>
      <c r="D95" s="11"/>
      <c r="E95" s="11"/>
      <c r="F95" s="11"/>
      <c r="G95" s="11"/>
      <c r="H95" s="11"/>
      <c r="I95" s="11"/>
      <c r="J95" s="11"/>
      <c r="K95" s="11"/>
      <c r="L95" s="11"/>
      <c r="M95" s="11"/>
      <c r="N95" s="11"/>
      <c r="O95" s="11"/>
      <c r="P95" s="11"/>
      <c r="Q95" s="11"/>
      <c r="R95" s="11"/>
      <c r="S95" s="11"/>
      <c r="V95" s="58"/>
    </row>
    <row r="96" spans="2:22" ht="27" x14ac:dyDescent="0.65">
      <c r="B96" s="11"/>
      <c r="C96" s="11"/>
      <c r="D96" s="11"/>
      <c r="E96" s="11"/>
      <c r="F96" s="11"/>
      <c r="G96" s="11"/>
      <c r="H96" s="11"/>
      <c r="I96" s="11"/>
      <c r="J96" s="11"/>
      <c r="K96" s="11"/>
      <c r="L96" s="11"/>
      <c r="M96" s="11"/>
      <c r="N96" s="11"/>
      <c r="O96" s="11"/>
      <c r="P96" s="11"/>
      <c r="Q96" s="11"/>
      <c r="R96" s="11"/>
      <c r="S96" s="11"/>
      <c r="V96" s="58"/>
    </row>
    <row r="97" spans="2:22" ht="27" x14ac:dyDescent="0.65">
      <c r="B97" s="11"/>
      <c r="C97" s="11"/>
      <c r="D97" s="11"/>
      <c r="E97" s="11"/>
      <c r="F97" s="11"/>
      <c r="G97" s="11"/>
      <c r="H97" s="11"/>
      <c r="I97" s="11"/>
      <c r="J97" s="11"/>
      <c r="K97" s="11"/>
      <c r="L97" s="11"/>
      <c r="M97" s="11"/>
      <c r="N97" s="11"/>
      <c r="O97" s="11"/>
      <c r="P97" s="11"/>
      <c r="Q97" s="11"/>
      <c r="R97" s="11"/>
      <c r="S97" s="11"/>
      <c r="V97" s="58"/>
    </row>
    <row r="98" spans="2:22" ht="27" x14ac:dyDescent="0.65">
      <c r="B98" s="11"/>
      <c r="C98" s="11"/>
      <c r="D98" s="11"/>
      <c r="E98" s="11"/>
      <c r="F98" s="11"/>
      <c r="G98" s="11"/>
      <c r="H98" s="11"/>
      <c r="I98" s="11"/>
      <c r="J98" s="11"/>
      <c r="K98" s="11"/>
      <c r="L98" s="11"/>
      <c r="M98" s="11"/>
      <c r="N98" s="11"/>
      <c r="O98" s="11"/>
      <c r="P98" s="11"/>
      <c r="Q98" s="11"/>
      <c r="R98" s="11"/>
      <c r="S98" s="11"/>
      <c r="V98" s="58"/>
    </row>
    <row r="99" spans="2:22" ht="27" x14ac:dyDescent="0.65">
      <c r="B99" s="11"/>
      <c r="C99" s="11"/>
      <c r="D99" s="11"/>
      <c r="E99" s="11"/>
      <c r="F99" s="11"/>
      <c r="G99" s="11"/>
      <c r="H99" s="11"/>
      <c r="I99" s="11"/>
      <c r="J99" s="11"/>
      <c r="K99" s="11"/>
      <c r="L99" s="11"/>
      <c r="M99" s="11"/>
      <c r="N99" s="11"/>
      <c r="O99" s="11"/>
      <c r="P99" s="11"/>
      <c r="Q99" s="11"/>
      <c r="R99" s="11"/>
      <c r="S99" s="11"/>
      <c r="V99" s="58"/>
    </row>
    <row r="100" spans="2:22" ht="27" x14ac:dyDescent="0.65">
      <c r="B100" s="11"/>
      <c r="C100" s="11"/>
      <c r="D100" s="11"/>
      <c r="E100" s="11"/>
      <c r="F100" s="11"/>
      <c r="G100" s="11"/>
      <c r="H100" s="11"/>
      <c r="I100" s="11"/>
      <c r="J100" s="11"/>
      <c r="K100" s="11"/>
      <c r="L100" s="11"/>
      <c r="M100" s="11"/>
      <c r="N100" s="11"/>
      <c r="O100" s="11"/>
      <c r="P100" s="11"/>
      <c r="Q100" s="11"/>
      <c r="R100" s="11"/>
      <c r="S100" s="11"/>
      <c r="V100" s="58"/>
    </row>
    <row r="101" spans="2:22" ht="27" x14ac:dyDescent="0.65">
      <c r="B101" s="11"/>
      <c r="C101" s="11"/>
      <c r="D101" s="11"/>
      <c r="E101" s="11"/>
      <c r="F101" s="11"/>
      <c r="G101" s="11"/>
      <c r="H101" s="11"/>
      <c r="I101" s="11"/>
      <c r="J101" s="11"/>
      <c r="K101" s="11"/>
      <c r="L101" s="11"/>
      <c r="M101" s="11"/>
      <c r="N101" s="11"/>
      <c r="O101" s="11"/>
      <c r="P101" s="11"/>
      <c r="Q101" s="11"/>
      <c r="R101" s="11"/>
      <c r="S101" s="11"/>
      <c r="V101" s="58"/>
    </row>
    <row r="102" spans="2:22" ht="27" x14ac:dyDescent="0.65">
      <c r="B102" s="11"/>
      <c r="C102" s="11"/>
      <c r="D102" s="11"/>
      <c r="E102" s="11"/>
      <c r="F102" s="11"/>
      <c r="G102" s="11"/>
      <c r="H102" s="11"/>
      <c r="I102" s="11"/>
      <c r="J102" s="11"/>
      <c r="K102" s="11"/>
      <c r="L102" s="11"/>
      <c r="M102" s="11"/>
      <c r="N102" s="11"/>
      <c r="O102" s="11"/>
      <c r="P102" s="11"/>
      <c r="Q102" s="11"/>
      <c r="R102" s="11"/>
      <c r="S102" s="11"/>
      <c r="V102" s="58"/>
    </row>
    <row r="103" spans="2:22" ht="27" x14ac:dyDescent="0.65">
      <c r="B103" s="11"/>
      <c r="C103" s="11"/>
      <c r="D103" s="11"/>
      <c r="E103" s="11"/>
      <c r="F103" s="11"/>
      <c r="G103" s="11"/>
      <c r="H103" s="11"/>
      <c r="I103" s="11"/>
      <c r="J103" s="11"/>
      <c r="K103" s="11"/>
      <c r="L103" s="11"/>
      <c r="M103" s="11"/>
      <c r="N103" s="11"/>
      <c r="O103" s="11"/>
      <c r="P103" s="11"/>
      <c r="Q103" s="11"/>
      <c r="R103" s="11"/>
      <c r="S103" s="11"/>
      <c r="V103" s="58"/>
    </row>
    <row r="104" spans="2:22" ht="27" x14ac:dyDescent="0.65">
      <c r="B104" s="11"/>
      <c r="C104" s="11"/>
      <c r="D104" s="11"/>
      <c r="E104" s="11"/>
      <c r="F104" s="11"/>
      <c r="G104" s="11"/>
      <c r="H104" s="11"/>
      <c r="I104" s="11"/>
      <c r="J104" s="11"/>
      <c r="K104" s="11"/>
      <c r="L104" s="11"/>
      <c r="M104" s="11"/>
      <c r="N104" s="11"/>
      <c r="O104" s="11"/>
      <c r="P104" s="11"/>
      <c r="Q104" s="11"/>
      <c r="R104" s="11"/>
      <c r="S104" s="11"/>
      <c r="V104" s="58"/>
    </row>
    <row r="105" spans="2:22" ht="27" x14ac:dyDescent="0.65">
      <c r="B105" s="11"/>
      <c r="C105" s="11"/>
      <c r="D105" s="11"/>
      <c r="E105" s="11"/>
      <c r="F105" s="11"/>
      <c r="G105" s="11"/>
      <c r="H105" s="11"/>
      <c r="I105" s="11"/>
      <c r="J105" s="11"/>
      <c r="K105" s="11"/>
      <c r="L105" s="11"/>
      <c r="M105" s="11"/>
      <c r="N105" s="11"/>
      <c r="O105" s="11"/>
      <c r="P105" s="11"/>
      <c r="Q105" s="11"/>
      <c r="R105" s="11"/>
      <c r="S105" s="11"/>
      <c r="V105" s="58"/>
    </row>
    <row r="106" spans="2:22" ht="27" x14ac:dyDescent="0.65">
      <c r="B106" s="11"/>
      <c r="C106" s="11"/>
      <c r="D106" s="11"/>
      <c r="E106" s="11"/>
      <c r="F106" s="11"/>
      <c r="G106" s="11"/>
      <c r="H106" s="11"/>
      <c r="I106" s="11"/>
      <c r="J106" s="11"/>
      <c r="K106" s="11"/>
      <c r="L106" s="11"/>
      <c r="M106" s="11"/>
      <c r="N106" s="11"/>
      <c r="O106" s="11"/>
      <c r="P106" s="11"/>
      <c r="Q106" s="11"/>
      <c r="R106" s="11"/>
      <c r="S106" s="11"/>
      <c r="V106" s="58"/>
    </row>
    <row r="107" spans="2:22" ht="27" x14ac:dyDescent="0.65">
      <c r="B107" s="11"/>
      <c r="C107" s="11"/>
      <c r="D107" s="11"/>
      <c r="E107" s="11"/>
      <c r="F107" s="11"/>
      <c r="G107" s="11"/>
      <c r="H107" s="11"/>
      <c r="I107" s="11"/>
      <c r="J107" s="11"/>
      <c r="K107" s="11"/>
      <c r="L107" s="11"/>
      <c r="M107" s="11"/>
      <c r="N107" s="11"/>
      <c r="O107" s="11"/>
      <c r="P107" s="11"/>
      <c r="Q107" s="11"/>
      <c r="R107" s="11"/>
      <c r="S107" s="11"/>
      <c r="V107" s="58"/>
    </row>
    <row r="108" spans="2:22" ht="27" x14ac:dyDescent="0.65">
      <c r="B108" s="11"/>
      <c r="C108" s="11"/>
      <c r="D108" s="11"/>
      <c r="E108" s="11"/>
      <c r="F108" s="11"/>
      <c r="G108" s="11"/>
      <c r="H108" s="11"/>
      <c r="I108" s="11"/>
      <c r="J108" s="11"/>
      <c r="K108" s="11"/>
      <c r="L108" s="11"/>
      <c r="M108" s="11"/>
      <c r="N108" s="11"/>
      <c r="O108" s="11"/>
      <c r="P108" s="11"/>
      <c r="Q108" s="11"/>
      <c r="R108" s="11"/>
      <c r="S108" s="11"/>
      <c r="V108" s="58"/>
    </row>
    <row r="109" spans="2:22" ht="27" x14ac:dyDescent="0.65">
      <c r="B109" s="11"/>
      <c r="C109" s="11"/>
      <c r="D109" s="11"/>
      <c r="E109" s="11"/>
      <c r="F109" s="11"/>
      <c r="G109" s="11"/>
      <c r="H109" s="11"/>
      <c r="I109" s="11"/>
      <c r="J109" s="11"/>
      <c r="K109" s="11"/>
      <c r="L109" s="11"/>
      <c r="M109" s="11"/>
      <c r="N109" s="11"/>
      <c r="O109" s="11"/>
      <c r="P109" s="11"/>
      <c r="Q109" s="11"/>
      <c r="R109" s="11"/>
      <c r="S109" s="11"/>
      <c r="V109" s="58"/>
    </row>
    <row r="110" spans="2:22" ht="27" x14ac:dyDescent="0.65">
      <c r="B110" s="11"/>
      <c r="C110" s="11"/>
      <c r="D110" s="11"/>
      <c r="E110" s="11"/>
      <c r="F110" s="11"/>
      <c r="G110" s="11"/>
      <c r="H110" s="11"/>
      <c r="I110" s="11"/>
      <c r="J110" s="11"/>
      <c r="K110" s="11"/>
      <c r="L110" s="11"/>
      <c r="M110" s="11"/>
      <c r="N110" s="11"/>
      <c r="O110" s="11"/>
      <c r="P110" s="11"/>
      <c r="Q110" s="11"/>
      <c r="R110" s="11"/>
      <c r="S110" s="11"/>
      <c r="V110" s="58"/>
    </row>
    <row r="111" spans="2:22" ht="27" x14ac:dyDescent="0.65">
      <c r="B111" s="11"/>
      <c r="C111" s="11"/>
      <c r="D111" s="11"/>
      <c r="E111" s="11"/>
      <c r="F111" s="11"/>
      <c r="G111" s="11"/>
      <c r="H111" s="11"/>
      <c r="I111" s="11"/>
      <c r="J111" s="11"/>
      <c r="K111" s="11"/>
      <c r="L111" s="11"/>
      <c r="M111" s="11"/>
      <c r="N111" s="11"/>
      <c r="O111" s="11"/>
      <c r="P111" s="11"/>
      <c r="Q111" s="11"/>
      <c r="R111" s="11"/>
      <c r="S111" s="11"/>
      <c r="V111" s="58"/>
    </row>
    <row r="112" spans="2:22" ht="27" x14ac:dyDescent="0.65">
      <c r="B112" s="11"/>
      <c r="C112" s="11"/>
      <c r="D112" s="11"/>
      <c r="E112" s="11"/>
      <c r="F112" s="11"/>
      <c r="G112" s="11"/>
      <c r="H112" s="11"/>
      <c r="I112" s="11"/>
      <c r="J112" s="11"/>
      <c r="K112" s="11"/>
      <c r="L112" s="11"/>
      <c r="M112" s="11"/>
      <c r="N112" s="11"/>
      <c r="O112" s="11"/>
      <c r="P112" s="11"/>
      <c r="Q112" s="11"/>
      <c r="R112" s="11"/>
      <c r="S112" s="11"/>
      <c r="V112" s="58"/>
    </row>
    <row r="113" spans="2:22" ht="27" x14ac:dyDescent="0.65">
      <c r="B113" s="11"/>
      <c r="C113" s="11"/>
      <c r="D113" s="11"/>
      <c r="E113" s="11"/>
      <c r="F113" s="11"/>
      <c r="G113" s="11"/>
      <c r="H113" s="11"/>
      <c r="I113" s="11"/>
      <c r="J113" s="11"/>
      <c r="K113" s="11"/>
      <c r="L113" s="11"/>
      <c r="M113" s="11"/>
      <c r="N113" s="11"/>
      <c r="O113" s="11"/>
      <c r="P113" s="11"/>
      <c r="Q113" s="11"/>
      <c r="R113" s="11"/>
      <c r="S113" s="11"/>
      <c r="V113" s="58"/>
    </row>
    <row r="114" spans="2:22" ht="21.75" x14ac:dyDescent="0.5">
      <c r="B114" s="11"/>
      <c r="C114" s="11"/>
      <c r="D114" s="11"/>
      <c r="E114" s="11"/>
      <c r="F114" s="11"/>
      <c r="G114" s="11"/>
      <c r="H114" s="11"/>
      <c r="I114" s="11"/>
      <c r="J114" s="11"/>
      <c r="K114" s="11"/>
      <c r="L114" s="11"/>
      <c r="M114" s="11"/>
      <c r="N114" s="11"/>
      <c r="O114" s="11"/>
      <c r="P114" s="11"/>
      <c r="Q114" s="11"/>
      <c r="R114" s="11"/>
      <c r="S114" s="11"/>
    </row>
    <row r="115" spans="2:22" ht="21.75" x14ac:dyDescent="0.5">
      <c r="B115" s="11"/>
      <c r="C115" s="11"/>
      <c r="D115" s="11"/>
      <c r="E115" s="11"/>
      <c r="F115" s="11"/>
      <c r="G115" s="11"/>
      <c r="H115" s="11"/>
      <c r="I115" s="11"/>
      <c r="J115" s="11"/>
      <c r="K115" s="11"/>
      <c r="L115" s="11"/>
      <c r="M115" s="11"/>
      <c r="N115" s="11"/>
      <c r="O115" s="11"/>
      <c r="P115" s="11"/>
      <c r="Q115" s="11"/>
      <c r="R115" s="11"/>
      <c r="S115" s="11"/>
    </row>
    <row r="116" spans="2:22" ht="21.75" x14ac:dyDescent="0.5">
      <c r="B116" s="11"/>
      <c r="C116" s="11"/>
      <c r="D116" s="11"/>
      <c r="E116" s="11"/>
      <c r="F116" s="11"/>
      <c r="G116" s="11"/>
      <c r="H116" s="11"/>
      <c r="I116" s="11"/>
      <c r="J116" s="11"/>
      <c r="K116" s="11"/>
      <c r="L116" s="11"/>
      <c r="M116" s="11"/>
      <c r="N116" s="11"/>
      <c r="O116" s="11"/>
      <c r="P116" s="11"/>
      <c r="Q116" s="11"/>
      <c r="R116" s="11"/>
      <c r="S116" s="11"/>
    </row>
    <row r="117" spans="2:22" ht="21.75" x14ac:dyDescent="0.5">
      <c r="B117" s="11"/>
      <c r="C117" s="11"/>
      <c r="D117" s="11"/>
      <c r="E117" s="11"/>
      <c r="F117" s="11"/>
      <c r="G117" s="11"/>
      <c r="H117" s="11"/>
      <c r="I117" s="11"/>
      <c r="J117" s="11"/>
      <c r="K117" s="11"/>
      <c r="L117" s="11"/>
      <c r="M117" s="11"/>
      <c r="N117" s="11"/>
      <c r="O117" s="11"/>
      <c r="P117" s="11"/>
      <c r="Q117" s="11"/>
      <c r="R117" s="11"/>
      <c r="S117" s="11"/>
    </row>
    <row r="118" spans="2:22" ht="21.75" x14ac:dyDescent="0.5">
      <c r="B118" s="11"/>
      <c r="C118" s="11"/>
      <c r="D118" s="11"/>
      <c r="E118" s="11"/>
      <c r="F118" s="11"/>
      <c r="G118" s="11"/>
      <c r="H118" s="11"/>
      <c r="I118" s="11"/>
      <c r="J118" s="11"/>
      <c r="K118" s="11"/>
      <c r="L118" s="11"/>
      <c r="M118" s="11"/>
      <c r="N118" s="11"/>
      <c r="O118" s="11"/>
      <c r="P118" s="11"/>
      <c r="Q118" s="11"/>
      <c r="R118" s="11"/>
      <c r="S118" s="11"/>
    </row>
    <row r="119" spans="2:22" ht="21.75" x14ac:dyDescent="0.5">
      <c r="B119" s="11"/>
      <c r="C119" s="11"/>
      <c r="D119" s="11"/>
      <c r="E119" s="11"/>
      <c r="F119" s="11"/>
      <c r="G119" s="11"/>
      <c r="H119" s="11"/>
      <c r="I119" s="11"/>
      <c r="J119" s="11"/>
      <c r="K119" s="11"/>
      <c r="L119" s="11"/>
      <c r="M119" s="11"/>
      <c r="N119" s="11"/>
      <c r="O119" s="11"/>
      <c r="P119" s="11"/>
      <c r="Q119" s="11"/>
      <c r="R119" s="11"/>
      <c r="S119" s="11"/>
    </row>
    <row r="120" spans="2:22" ht="21.75" x14ac:dyDescent="0.5">
      <c r="B120" s="11"/>
      <c r="C120" s="11"/>
      <c r="D120" s="11"/>
      <c r="E120" s="11"/>
      <c r="F120" s="11"/>
      <c r="G120" s="11"/>
      <c r="H120" s="11"/>
      <c r="I120" s="11"/>
      <c r="J120" s="11"/>
      <c r="K120" s="11"/>
      <c r="L120" s="11"/>
      <c r="M120" s="11"/>
      <c r="N120" s="11"/>
      <c r="O120" s="11"/>
      <c r="P120" s="11"/>
      <c r="Q120" s="11"/>
      <c r="R120" s="11"/>
      <c r="S120" s="11"/>
    </row>
    <row r="121" spans="2:22" ht="21.75" x14ac:dyDescent="0.5">
      <c r="B121" s="11"/>
      <c r="C121" s="11"/>
      <c r="D121" s="11"/>
      <c r="E121" s="11"/>
      <c r="F121" s="11"/>
      <c r="G121" s="11"/>
      <c r="H121" s="11"/>
      <c r="I121" s="11"/>
      <c r="J121" s="11"/>
      <c r="K121" s="11"/>
      <c r="L121" s="11"/>
      <c r="M121" s="11"/>
      <c r="N121" s="11"/>
      <c r="O121" s="11"/>
      <c r="P121" s="11"/>
      <c r="Q121" s="11"/>
      <c r="R121" s="11"/>
      <c r="S121" s="11"/>
    </row>
    <row r="122" spans="2:22" ht="21.75" x14ac:dyDescent="0.5">
      <c r="B122" s="11"/>
      <c r="C122" s="11"/>
      <c r="D122" s="11"/>
      <c r="E122" s="11"/>
      <c r="F122" s="11"/>
      <c r="G122" s="11"/>
      <c r="H122" s="11"/>
      <c r="I122" s="11"/>
      <c r="J122" s="11"/>
      <c r="K122" s="11"/>
      <c r="L122" s="11"/>
      <c r="M122" s="11"/>
      <c r="N122" s="11"/>
      <c r="O122" s="11"/>
      <c r="P122" s="11"/>
      <c r="Q122" s="11"/>
      <c r="R122" s="11"/>
      <c r="S122" s="11"/>
    </row>
    <row r="123" spans="2:22" ht="21.75" x14ac:dyDescent="0.5">
      <c r="B123" s="11"/>
      <c r="C123" s="11"/>
      <c r="D123" s="11"/>
      <c r="E123" s="11"/>
      <c r="F123" s="11"/>
      <c r="G123" s="11"/>
      <c r="H123" s="11"/>
      <c r="I123" s="11"/>
      <c r="J123" s="11"/>
      <c r="K123" s="11"/>
      <c r="L123" s="11"/>
      <c r="M123" s="11"/>
      <c r="N123" s="11"/>
      <c r="O123" s="11"/>
      <c r="P123" s="11"/>
      <c r="Q123" s="11"/>
      <c r="R123" s="11"/>
      <c r="S123" s="11"/>
    </row>
  </sheetData>
  <mergeCells count="10">
    <mergeCell ref="V4:AM4"/>
    <mergeCell ref="B9:B11"/>
    <mergeCell ref="D9:D11"/>
    <mergeCell ref="F9:F11"/>
    <mergeCell ref="S9:S11"/>
    <mergeCell ref="E9:E11"/>
    <mergeCell ref="G9:J9"/>
    <mergeCell ref="K9:R9"/>
    <mergeCell ref="B4:J4"/>
    <mergeCell ref="K4:S4"/>
  </mergeCells>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&amp;P+65 -</oddFooter>
  </headerFooter>
  <colBreaks count="1" manualBreakCount="1">
    <brk id="10" max="67"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0"/>
  <sheetViews>
    <sheetView rightToLeft="1" view="pageBreakPreview" zoomScale="50" zoomScaleNormal="50" zoomScaleSheetLayoutView="50" workbookViewId="0"/>
  </sheetViews>
  <sheetFormatPr defaultRowHeight="21.75" x14ac:dyDescent="0.5"/>
  <cols>
    <col min="1" max="1" width="9.140625" style="11"/>
    <col min="2" max="2" width="13.7109375" style="9" customWidth="1"/>
    <col min="3" max="3" width="103.140625" style="11" customWidth="1"/>
    <col min="4" max="4" width="12.42578125" style="9" customWidth="1"/>
    <col min="5" max="5" width="101.85546875" style="11" customWidth="1"/>
    <col min="6" max="6" width="14.7109375" style="9" customWidth="1"/>
    <col min="7" max="16384" width="9.140625" style="11"/>
  </cols>
  <sheetData>
    <row r="1" spans="2:13" s="5" customFormat="1" ht="19.5" customHeight="1" x14ac:dyDescent="0.65">
      <c r="B1" s="1"/>
      <c r="C1" s="2"/>
      <c r="D1" s="3"/>
      <c r="E1" s="4"/>
      <c r="F1" s="3"/>
      <c r="G1" s="2"/>
      <c r="H1" s="2"/>
      <c r="I1" s="2"/>
      <c r="J1" s="2"/>
      <c r="K1" s="2"/>
      <c r="L1" s="2"/>
      <c r="M1" s="2"/>
    </row>
    <row r="2" spans="2:13" s="8" customFormat="1" ht="36.75" x14ac:dyDescent="0.85">
      <c r="B2" s="6"/>
      <c r="C2" s="1792" t="s">
        <v>1613</v>
      </c>
      <c r="D2" s="1792"/>
      <c r="E2" s="1792"/>
      <c r="F2" s="7"/>
    </row>
    <row r="3" spans="2:13" s="5" customFormat="1" ht="17.25" customHeight="1" x14ac:dyDescent="0.85">
      <c r="B3" s="1"/>
      <c r="C3" s="1596"/>
      <c r="D3" s="1564"/>
      <c r="E3" s="756"/>
      <c r="F3" s="3"/>
      <c r="G3" s="2"/>
      <c r="H3" s="2"/>
      <c r="I3" s="2"/>
      <c r="J3" s="2"/>
      <c r="K3" s="2"/>
      <c r="L3" s="2"/>
      <c r="M3" s="2"/>
    </row>
    <row r="4" spans="2:13" ht="36.75" x14ac:dyDescent="0.85">
      <c r="C4" s="1792" t="s">
        <v>1933</v>
      </c>
      <c r="D4" s="1792"/>
      <c r="E4" s="1792"/>
      <c r="F4" s="10"/>
    </row>
    <row r="5" spans="2:13" s="5" customFormat="1" ht="19.5" customHeight="1" thickBot="1" x14ac:dyDescent="0.7">
      <c r="B5" s="1"/>
      <c r="C5" s="2"/>
      <c r="D5" s="3"/>
      <c r="E5" s="4"/>
      <c r="F5" s="3"/>
      <c r="G5" s="2"/>
      <c r="H5" s="2"/>
      <c r="I5" s="2"/>
      <c r="J5" s="2"/>
      <c r="K5" s="2"/>
      <c r="L5" s="2"/>
      <c r="M5" s="2"/>
    </row>
    <row r="6" spans="2:13" ht="8.25" customHeight="1" thickTop="1" x14ac:dyDescent="0.5">
      <c r="B6" s="38"/>
      <c r="C6" s="39"/>
      <c r="D6" s="40"/>
      <c r="E6" s="39"/>
      <c r="F6" s="41"/>
    </row>
    <row r="7" spans="2:13" ht="21" customHeight="1" x14ac:dyDescent="0.5">
      <c r="B7" s="16"/>
      <c r="C7" s="17"/>
      <c r="D7" s="18"/>
      <c r="E7" s="17"/>
      <c r="F7" s="19"/>
    </row>
    <row r="8" spans="2:13" s="20" customFormat="1" ht="21.2" customHeight="1" x14ac:dyDescent="0.7">
      <c r="B8" s="757" t="s">
        <v>1024</v>
      </c>
      <c r="C8" s="758" t="s">
        <v>907</v>
      </c>
      <c r="D8" s="758" t="s">
        <v>908</v>
      </c>
      <c r="E8" s="759" t="s">
        <v>1023</v>
      </c>
      <c r="F8" s="760" t="s">
        <v>1025</v>
      </c>
    </row>
    <row r="9" spans="2:13" s="20" customFormat="1" ht="21" customHeight="1" x14ac:dyDescent="0.7">
      <c r="B9" s="761"/>
      <c r="C9" s="762"/>
      <c r="D9" s="763" t="s">
        <v>1140</v>
      </c>
      <c r="E9" s="762"/>
      <c r="F9" s="764"/>
    </row>
    <row r="10" spans="2:13" s="20" customFormat="1" ht="9.75" customHeight="1" x14ac:dyDescent="0.65">
      <c r="B10" s="21"/>
      <c r="C10" s="22"/>
      <c r="D10" s="23"/>
      <c r="E10" s="24"/>
      <c r="F10" s="25"/>
    </row>
    <row r="11" spans="2:13" s="20" customFormat="1" ht="27.75" customHeight="1" x14ac:dyDescent="0.65">
      <c r="B11" s="21"/>
      <c r="C11" s="1638" t="s">
        <v>1742</v>
      </c>
      <c r="D11" s="299" t="s">
        <v>1745</v>
      </c>
      <c r="E11" s="1639" t="s">
        <v>1743</v>
      </c>
      <c r="F11" s="25"/>
    </row>
    <row r="12" spans="2:13" s="302" customFormat="1" ht="23.25" customHeight="1" x14ac:dyDescent="0.65">
      <c r="B12" s="297"/>
      <c r="C12" s="298" t="s">
        <v>1684</v>
      </c>
      <c r="D12" s="299" t="s">
        <v>1877</v>
      </c>
      <c r="E12" s="300" t="s">
        <v>1224</v>
      </c>
      <c r="F12" s="301"/>
    </row>
    <row r="13" spans="2:13" s="8" customFormat="1" ht="23.25" customHeight="1" x14ac:dyDescent="0.65">
      <c r="B13" s="303">
        <v>1</v>
      </c>
      <c r="C13" s="1764" t="s">
        <v>1685</v>
      </c>
      <c r="D13" s="304" t="s">
        <v>1141</v>
      </c>
      <c r="E13" s="1760" t="s">
        <v>1026</v>
      </c>
      <c r="F13" s="306">
        <v>1</v>
      </c>
    </row>
    <row r="14" spans="2:13" s="8" customFormat="1" ht="23.25" customHeight="1" x14ac:dyDescent="0.65">
      <c r="B14" s="303">
        <v>2</v>
      </c>
      <c r="C14" s="1765" t="s">
        <v>1826</v>
      </c>
      <c r="D14" s="304" t="s">
        <v>1142</v>
      </c>
      <c r="E14" s="1761" t="s">
        <v>1827</v>
      </c>
      <c r="F14" s="306">
        <v>2</v>
      </c>
    </row>
    <row r="15" spans="2:13" s="8" customFormat="1" ht="23.25" customHeight="1" x14ac:dyDescent="0.65">
      <c r="B15" s="303">
        <v>3</v>
      </c>
      <c r="C15" s="1765" t="s">
        <v>1158</v>
      </c>
      <c r="D15" s="304" t="s">
        <v>1143</v>
      </c>
      <c r="E15" s="1761" t="s">
        <v>1945</v>
      </c>
      <c r="F15" s="306">
        <v>3</v>
      </c>
    </row>
    <row r="16" spans="2:13" s="8" customFormat="1" ht="23.25" customHeight="1" x14ac:dyDescent="0.65">
      <c r="B16" s="303">
        <v>4</v>
      </c>
      <c r="C16" s="1765" t="s">
        <v>1126</v>
      </c>
      <c r="D16" s="304" t="s">
        <v>1650</v>
      </c>
      <c r="E16" s="1761" t="s">
        <v>1127</v>
      </c>
      <c r="F16" s="306">
        <v>4</v>
      </c>
    </row>
    <row r="17" spans="2:6" s="8" customFormat="1" ht="23.25" customHeight="1" x14ac:dyDescent="0.65">
      <c r="B17" s="309">
        <v>5</v>
      </c>
      <c r="C17" s="1765" t="s">
        <v>1674</v>
      </c>
      <c r="D17" s="304" t="s">
        <v>1144</v>
      </c>
      <c r="E17" s="1761" t="s">
        <v>1644</v>
      </c>
      <c r="F17" s="310">
        <v>5</v>
      </c>
    </row>
    <row r="18" spans="2:6" s="8" customFormat="1" ht="51.75" customHeight="1" x14ac:dyDescent="0.65">
      <c r="B18" s="1540">
        <v>6</v>
      </c>
      <c r="C18" s="1766" t="s">
        <v>1950</v>
      </c>
      <c r="D18" s="304" t="s">
        <v>1145</v>
      </c>
      <c r="E18" s="1762" t="s">
        <v>1946</v>
      </c>
      <c r="F18" s="1541">
        <v>6</v>
      </c>
    </row>
    <row r="19" spans="2:6" s="8" customFormat="1" ht="28.5" customHeight="1" x14ac:dyDescent="0.65">
      <c r="B19" s="303">
        <v>7</v>
      </c>
      <c r="C19" s="1765" t="s">
        <v>1951</v>
      </c>
      <c r="D19" s="304" t="s">
        <v>1146</v>
      </c>
      <c r="E19" s="1762" t="s">
        <v>1947</v>
      </c>
      <c r="F19" s="306">
        <v>7</v>
      </c>
    </row>
    <row r="20" spans="2:6" s="8" customFormat="1" ht="50.25" customHeight="1" x14ac:dyDescent="0.65">
      <c r="B20" s="303">
        <v>8</v>
      </c>
      <c r="C20" s="1766" t="s">
        <v>1952</v>
      </c>
      <c r="D20" s="304" t="s">
        <v>1147</v>
      </c>
      <c r="E20" s="1762" t="s">
        <v>1948</v>
      </c>
      <c r="F20" s="306">
        <v>8</v>
      </c>
    </row>
    <row r="21" spans="2:6" s="8" customFormat="1" ht="47.25" customHeight="1" x14ac:dyDescent="0.65">
      <c r="B21" s="303">
        <v>9</v>
      </c>
      <c r="C21" s="1766" t="s">
        <v>1953</v>
      </c>
      <c r="D21" s="304" t="s">
        <v>1223</v>
      </c>
      <c r="E21" s="1762" t="s">
        <v>1949</v>
      </c>
      <c r="F21" s="306">
        <v>9</v>
      </c>
    </row>
    <row r="22" spans="2:6" s="8" customFormat="1" ht="23.25" customHeight="1" x14ac:dyDescent="0.65">
      <c r="B22" s="303">
        <v>10</v>
      </c>
      <c r="C22" s="1765" t="s">
        <v>1132</v>
      </c>
      <c r="D22" s="304" t="s">
        <v>1223</v>
      </c>
      <c r="E22" s="1761" t="s">
        <v>1128</v>
      </c>
      <c r="F22" s="306">
        <v>10</v>
      </c>
    </row>
    <row r="23" spans="2:6" s="8" customFormat="1" ht="23.25" customHeight="1" x14ac:dyDescent="0.65">
      <c r="B23" s="303">
        <v>11</v>
      </c>
      <c r="C23" s="1765" t="s">
        <v>1686</v>
      </c>
      <c r="D23" s="304" t="s">
        <v>1148</v>
      </c>
      <c r="E23" s="1763" t="s">
        <v>1027</v>
      </c>
      <c r="F23" s="306">
        <v>11</v>
      </c>
    </row>
    <row r="24" spans="2:6" s="8" customFormat="1" ht="23.25" customHeight="1" x14ac:dyDescent="0.65">
      <c r="B24" s="303">
        <v>12</v>
      </c>
      <c r="C24" s="307" t="s">
        <v>1690</v>
      </c>
      <c r="D24" s="304" t="s">
        <v>1851</v>
      </c>
      <c r="E24" s="305" t="s">
        <v>1161</v>
      </c>
      <c r="F24" s="306">
        <v>12</v>
      </c>
    </row>
    <row r="25" spans="2:6" s="8" customFormat="1" ht="23.25" customHeight="1" x14ac:dyDescent="0.65">
      <c r="B25" s="303">
        <v>13</v>
      </c>
      <c r="C25" s="307" t="s">
        <v>1675</v>
      </c>
      <c r="D25" s="304" t="s">
        <v>1852</v>
      </c>
      <c r="E25" s="311" t="s">
        <v>1133</v>
      </c>
      <c r="F25" s="306">
        <v>13</v>
      </c>
    </row>
    <row r="26" spans="2:6" s="8" customFormat="1" ht="23.25" customHeight="1" x14ac:dyDescent="0.65">
      <c r="B26" s="303">
        <v>14</v>
      </c>
      <c r="C26" s="307" t="s">
        <v>1676</v>
      </c>
      <c r="D26" s="304" t="s">
        <v>1852</v>
      </c>
      <c r="E26" s="311" t="s">
        <v>1129</v>
      </c>
      <c r="F26" s="306">
        <v>14</v>
      </c>
    </row>
    <row r="27" spans="2:6" s="8" customFormat="1" ht="23.25" customHeight="1" x14ac:dyDescent="0.65">
      <c r="B27" s="303">
        <v>15</v>
      </c>
      <c r="C27" s="307" t="s">
        <v>1688</v>
      </c>
      <c r="D27" s="304" t="s">
        <v>1651</v>
      </c>
      <c r="E27" s="305" t="s">
        <v>1225</v>
      </c>
      <c r="F27" s="306">
        <v>15</v>
      </c>
    </row>
    <row r="28" spans="2:6" s="8" customFormat="1" ht="23.25" customHeight="1" x14ac:dyDescent="0.65">
      <c r="B28" s="303">
        <v>16</v>
      </c>
      <c r="C28" s="307" t="s">
        <v>1689</v>
      </c>
      <c r="D28" s="304" t="s">
        <v>1652</v>
      </c>
      <c r="E28" s="305" t="s">
        <v>1159</v>
      </c>
      <c r="F28" s="306">
        <v>16</v>
      </c>
    </row>
    <row r="29" spans="2:6" s="8" customFormat="1" ht="23.25" customHeight="1" x14ac:dyDescent="0.65">
      <c r="B29" s="303">
        <v>17</v>
      </c>
      <c r="C29" s="312" t="s">
        <v>1448</v>
      </c>
      <c r="D29" s="304" t="s">
        <v>1853</v>
      </c>
      <c r="E29" s="313" t="s">
        <v>1425</v>
      </c>
      <c r="F29" s="306">
        <v>17</v>
      </c>
    </row>
    <row r="30" spans="2:6" s="8" customFormat="1" ht="23.25" customHeight="1" x14ac:dyDescent="0.65">
      <c r="B30" s="303">
        <v>18</v>
      </c>
      <c r="C30" s="307" t="s">
        <v>1160</v>
      </c>
      <c r="D30" s="304" t="s">
        <v>1854</v>
      </c>
      <c r="E30" s="308" t="s">
        <v>1226</v>
      </c>
      <c r="F30" s="306">
        <v>18</v>
      </c>
    </row>
    <row r="31" spans="2:6" s="8" customFormat="1" ht="23.25" customHeight="1" x14ac:dyDescent="0.65">
      <c r="B31" s="297"/>
      <c r="C31" s="298" t="s">
        <v>1426</v>
      </c>
      <c r="D31" s="299" t="s">
        <v>1860</v>
      </c>
      <c r="E31" s="314" t="s">
        <v>1705</v>
      </c>
      <c r="F31" s="301"/>
    </row>
    <row r="32" spans="2:6" s="8" customFormat="1" ht="23.25" customHeight="1" x14ac:dyDescent="0.65">
      <c r="B32" s="303">
        <v>19</v>
      </c>
      <c r="C32" s="312" t="s">
        <v>1691</v>
      </c>
      <c r="D32" s="304" t="s">
        <v>1861</v>
      </c>
      <c r="E32" s="313" t="s">
        <v>1564</v>
      </c>
      <c r="F32" s="306">
        <v>19</v>
      </c>
    </row>
    <row r="33" spans="2:6" s="302" customFormat="1" ht="23.25" customHeight="1" x14ac:dyDescent="0.65">
      <c r="B33" s="303">
        <v>20</v>
      </c>
      <c r="C33" s="312" t="s">
        <v>1445</v>
      </c>
      <c r="D33" s="304" t="s">
        <v>1862</v>
      </c>
      <c r="E33" s="313" t="s">
        <v>1447</v>
      </c>
      <c r="F33" s="306">
        <v>20</v>
      </c>
    </row>
    <row r="34" spans="2:6" s="8" customFormat="1" ht="23.25" customHeight="1" x14ac:dyDescent="0.65">
      <c r="B34" s="303">
        <v>21</v>
      </c>
      <c r="C34" s="312" t="s">
        <v>1446</v>
      </c>
      <c r="D34" s="304" t="s">
        <v>1863</v>
      </c>
      <c r="E34" s="313" t="s">
        <v>1706</v>
      </c>
      <c r="F34" s="306">
        <v>21</v>
      </c>
    </row>
    <row r="35" spans="2:6" s="8" customFormat="1" ht="23.25" customHeight="1" x14ac:dyDescent="0.65">
      <c r="B35" s="303"/>
      <c r="C35" s="298" t="s">
        <v>1692</v>
      </c>
      <c r="D35" s="299" t="s">
        <v>1866</v>
      </c>
      <c r="E35" s="300" t="s">
        <v>1427</v>
      </c>
      <c r="F35" s="306"/>
    </row>
    <row r="36" spans="2:6" s="8" customFormat="1" ht="23.25" customHeight="1" x14ac:dyDescent="0.65">
      <c r="B36" s="303">
        <v>22</v>
      </c>
      <c r="C36" s="307" t="s">
        <v>1693</v>
      </c>
      <c r="D36" s="304" t="s">
        <v>1864</v>
      </c>
      <c r="E36" s="315" t="s">
        <v>1153</v>
      </c>
      <c r="F36" s="306">
        <v>22</v>
      </c>
    </row>
    <row r="37" spans="2:6" s="302" customFormat="1" ht="23.25" customHeight="1" x14ac:dyDescent="0.65">
      <c r="B37" s="303">
        <v>23</v>
      </c>
      <c r="C37" s="307" t="s">
        <v>1694</v>
      </c>
      <c r="D37" s="304" t="s">
        <v>1865</v>
      </c>
      <c r="E37" s="315" t="s">
        <v>1228</v>
      </c>
      <c r="F37" s="306">
        <v>23</v>
      </c>
    </row>
    <row r="38" spans="2:6" s="8" customFormat="1" ht="23.25" customHeight="1" x14ac:dyDescent="0.65">
      <c r="B38" s="303"/>
      <c r="C38" s="298" t="s">
        <v>1813</v>
      </c>
      <c r="D38" s="299" t="s">
        <v>1867</v>
      </c>
      <c r="E38" s="300" t="s">
        <v>1715</v>
      </c>
      <c r="F38" s="306"/>
    </row>
    <row r="39" spans="2:6" s="8" customFormat="1" ht="23.25" customHeight="1" x14ac:dyDescent="0.65">
      <c r="B39" s="303">
        <v>24</v>
      </c>
      <c r="C39" s="307" t="s">
        <v>1677</v>
      </c>
      <c r="D39" s="304" t="s">
        <v>1868</v>
      </c>
      <c r="E39" s="315" t="s">
        <v>1678</v>
      </c>
      <c r="F39" s="306">
        <v>24</v>
      </c>
    </row>
    <row r="40" spans="2:6" s="302" customFormat="1" ht="23.25" customHeight="1" x14ac:dyDescent="0.65">
      <c r="B40" s="303">
        <v>25</v>
      </c>
      <c r="C40" s="307" t="s">
        <v>1664</v>
      </c>
      <c r="D40" s="304" t="s">
        <v>1869</v>
      </c>
      <c r="E40" s="315" t="s">
        <v>1665</v>
      </c>
      <c r="F40" s="306">
        <v>25</v>
      </c>
    </row>
    <row r="41" spans="2:6" s="8" customFormat="1" ht="23.25" customHeight="1" x14ac:dyDescent="0.65">
      <c r="B41" s="303">
        <v>26</v>
      </c>
      <c r="C41" s="307" t="s">
        <v>1683</v>
      </c>
      <c r="D41" s="304" t="s">
        <v>1870</v>
      </c>
      <c r="E41" s="315" t="s">
        <v>1227</v>
      </c>
      <c r="F41" s="306">
        <v>26</v>
      </c>
    </row>
    <row r="42" spans="2:6" s="8" customFormat="1" ht="23.25" customHeight="1" x14ac:dyDescent="0.65">
      <c r="B42" s="303">
        <v>27</v>
      </c>
      <c r="C42" s="307" t="s">
        <v>1532</v>
      </c>
      <c r="D42" s="304" t="s">
        <v>1870</v>
      </c>
      <c r="E42" s="315" t="s">
        <v>1531</v>
      </c>
      <c r="F42" s="306">
        <v>27</v>
      </c>
    </row>
    <row r="43" spans="2:6" s="8" customFormat="1" ht="23.25" customHeight="1" x14ac:dyDescent="0.65">
      <c r="B43" s="303">
        <v>28</v>
      </c>
      <c r="C43" s="1532" t="s">
        <v>1726</v>
      </c>
      <c r="D43" s="304" t="s">
        <v>1871</v>
      </c>
      <c r="E43" s="316" t="s">
        <v>1028</v>
      </c>
      <c r="F43" s="306">
        <v>28</v>
      </c>
    </row>
    <row r="44" spans="2:6" s="8" customFormat="1" ht="23.25" customHeight="1" x14ac:dyDescent="0.65">
      <c r="B44" s="303">
        <v>29</v>
      </c>
      <c r="C44" s="307" t="s">
        <v>1695</v>
      </c>
      <c r="D44" s="304" t="s">
        <v>1653</v>
      </c>
      <c r="E44" s="315" t="s">
        <v>1029</v>
      </c>
      <c r="F44" s="306">
        <v>29</v>
      </c>
    </row>
    <row r="45" spans="2:6" s="8" customFormat="1" ht="30" customHeight="1" x14ac:dyDescent="0.65">
      <c r="B45" s="303">
        <v>30</v>
      </c>
      <c r="C45" s="307" t="s">
        <v>1696</v>
      </c>
      <c r="D45" s="304" t="s">
        <v>1654</v>
      </c>
      <c r="E45" s="315" t="s">
        <v>1030</v>
      </c>
      <c r="F45" s="306">
        <v>30</v>
      </c>
    </row>
    <row r="46" spans="2:6" s="8" customFormat="1" ht="24.2" customHeight="1" x14ac:dyDescent="0.65">
      <c r="B46" s="303">
        <v>31</v>
      </c>
      <c r="C46" s="307" t="s">
        <v>1681</v>
      </c>
      <c r="D46" s="304" t="s">
        <v>1872</v>
      </c>
      <c r="E46" s="315" t="s">
        <v>1031</v>
      </c>
      <c r="F46" s="306">
        <v>31</v>
      </c>
    </row>
    <row r="47" spans="2:6" s="8" customFormat="1" ht="23.25" customHeight="1" x14ac:dyDescent="0.65">
      <c r="B47" s="303">
        <v>32</v>
      </c>
      <c r="C47" s="307" t="s">
        <v>1682</v>
      </c>
      <c r="D47" s="304" t="s">
        <v>1655</v>
      </c>
      <c r="E47" s="315" t="s">
        <v>1032</v>
      </c>
      <c r="F47" s="306">
        <v>32</v>
      </c>
    </row>
    <row r="48" spans="2:6" s="8" customFormat="1" ht="23.25" customHeight="1" x14ac:dyDescent="0.65">
      <c r="B48" s="303">
        <v>33</v>
      </c>
      <c r="C48" s="307" t="s">
        <v>1680</v>
      </c>
      <c r="D48" s="304" t="s">
        <v>1656</v>
      </c>
      <c r="E48" s="315" t="s">
        <v>1033</v>
      </c>
      <c r="F48" s="306">
        <v>33</v>
      </c>
    </row>
    <row r="49" spans="2:6" s="8" customFormat="1" ht="23.25" customHeight="1" x14ac:dyDescent="0.65">
      <c r="B49" s="303"/>
      <c r="C49" s="298" t="s">
        <v>1666</v>
      </c>
      <c r="D49" s="304" t="s">
        <v>1873</v>
      </c>
      <c r="E49" s="300" t="s">
        <v>1563</v>
      </c>
      <c r="F49" s="306"/>
    </row>
    <row r="50" spans="2:6" s="8" customFormat="1" ht="23.25" customHeight="1" x14ac:dyDescent="0.65">
      <c r="B50" s="303">
        <v>34</v>
      </c>
      <c r="C50" s="307" t="s">
        <v>1697</v>
      </c>
      <c r="D50" s="304" t="s">
        <v>1874</v>
      </c>
      <c r="E50" s="315" t="s">
        <v>1034</v>
      </c>
      <c r="F50" s="306">
        <v>34</v>
      </c>
    </row>
    <row r="51" spans="2:6" s="8" customFormat="1" ht="23.25" customHeight="1" x14ac:dyDescent="0.65">
      <c r="B51" s="303">
        <v>35</v>
      </c>
      <c r="C51" s="307" t="s">
        <v>1698</v>
      </c>
      <c r="D51" s="304" t="s">
        <v>1875</v>
      </c>
      <c r="E51" s="315" t="s">
        <v>1035</v>
      </c>
      <c r="F51" s="306">
        <v>35</v>
      </c>
    </row>
    <row r="52" spans="2:6" s="8" customFormat="1" ht="23.25" customHeight="1" x14ac:dyDescent="0.65">
      <c r="B52" s="303">
        <v>36</v>
      </c>
      <c r="C52" s="307" t="s">
        <v>1699</v>
      </c>
      <c r="D52" s="304" t="s">
        <v>1657</v>
      </c>
      <c r="E52" s="315" t="s">
        <v>1036</v>
      </c>
      <c r="F52" s="306">
        <v>36</v>
      </c>
    </row>
    <row r="53" spans="2:6" s="8" customFormat="1" ht="23.25" customHeight="1" x14ac:dyDescent="0.65">
      <c r="B53" s="303">
        <v>37</v>
      </c>
      <c r="C53" s="307" t="s">
        <v>1700</v>
      </c>
      <c r="D53" s="304" t="s">
        <v>1658</v>
      </c>
      <c r="E53" s="315" t="s">
        <v>1130</v>
      </c>
      <c r="F53" s="306">
        <v>37</v>
      </c>
    </row>
    <row r="54" spans="2:6" s="8" customFormat="1" ht="23.25" customHeight="1" x14ac:dyDescent="0.65">
      <c r="B54" s="303">
        <v>38</v>
      </c>
      <c r="C54" s="307" t="s">
        <v>1701</v>
      </c>
      <c r="D54" s="304" t="s">
        <v>1659</v>
      </c>
      <c r="E54" s="315" t="s">
        <v>1037</v>
      </c>
      <c r="F54" s="306">
        <v>38</v>
      </c>
    </row>
    <row r="55" spans="2:6" s="8" customFormat="1" ht="23.25" customHeight="1" x14ac:dyDescent="0.65">
      <c r="B55" s="303">
        <v>39</v>
      </c>
      <c r="C55" s="307" t="s">
        <v>1702</v>
      </c>
      <c r="D55" s="304" t="s">
        <v>1660</v>
      </c>
      <c r="E55" s="315" t="s">
        <v>1131</v>
      </c>
      <c r="F55" s="306">
        <v>39</v>
      </c>
    </row>
    <row r="56" spans="2:6" s="8" customFormat="1" ht="23.25" customHeight="1" x14ac:dyDescent="0.65">
      <c r="B56" s="303">
        <v>40</v>
      </c>
      <c r="C56" s="307" t="s">
        <v>1703</v>
      </c>
      <c r="D56" s="304" t="s">
        <v>1661</v>
      </c>
      <c r="E56" s="315" t="s">
        <v>1038</v>
      </c>
      <c r="F56" s="306">
        <v>40</v>
      </c>
    </row>
    <row r="57" spans="2:6" s="8" customFormat="1" ht="23.25" customHeight="1" x14ac:dyDescent="0.65">
      <c r="B57" s="303">
        <v>41</v>
      </c>
      <c r="C57" s="307" t="s">
        <v>1704</v>
      </c>
      <c r="D57" s="304" t="s">
        <v>1662</v>
      </c>
      <c r="E57" s="315" t="s">
        <v>1229</v>
      </c>
      <c r="F57" s="306">
        <v>41</v>
      </c>
    </row>
    <row r="58" spans="2:6" s="8" customFormat="1" ht="23.25" customHeight="1" x14ac:dyDescent="0.65">
      <c r="B58" s="303">
        <v>42</v>
      </c>
      <c r="C58" s="307" t="s">
        <v>1740</v>
      </c>
      <c r="D58" s="304" t="s">
        <v>1663</v>
      </c>
      <c r="E58" s="315" t="s">
        <v>1812</v>
      </c>
      <c r="F58" s="306">
        <v>42</v>
      </c>
    </row>
    <row r="59" spans="2:6" s="8" customFormat="1" ht="23.25" customHeight="1" x14ac:dyDescent="0.65">
      <c r="B59" s="303">
        <v>43</v>
      </c>
      <c r="C59" s="307" t="s">
        <v>1958</v>
      </c>
      <c r="D59" s="304" t="s">
        <v>1876</v>
      </c>
      <c r="E59" s="315" t="s">
        <v>1957</v>
      </c>
      <c r="F59" s="306">
        <v>43</v>
      </c>
    </row>
    <row r="60" spans="2:6" ht="18" customHeight="1" thickBot="1" x14ac:dyDescent="0.55000000000000004">
      <c r="B60" s="26"/>
      <c r="C60" s="27"/>
      <c r="D60" s="28"/>
      <c r="E60" s="29"/>
      <c r="F60" s="30"/>
    </row>
    <row r="61" spans="2:6" ht="22.5" thickTop="1" x14ac:dyDescent="0.5">
      <c r="C61" s="31"/>
      <c r="D61" s="32"/>
      <c r="E61" s="33"/>
    </row>
    <row r="62" spans="2:6" x14ac:dyDescent="0.5">
      <c r="C62" s="31"/>
      <c r="D62" s="32"/>
      <c r="E62" s="33"/>
    </row>
    <row r="63" spans="2:6" x14ac:dyDescent="0.5">
      <c r="C63" s="34"/>
      <c r="D63" s="32"/>
      <c r="E63" s="34"/>
    </row>
    <row r="64" spans="2:6" x14ac:dyDescent="0.5">
      <c r="C64" s="34"/>
      <c r="D64" s="32"/>
      <c r="E64" s="34"/>
    </row>
    <row r="65" spans="3:5" x14ac:dyDescent="0.5">
      <c r="C65" s="34"/>
      <c r="D65" s="32"/>
      <c r="E65" s="34"/>
    </row>
    <row r="66" spans="3:5" x14ac:dyDescent="0.5">
      <c r="C66" s="34"/>
      <c r="D66" s="32"/>
      <c r="E66" s="34"/>
    </row>
    <row r="67" spans="3:5" x14ac:dyDescent="0.5">
      <c r="C67" s="34"/>
      <c r="D67" s="32"/>
      <c r="E67" s="34"/>
    </row>
    <row r="68" spans="3:5" x14ac:dyDescent="0.5">
      <c r="C68" s="34"/>
      <c r="D68" s="32"/>
      <c r="E68" s="34"/>
    </row>
    <row r="69" spans="3:5" x14ac:dyDescent="0.5">
      <c r="C69" s="34"/>
      <c r="D69" s="32"/>
      <c r="E69" s="34"/>
    </row>
    <row r="70" spans="3:5" x14ac:dyDescent="0.5">
      <c r="C70" s="35"/>
      <c r="E70" s="35"/>
    </row>
  </sheetData>
  <mergeCells count="2">
    <mergeCell ref="C2:E2"/>
    <mergeCell ref="C4:E4"/>
  </mergeCells>
  <hyperlinks>
    <hyperlink ref="D11" location="'أهم المصطلحات الاقتصادية'!A1" display="أ"/>
    <hyperlink ref="D13" location="جدول1!A1" display="3"/>
    <hyperlink ref="D24" location="'جدول 12 '!Print_Area" display="22"/>
    <hyperlink ref="D25" location="'جدول 13-14'!Print_Area" display="23"/>
    <hyperlink ref="D27" location="'جدول 15'!Print_Area" display="24"/>
    <hyperlink ref="D28" location="'جدول 16  '!Print_Area" display="25"/>
    <hyperlink ref="D30" location="'جدول 18'!Print_Area" display="28"/>
    <hyperlink ref="D36" location="'جدول 22'!Print_Area" display="37"/>
    <hyperlink ref="D37" location="'جدول 23'!Print_Area" display="38"/>
    <hyperlink ref="D39" location="'جدول 24'!Print_Area" display="41"/>
    <hyperlink ref="D40" location="'جدول 25'!Print_Area" display="42-43"/>
    <hyperlink ref="D41" location="'جدول 26-27'!Print_Area" display="44"/>
    <hyperlink ref="D43" location="'جدول 28'!Print_Area" display="45"/>
    <hyperlink ref="D44" location="'جدول 29  '!Print_Area" display="46"/>
    <hyperlink ref="D45" location="'جدول 30 '!Print_Area" display="47"/>
    <hyperlink ref="D46" location="'جدول 31  '!Print_Area" display="48-49"/>
    <hyperlink ref="D47" location="'جدول 32 '!Print_Area" display="50-51"/>
    <hyperlink ref="D48" location="'جدول 33 '!Print_Area" display="52-53"/>
    <hyperlink ref="D50" location="'جدول 34  '!Print_Area" display="57"/>
    <hyperlink ref="D51" location="'جدول 35  '!Print_Area" display="58"/>
    <hyperlink ref="D52" location="'جدول 36 '!Print_Area" display="59"/>
    <hyperlink ref="D53" location="'جدول 37  '!Print_Area" display="60"/>
    <hyperlink ref="D54" location="'جدول 38  '!Print_Area" display="61"/>
    <hyperlink ref="D55" location="'جدول 39  '!Print_Area" display="62"/>
    <hyperlink ref="D56" location="'جدول 40 '!Print_Area" display="63"/>
    <hyperlink ref="D57" location="'جدول 41 '!Print_Area" display="64"/>
    <hyperlink ref="D59" location="'جدول 43'!Print_Area" display="66-67"/>
    <hyperlink ref="D32" location="'جدول 19'!Print_Area" display="31"/>
    <hyperlink ref="D33" location="'جدول 20 '!Print_Area" display="32-33"/>
    <hyperlink ref="D34" location="'جدول 21 '!Print_Area" display="34"/>
    <hyperlink ref="D29" location="'جدول 17'!Print_Area" display="26-27"/>
    <hyperlink ref="D19" location="'جدول 7'!Print_Area" display="14-15"/>
    <hyperlink ref="D21" location="'جدول 9-10'!Print_Area" display="18-19"/>
    <hyperlink ref="D20" location="'جدول 8'!Print_Area" display="16-17"/>
    <hyperlink ref="D42" location="'جدول 26-27'!Print_Area" display="44"/>
    <hyperlink ref="D14" location="'جدول  2'!Print_Area" display="4-5"/>
    <hyperlink ref="D15" location="'جدول 3'!Print_Area" display="6-7"/>
    <hyperlink ref="D17" location="'جدول 5'!Print_Area" display="10-11"/>
    <hyperlink ref="D18" location="'جدول 6'!Print_Area" display="12-13"/>
    <hyperlink ref="D58" location="'جدول 42'!Print_Area" display="65"/>
    <hyperlink ref="D16" location="'جدول 4'!Print_Area" display="8-9"/>
    <hyperlink ref="D22" location="'جدول 9-10'!Print_Area" display="18-19"/>
    <hyperlink ref="D23" location="'جدول 11'!Print_Area" display="20-21"/>
    <hyperlink ref="D26" location="'جدول 13-14'!Print_Area" display="23"/>
  </hyperlinks>
  <printOptions horizontalCentered="1" verticalCentered="1"/>
  <pageMargins left="0.19685039370078741" right="0.19685039370078741" top="0.59055118110236227" bottom="0.59055118110236227" header="0.51181102362204722" footer="0.51181102362204722"/>
  <pageSetup paperSize="9" scale="4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I157"/>
  <sheetViews>
    <sheetView rightToLeft="1" view="pageBreakPreview" zoomScale="50" zoomScaleNormal="50" zoomScaleSheetLayoutView="50" workbookViewId="0">
      <selection activeCell="T16" sqref="T16"/>
    </sheetView>
  </sheetViews>
  <sheetFormatPr defaultRowHeight="21.75" x14ac:dyDescent="0.5"/>
  <cols>
    <col min="1" max="1" width="9.140625" style="48"/>
    <col min="2" max="2" width="67.28515625" style="37" customWidth="1"/>
    <col min="3" max="3" width="13.28515625" style="48" hidden="1" customWidth="1"/>
    <col min="4" max="5" width="13.7109375" style="48" hidden="1" customWidth="1"/>
    <col min="6" max="6" width="14.85546875" style="48" hidden="1" customWidth="1"/>
    <col min="7" max="7" width="15.140625" style="48" hidden="1" customWidth="1"/>
    <col min="8" max="12" width="15.7109375" style="48" hidden="1" customWidth="1"/>
    <col min="13" max="13" width="1.140625" style="48" hidden="1" customWidth="1"/>
    <col min="14" max="14" width="15.140625" style="281" hidden="1" customWidth="1"/>
    <col min="15" max="15" width="16.5703125" style="48" hidden="1" customWidth="1"/>
    <col min="16" max="22" width="15.7109375" style="48" customWidth="1"/>
    <col min="23" max="23" width="70.85546875" style="37" customWidth="1"/>
    <col min="24" max="24" width="9.140625" style="48"/>
    <col min="25" max="25" width="11.85546875" style="48" bestFit="1" customWidth="1"/>
    <col min="26" max="16384" width="9.140625" style="48"/>
  </cols>
  <sheetData>
    <row r="2" spans="2:35" s="76" customFormat="1" ht="19.5" customHeight="1" x14ac:dyDescent="0.65">
      <c r="B2" s="75"/>
      <c r="C2" s="75"/>
      <c r="D2" s="75"/>
      <c r="E2" s="75"/>
      <c r="F2" s="75"/>
      <c r="G2" s="75"/>
      <c r="H2" s="75"/>
      <c r="I2" s="75"/>
      <c r="J2" s="75"/>
      <c r="K2" s="75"/>
      <c r="L2" s="75"/>
      <c r="M2" s="75"/>
      <c r="N2" s="280"/>
      <c r="O2" s="75"/>
      <c r="P2" s="75"/>
      <c r="Q2" s="75"/>
      <c r="R2" s="75"/>
      <c r="S2" s="75"/>
      <c r="T2" s="75"/>
      <c r="U2" s="75"/>
      <c r="V2" s="75"/>
      <c r="W2" s="75"/>
      <c r="X2" s="75"/>
      <c r="Y2" s="75"/>
      <c r="Z2" s="75"/>
      <c r="AA2" s="75"/>
      <c r="AB2" s="75"/>
      <c r="AC2" s="75"/>
      <c r="AD2" s="75"/>
      <c r="AE2" s="75"/>
      <c r="AF2" s="75"/>
      <c r="AG2" s="75"/>
      <c r="AH2" s="75"/>
      <c r="AI2" s="75"/>
    </row>
    <row r="3" spans="2:35" s="1538" customFormat="1" ht="36.75" x14ac:dyDescent="0.85">
      <c r="B3" s="1792" t="s">
        <v>1136</v>
      </c>
      <c r="C3" s="1792"/>
      <c r="D3" s="1792"/>
      <c r="E3" s="1792"/>
      <c r="F3" s="1792"/>
      <c r="G3" s="1792"/>
      <c r="H3" s="1792"/>
      <c r="I3" s="1792"/>
      <c r="J3" s="1792"/>
      <c r="K3" s="1792"/>
      <c r="L3" s="1792"/>
      <c r="M3" s="1792"/>
      <c r="N3" s="1792"/>
      <c r="O3" s="1792"/>
      <c r="P3" s="1792"/>
      <c r="Q3" s="1792"/>
      <c r="R3" s="1792"/>
      <c r="S3" s="1792"/>
      <c r="T3" s="1792"/>
      <c r="U3" s="1792"/>
      <c r="V3" s="1792"/>
      <c r="W3" s="1792"/>
    </row>
    <row r="4" spans="2:35" s="1538" customFormat="1" ht="12.75" customHeight="1" x14ac:dyDescent="0.85">
      <c r="N4" s="395"/>
    </row>
    <row r="5" spans="2:35" s="1538" customFormat="1" ht="36.75" x14ac:dyDescent="0.85">
      <c r="B5" s="1792" t="s">
        <v>1137</v>
      </c>
      <c r="C5" s="1792"/>
      <c r="D5" s="1792"/>
      <c r="E5" s="1792"/>
      <c r="F5" s="1792"/>
      <c r="G5" s="1792"/>
      <c r="H5" s="1793"/>
      <c r="I5" s="1793"/>
      <c r="J5" s="1793"/>
      <c r="K5" s="1793"/>
      <c r="L5" s="1793"/>
      <c r="M5" s="1793"/>
      <c r="N5" s="1793"/>
      <c r="O5" s="1793"/>
      <c r="P5" s="1793"/>
      <c r="Q5" s="1793"/>
      <c r="R5" s="1793"/>
      <c r="S5" s="1793"/>
      <c r="T5" s="1793"/>
      <c r="U5" s="1793"/>
      <c r="V5" s="1793"/>
      <c r="W5" s="1793"/>
    </row>
    <row r="6" spans="2:35" s="76" customFormat="1" ht="19.5" customHeight="1" x14ac:dyDescent="0.65">
      <c r="B6" s="75"/>
      <c r="C6" s="75"/>
      <c r="D6" s="75"/>
      <c r="E6" s="75"/>
      <c r="F6" s="75"/>
      <c r="G6" s="75"/>
      <c r="H6" s="75"/>
      <c r="I6" s="75"/>
      <c r="J6" s="75"/>
      <c r="K6" s="75"/>
      <c r="L6" s="75"/>
      <c r="M6" s="75"/>
      <c r="N6" s="280"/>
      <c r="O6" s="75"/>
      <c r="P6" s="75"/>
      <c r="Q6" s="75"/>
      <c r="R6" s="75"/>
      <c r="S6" s="75"/>
      <c r="T6" s="75"/>
      <c r="U6" s="75"/>
      <c r="V6" s="75"/>
      <c r="W6" s="75"/>
      <c r="X6" s="75"/>
      <c r="Y6" s="75"/>
      <c r="Z6" s="75"/>
      <c r="AA6" s="75"/>
      <c r="AB6" s="75"/>
      <c r="AC6" s="75"/>
      <c r="AD6" s="75"/>
      <c r="AE6" s="75"/>
      <c r="AF6" s="75"/>
      <c r="AG6" s="75"/>
      <c r="AH6" s="75"/>
      <c r="AI6" s="75"/>
    </row>
    <row r="7" spans="2:35" s="106" customFormat="1" ht="15" customHeight="1" x14ac:dyDescent="0.45">
      <c r="B7" s="98"/>
      <c r="N7" s="110"/>
      <c r="W7" s="100"/>
    </row>
    <row r="8" spans="2:35" s="76" customFormat="1" ht="15" customHeight="1" thickBot="1" x14ac:dyDescent="0.7">
      <c r="B8" s="75"/>
      <c r="C8" s="75"/>
      <c r="D8" s="75"/>
      <c r="E8" s="75"/>
      <c r="F8" s="75"/>
      <c r="G8" s="75"/>
      <c r="H8" s="75"/>
      <c r="I8" s="75"/>
      <c r="J8" s="75"/>
      <c r="K8" s="75"/>
      <c r="L8" s="75"/>
      <c r="M8" s="75"/>
      <c r="N8" s="280"/>
      <c r="O8" s="75"/>
      <c r="P8" s="75"/>
      <c r="Q8" s="75"/>
      <c r="R8" s="75"/>
      <c r="S8" s="75"/>
      <c r="T8" s="75"/>
      <c r="U8" s="75"/>
      <c r="V8" s="75"/>
      <c r="W8" s="75"/>
      <c r="X8" s="75"/>
      <c r="Y8" s="75"/>
      <c r="Z8" s="75"/>
      <c r="AA8" s="75"/>
      <c r="AB8" s="75"/>
      <c r="AC8" s="75"/>
      <c r="AD8" s="75"/>
      <c r="AE8" s="75"/>
      <c r="AF8" s="75"/>
      <c r="AG8" s="75"/>
      <c r="AH8" s="75"/>
      <c r="AI8" s="75"/>
    </row>
    <row r="9" spans="2:35" s="1539" customFormat="1" ht="22.5" customHeight="1" thickTop="1" x14ac:dyDescent="0.7">
      <c r="B9" s="1776" t="s">
        <v>887</v>
      </c>
      <c r="C9" s="1779">
        <v>2002</v>
      </c>
      <c r="D9" s="1779">
        <v>2003</v>
      </c>
      <c r="E9" s="1779">
        <v>2004</v>
      </c>
      <c r="F9" s="1779">
        <v>2005</v>
      </c>
      <c r="G9" s="1779">
        <v>2006</v>
      </c>
      <c r="H9" s="1779">
        <v>2007</v>
      </c>
      <c r="I9" s="1779">
        <v>2008</v>
      </c>
      <c r="J9" s="1779">
        <v>2009</v>
      </c>
      <c r="K9" s="1779">
        <v>2010</v>
      </c>
      <c r="L9" s="1779">
        <v>2011</v>
      </c>
      <c r="M9" s="335"/>
      <c r="N9" s="1789" t="s">
        <v>1616</v>
      </c>
      <c r="O9" s="1779">
        <v>2012</v>
      </c>
      <c r="P9" s="1779">
        <v>2013</v>
      </c>
      <c r="Q9" s="1779">
        <v>2014</v>
      </c>
      <c r="R9" s="1779">
        <v>2015</v>
      </c>
      <c r="S9" s="1779">
        <v>2016</v>
      </c>
      <c r="T9" s="1779" t="s">
        <v>1585</v>
      </c>
      <c r="U9" s="1779" t="s">
        <v>1597</v>
      </c>
      <c r="V9" s="1412" t="s">
        <v>1631</v>
      </c>
      <c r="W9" s="1773" t="s">
        <v>886</v>
      </c>
    </row>
    <row r="10" spans="2:35" s="258" customFormat="1" ht="18.75" customHeight="1" x14ac:dyDescent="0.7">
      <c r="B10" s="1777"/>
      <c r="C10" s="1780"/>
      <c r="D10" s="1780"/>
      <c r="E10" s="1780"/>
      <c r="F10" s="1780"/>
      <c r="G10" s="1780"/>
      <c r="H10" s="1780"/>
      <c r="I10" s="1780"/>
      <c r="J10" s="1780"/>
      <c r="K10" s="1780"/>
      <c r="L10" s="1780"/>
      <c r="M10" s="336"/>
      <c r="N10" s="1790"/>
      <c r="O10" s="1780"/>
      <c r="P10" s="1780"/>
      <c r="Q10" s="1780"/>
      <c r="R10" s="1780"/>
      <c r="S10" s="1780"/>
      <c r="T10" s="1780"/>
      <c r="U10" s="1780"/>
      <c r="V10" s="1533" t="s">
        <v>377</v>
      </c>
      <c r="W10" s="1774"/>
    </row>
    <row r="11" spans="2:35" s="338" customFormat="1" ht="18.75" customHeight="1" x14ac:dyDescent="0.7">
      <c r="B11" s="1777"/>
      <c r="C11" s="1780"/>
      <c r="D11" s="1780"/>
      <c r="E11" s="1780"/>
      <c r="F11" s="1780"/>
      <c r="G11" s="1780"/>
      <c r="H11" s="1780"/>
      <c r="I11" s="1780"/>
      <c r="J11" s="1780"/>
      <c r="K11" s="1780"/>
      <c r="L11" s="1788"/>
      <c r="M11" s="337"/>
      <c r="N11" s="1791"/>
      <c r="O11" s="1788"/>
      <c r="P11" s="1781"/>
      <c r="Q11" s="1781"/>
      <c r="R11" s="1781"/>
      <c r="S11" s="1781"/>
      <c r="T11" s="1781"/>
      <c r="U11" s="1781"/>
      <c r="V11" s="1534" t="s">
        <v>151</v>
      </c>
      <c r="W11" s="1774"/>
    </row>
    <row r="12" spans="2:35" s="338" customFormat="1" ht="9" customHeight="1" x14ac:dyDescent="0.7">
      <c r="B12" s="373"/>
      <c r="C12" s="374"/>
      <c r="D12" s="374"/>
      <c r="E12" s="374"/>
      <c r="F12" s="374"/>
      <c r="G12" s="374"/>
      <c r="H12" s="374"/>
      <c r="I12" s="374"/>
      <c r="J12" s="374"/>
      <c r="K12" s="374"/>
      <c r="L12" s="375"/>
      <c r="M12" s="375"/>
      <c r="N12" s="376"/>
      <c r="O12" s="375"/>
      <c r="P12" s="375"/>
      <c r="Q12" s="375"/>
      <c r="R12" s="375"/>
      <c r="S12" s="375"/>
      <c r="T12" s="375"/>
      <c r="U12" s="375"/>
      <c r="V12" s="375"/>
      <c r="W12" s="377"/>
    </row>
    <row r="13" spans="2:35" s="360" customFormat="1" ht="61.5" x14ac:dyDescent="0.2">
      <c r="B13" s="958" t="s">
        <v>1468</v>
      </c>
      <c r="C13" s="922"/>
      <c r="D13" s="922"/>
      <c r="E13" s="922"/>
      <c r="F13" s="922"/>
      <c r="G13" s="922"/>
      <c r="H13" s="635"/>
      <c r="I13" s="922"/>
      <c r="J13" s="922"/>
      <c r="K13" s="922"/>
      <c r="L13" s="923"/>
      <c r="M13" s="923"/>
      <c r="N13" s="924"/>
      <c r="O13" s="923"/>
      <c r="P13" s="923"/>
      <c r="Q13" s="923"/>
      <c r="R13" s="923"/>
      <c r="S13" s="923"/>
      <c r="T13" s="923"/>
      <c r="U13" s="923"/>
      <c r="V13" s="923"/>
      <c r="W13" s="379" t="s">
        <v>764</v>
      </c>
    </row>
    <row r="14" spans="2:35" s="360" customFormat="1" ht="12.75" customHeight="1" x14ac:dyDescent="0.2">
      <c r="B14" s="454"/>
      <c r="C14" s="635"/>
      <c r="D14" s="635"/>
      <c r="E14" s="635"/>
      <c r="F14" s="635"/>
      <c r="G14" s="635"/>
      <c r="H14" s="635"/>
      <c r="I14" s="635"/>
      <c r="J14" s="635"/>
      <c r="K14" s="635"/>
      <c r="L14" s="636"/>
      <c r="M14" s="636"/>
      <c r="N14" s="925"/>
      <c r="O14" s="636"/>
      <c r="P14" s="636"/>
      <c r="Q14" s="636"/>
      <c r="R14" s="636"/>
      <c r="S14" s="636"/>
      <c r="T14" s="636"/>
      <c r="U14" s="636"/>
      <c r="V14" s="636"/>
      <c r="W14" s="620"/>
    </row>
    <row r="15" spans="2:35" s="360" customFormat="1" ht="26.25" customHeight="1" x14ac:dyDescent="0.2">
      <c r="B15" s="454" t="s">
        <v>175</v>
      </c>
      <c r="C15" s="645">
        <v>78609</v>
      </c>
      <c r="D15" s="361" t="e">
        <f t="shared" ref="D15:I15" si="0">+D16+D17</f>
        <v>#REF!</v>
      </c>
      <c r="E15" s="361" t="e">
        <f t="shared" si="0"/>
        <v>#REF!</v>
      </c>
      <c r="F15" s="361" t="e">
        <f t="shared" si="0"/>
        <v>#REF!</v>
      </c>
      <c r="G15" s="366" t="e">
        <f t="shared" si="0"/>
        <v>#REF!</v>
      </c>
      <c r="H15" s="366" t="e">
        <f t="shared" si="0"/>
        <v>#REF!</v>
      </c>
      <c r="I15" s="366" t="e">
        <f t="shared" si="0"/>
        <v>#REF!</v>
      </c>
      <c r="J15" s="361" t="e">
        <f>+J16+J17</f>
        <v>#REF!</v>
      </c>
      <c r="K15" s="361" t="e">
        <f>+K16+K17</f>
        <v>#REF!</v>
      </c>
      <c r="L15" s="366" t="e">
        <f>+L16+L17</f>
        <v>#REF!</v>
      </c>
      <c r="M15" s="362"/>
      <c r="N15" s="926" t="e">
        <f t="shared" ref="N15:V15" si="1">+N16+N17</f>
        <v>#REF!</v>
      </c>
      <c r="O15" s="362" t="e">
        <f t="shared" si="1"/>
        <v>#REF!</v>
      </c>
      <c r="P15" s="927" t="e">
        <f t="shared" si="1"/>
        <v>#REF!</v>
      </c>
      <c r="Q15" s="927" t="e">
        <f t="shared" si="1"/>
        <v>#REF!</v>
      </c>
      <c r="R15" s="927" t="e">
        <f t="shared" si="1"/>
        <v>#REF!</v>
      </c>
      <c r="S15" s="927" t="e">
        <f t="shared" si="1"/>
        <v>#REF!</v>
      </c>
      <c r="T15" s="927" t="e">
        <f t="shared" si="1"/>
        <v>#REF!</v>
      </c>
      <c r="U15" s="927" t="e">
        <f t="shared" si="1"/>
        <v>#REF!</v>
      </c>
      <c r="V15" s="927" t="e">
        <f t="shared" si="1"/>
        <v>#REF!</v>
      </c>
      <c r="W15" s="620" t="s">
        <v>877</v>
      </c>
      <c r="X15" s="928"/>
      <c r="Y15" s="928"/>
      <c r="Z15" s="363"/>
      <c r="AA15" s="363"/>
      <c r="AB15" s="363"/>
      <c r="AC15" s="363"/>
      <c r="AD15" s="363"/>
      <c r="AE15" s="363"/>
      <c r="AF15" s="363"/>
      <c r="AG15" s="363"/>
      <c r="AH15" s="363"/>
    </row>
    <row r="16" spans="2:35" s="365" customFormat="1" ht="26.25" customHeight="1" x14ac:dyDescent="0.2">
      <c r="B16" s="621" t="s">
        <v>1134</v>
      </c>
      <c r="C16" s="592">
        <v>6388</v>
      </c>
      <c r="D16" s="331" t="e">
        <f>+#REF!-#REF!</f>
        <v>#REF!</v>
      </c>
      <c r="E16" s="331" t="e">
        <f>+#REF!-#REF!</f>
        <v>#REF!</v>
      </c>
      <c r="F16" s="331" t="e">
        <f>+#REF!-#REF!</f>
        <v>#REF!</v>
      </c>
      <c r="G16" s="331" t="e">
        <f>+#REF!-#REF!</f>
        <v>#REF!</v>
      </c>
      <c r="H16" s="331" t="e">
        <f>+#REF!-#REF!</f>
        <v>#REF!</v>
      </c>
      <c r="I16" s="331" t="e">
        <f>+#REF!-#REF!</f>
        <v>#REF!</v>
      </c>
      <c r="J16" s="331" t="e">
        <f>+#REF!-#REF!</f>
        <v>#REF!</v>
      </c>
      <c r="K16" s="331" t="e">
        <f>+#REF!-#REF!</f>
        <v>#REF!</v>
      </c>
      <c r="L16" s="929" t="e">
        <f>+#REF!-#REF!</f>
        <v>#REF!</v>
      </c>
      <c r="M16" s="329"/>
      <c r="N16" s="930" t="e">
        <f>+#REF!-#REF!</f>
        <v>#REF!</v>
      </c>
      <c r="O16" s="329" t="e">
        <f>+#REF!-#REF!</f>
        <v>#REF!</v>
      </c>
      <c r="P16" s="931" t="e">
        <f>+#REF!-#REF!</f>
        <v>#REF!</v>
      </c>
      <c r="Q16" s="931" t="e">
        <f>+#REF!-#REF!</f>
        <v>#REF!</v>
      </c>
      <c r="R16" s="931" t="e">
        <f>+#REF!-#REF!</f>
        <v>#REF!</v>
      </c>
      <c r="S16" s="931" t="e">
        <f>+#REF!-#REF!</f>
        <v>#REF!</v>
      </c>
      <c r="T16" s="931" t="e">
        <f>+#REF!-#REF!</f>
        <v>#REF!</v>
      </c>
      <c r="U16" s="931" t="e">
        <f>+#REF!-#REF!</f>
        <v>#REF!</v>
      </c>
      <c r="V16" s="931" t="e">
        <f>#REF!-#REF!</f>
        <v>#REF!</v>
      </c>
      <c r="W16" s="622" t="s">
        <v>1135</v>
      </c>
      <c r="X16" s="928"/>
      <c r="Y16" s="928"/>
      <c r="Z16" s="363"/>
      <c r="AA16" s="363"/>
      <c r="AB16" s="363"/>
      <c r="AC16" s="363"/>
      <c r="AD16" s="363"/>
      <c r="AE16" s="363"/>
      <c r="AF16" s="363"/>
      <c r="AG16" s="363"/>
      <c r="AH16" s="363"/>
    </row>
    <row r="17" spans="2:34" s="365" customFormat="1" ht="26.25" customHeight="1" x14ac:dyDescent="0.2">
      <c r="B17" s="621" t="s">
        <v>1501</v>
      </c>
      <c r="C17" s="592">
        <v>72221</v>
      </c>
      <c r="D17" s="331" t="e">
        <f>+#REF!-#REF!</f>
        <v>#REF!</v>
      </c>
      <c r="E17" s="331" t="e">
        <f>+#REF!-#REF!</f>
        <v>#REF!</v>
      </c>
      <c r="F17" s="929" t="e">
        <f>+#REF!-#REF!</f>
        <v>#REF!</v>
      </c>
      <c r="G17" s="929" t="e">
        <f>+#REF!-#REF!</f>
        <v>#REF!</v>
      </c>
      <c r="H17" s="929" t="e">
        <f>+#REF!-#REF!</f>
        <v>#REF!</v>
      </c>
      <c r="I17" s="929" t="e">
        <f>+#REF!-#REF!</f>
        <v>#REF!</v>
      </c>
      <c r="J17" s="331" t="e">
        <f>+#REF!-#REF!</f>
        <v>#REF!</v>
      </c>
      <c r="K17" s="331" t="e">
        <f>+#REF!-#REF!</f>
        <v>#REF!</v>
      </c>
      <c r="L17" s="929" t="e">
        <f>+#REF!-#REF!</f>
        <v>#REF!</v>
      </c>
      <c r="M17" s="932"/>
      <c r="N17" s="933" t="e">
        <f>+#REF!-#REF!</f>
        <v>#REF!</v>
      </c>
      <c r="O17" s="329" t="e">
        <f>+#REF!-#REF!</f>
        <v>#REF!</v>
      </c>
      <c r="P17" s="931" t="e">
        <f>+#REF!-#REF!</f>
        <v>#REF!</v>
      </c>
      <c r="Q17" s="931" t="e">
        <f>+#REF!-#REF!</f>
        <v>#REF!</v>
      </c>
      <c r="R17" s="931" t="e">
        <f>+#REF!-#REF!</f>
        <v>#REF!</v>
      </c>
      <c r="S17" s="931" t="e">
        <f>+#REF!-#REF!</f>
        <v>#REF!</v>
      </c>
      <c r="T17" s="931" t="e">
        <f>+#REF!-#REF!</f>
        <v>#REF!</v>
      </c>
      <c r="U17" s="931" t="e">
        <f>+#REF!-#REF!</f>
        <v>#REF!</v>
      </c>
      <c r="V17" s="931" t="e">
        <f>+#REF!-#REF!</f>
        <v>#REF!</v>
      </c>
      <c r="W17" s="622" t="s">
        <v>879</v>
      </c>
      <c r="X17" s="928"/>
      <c r="Y17" s="928"/>
      <c r="Z17" s="363"/>
      <c r="AA17" s="363"/>
      <c r="AB17" s="363"/>
      <c r="AC17" s="363"/>
      <c r="AD17" s="363"/>
      <c r="AE17" s="363"/>
      <c r="AF17" s="363"/>
      <c r="AG17" s="363"/>
      <c r="AH17" s="363"/>
    </row>
    <row r="18" spans="2:34" s="360" customFormat="1" ht="26.25" customHeight="1" x14ac:dyDescent="0.2">
      <c r="B18" s="454" t="s">
        <v>880</v>
      </c>
      <c r="C18" s="361">
        <v>66423.900000000023</v>
      </c>
      <c r="D18" s="361" t="e">
        <f t="shared" ref="D18:J18" si="2">+D19+D20+D21+D22+D23</f>
        <v>#REF!</v>
      </c>
      <c r="E18" s="361" t="e">
        <f t="shared" si="2"/>
        <v>#REF!</v>
      </c>
      <c r="F18" s="361" t="e">
        <f t="shared" si="2"/>
        <v>#REF!</v>
      </c>
      <c r="G18" s="361" t="e">
        <f t="shared" si="2"/>
        <v>#REF!</v>
      </c>
      <c r="H18" s="361" t="e">
        <f t="shared" si="2"/>
        <v>#REF!</v>
      </c>
      <c r="I18" s="361" t="e">
        <f t="shared" si="2"/>
        <v>#REF!</v>
      </c>
      <c r="J18" s="361" t="e">
        <f t="shared" si="2"/>
        <v>#REF!</v>
      </c>
      <c r="K18" s="361" t="e">
        <f>+K19+K20+K21+K22+K23</f>
        <v>#REF!</v>
      </c>
      <c r="L18" s="366" t="e">
        <f>+L19+L20+L21+L22+L23</f>
        <v>#REF!</v>
      </c>
      <c r="M18" s="634"/>
      <c r="N18" s="934" t="e">
        <f t="shared" ref="N18:V18" si="3">+N19+N20+N21+N22+N23</f>
        <v>#REF!</v>
      </c>
      <c r="O18" s="362" t="e">
        <f t="shared" si="3"/>
        <v>#REF!</v>
      </c>
      <c r="P18" s="927" t="e">
        <f t="shared" si="3"/>
        <v>#REF!</v>
      </c>
      <c r="Q18" s="927" t="e">
        <f t="shared" si="3"/>
        <v>#REF!</v>
      </c>
      <c r="R18" s="927" t="e">
        <f t="shared" si="3"/>
        <v>#REF!</v>
      </c>
      <c r="S18" s="927" t="e">
        <f t="shared" si="3"/>
        <v>#REF!</v>
      </c>
      <c r="T18" s="927" t="e">
        <f t="shared" si="3"/>
        <v>#REF!</v>
      </c>
      <c r="U18" s="927" t="e">
        <f t="shared" si="3"/>
        <v>#REF!</v>
      </c>
      <c r="V18" s="927" t="e">
        <f t="shared" si="3"/>
        <v>#REF!</v>
      </c>
      <c r="W18" s="620" t="s">
        <v>878</v>
      </c>
      <c r="X18" s="928"/>
      <c r="Y18" s="928"/>
      <c r="Z18" s="363"/>
      <c r="AA18" s="363"/>
      <c r="AB18" s="363"/>
      <c r="AC18" s="363"/>
      <c r="AD18" s="363"/>
      <c r="AE18" s="363"/>
      <c r="AF18" s="363"/>
      <c r="AG18" s="363"/>
      <c r="AH18" s="363"/>
    </row>
    <row r="19" spans="2:34" s="365" customFormat="1" ht="26.25" customHeight="1" x14ac:dyDescent="0.2">
      <c r="B19" s="621" t="s">
        <v>1449</v>
      </c>
      <c r="C19" s="592">
        <v>35268</v>
      </c>
      <c r="D19" s="331" t="e">
        <f>+#REF!-#REF!</f>
        <v>#REF!</v>
      </c>
      <c r="E19" s="331" t="e">
        <f>+#REF!-#REF!</f>
        <v>#REF!</v>
      </c>
      <c r="F19" s="331" t="e">
        <f>+#REF!-#REF!</f>
        <v>#REF!</v>
      </c>
      <c r="G19" s="331" t="e">
        <f>+#REF!-#REF!</f>
        <v>#REF!</v>
      </c>
      <c r="H19" s="331" t="e">
        <f>+#REF!-#REF!</f>
        <v>#REF!</v>
      </c>
      <c r="I19" s="331" t="e">
        <f>+#REF!-#REF!</f>
        <v>#REF!</v>
      </c>
      <c r="J19" s="331" t="e">
        <f>+#REF!-#REF!</f>
        <v>#REF!</v>
      </c>
      <c r="K19" s="331" t="e">
        <f>+#REF!-#REF!</f>
        <v>#REF!</v>
      </c>
      <c r="L19" s="331" t="e">
        <f>+#REF!-#REF!</f>
        <v>#REF!</v>
      </c>
      <c r="M19" s="329"/>
      <c r="N19" s="930" t="e">
        <f>+#REF!-#REF!</f>
        <v>#REF!</v>
      </c>
      <c r="O19" s="329" t="e">
        <f>+#REF!-#REF!</f>
        <v>#REF!</v>
      </c>
      <c r="P19" s="931" t="e">
        <f>+#REF!-#REF!</f>
        <v>#REF!</v>
      </c>
      <c r="Q19" s="931" t="e">
        <f>+#REF!-#REF!</f>
        <v>#REF!</v>
      </c>
      <c r="R19" s="931" t="e">
        <f>+#REF!-#REF!</f>
        <v>#REF!</v>
      </c>
      <c r="S19" s="931" t="e">
        <f>+#REF!-#REF!</f>
        <v>#REF!</v>
      </c>
      <c r="T19" s="931" t="e">
        <f>+#REF!-#REF!</f>
        <v>#REF!</v>
      </c>
      <c r="U19" s="931" t="e">
        <f>+#REF!-#REF!</f>
        <v>#REF!</v>
      </c>
      <c r="V19" s="931" t="e">
        <f>+#REF!-#REF!</f>
        <v>#REF!</v>
      </c>
      <c r="W19" s="622" t="s">
        <v>1451</v>
      </c>
      <c r="X19" s="928"/>
      <c r="Y19" s="928"/>
      <c r="Z19" s="363"/>
      <c r="AA19" s="363"/>
      <c r="AB19" s="363"/>
      <c r="AC19" s="363"/>
      <c r="AD19" s="363"/>
      <c r="AE19" s="363"/>
      <c r="AF19" s="363"/>
      <c r="AG19" s="363"/>
      <c r="AH19" s="363"/>
    </row>
    <row r="20" spans="2:34" s="365" customFormat="1" ht="26.25" customHeight="1" x14ac:dyDescent="0.2">
      <c r="B20" s="621" t="s">
        <v>1289</v>
      </c>
      <c r="C20" s="592">
        <v>-29487</v>
      </c>
      <c r="D20" s="331" t="e">
        <f>+#REF!-#REF!</f>
        <v>#REF!</v>
      </c>
      <c r="E20" s="331" t="e">
        <f>+#REF!-#REF!</f>
        <v>#REF!</v>
      </c>
      <c r="F20" s="331" t="e">
        <f>+#REF!-#REF!</f>
        <v>#REF!</v>
      </c>
      <c r="G20" s="331" t="e">
        <f>+#REF!-#REF!</f>
        <v>#REF!</v>
      </c>
      <c r="H20" s="331" t="e">
        <f>+#REF!-#REF!</f>
        <v>#REF!</v>
      </c>
      <c r="I20" s="331" t="e">
        <f>+#REF!-#REF!</f>
        <v>#REF!</v>
      </c>
      <c r="J20" s="331" t="e">
        <f>+#REF!-#REF!</f>
        <v>#REF!</v>
      </c>
      <c r="K20" s="331" t="e">
        <f>+#REF!-#REF!</f>
        <v>#REF!</v>
      </c>
      <c r="L20" s="929" t="e">
        <f>+#REF!-#REF!</f>
        <v>#REF!</v>
      </c>
      <c r="M20" s="932"/>
      <c r="N20" s="933" t="e">
        <f>+#REF!-#REF!</f>
        <v>#REF!</v>
      </c>
      <c r="O20" s="329" t="e">
        <f>+#REF!-#REF!</f>
        <v>#REF!</v>
      </c>
      <c r="P20" s="931" t="e">
        <f>+#REF!-#REF!</f>
        <v>#REF!</v>
      </c>
      <c r="Q20" s="931" t="e">
        <f>+#REF!-#REF!</f>
        <v>#REF!</v>
      </c>
      <c r="R20" s="931" t="e">
        <f>+#REF!-#REF!</f>
        <v>#REF!</v>
      </c>
      <c r="S20" s="931" t="e">
        <f>+#REF!-#REF!</f>
        <v>#REF!</v>
      </c>
      <c r="T20" s="931" t="e">
        <f>+#REF!-#REF!</f>
        <v>#REF!</v>
      </c>
      <c r="U20" s="931" t="e">
        <f>+#REF!-#REF!</f>
        <v>#REF!</v>
      </c>
      <c r="V20" s="931" t="e">
        <f>+#REF!-#REF!</f>
        <v>#REF!</v>
      </c>
      <c r="W20" s="622" t="s">
        <v>1305</v>
      </c>
      <c r="X20" s="928"/>
      <c r="Y20" s="928"/>
      <c r="Z20" s="363"/>
      <c r="AA20" s="363"/>
      <c r="AB20" s="363"/>
      <c r="AC20" s="363"/>
      <c r="AD20" s="363"/>
      <c r="AE20" s="363"/>
      <c r="AF20" s="363"/>
      <c r="AG20" s="363"/>
      <c r="AH20" s="363"/>
    </row>
    <row r="21" spans="2:34" s="365" customFormat="1" ht="26.25" customHeight="1" x14ac:dyDescent="0.2">
      <c r="B21" s="621" t="s">
        <v>1452</v>
      </c>
      <c r="C21" s="592">
        <v>5198</v>
      </c>
      <c r="D21" s="331" t="e">
        <f>+#REF!-#REF!</f>
        <v>#REF!</v>
      </c>
      <c r="E21" s="331" t="e">
        <f>+#REF!-#REF!</f>
        <v>#REF!</v>
      </c>
      <c r="F21" s="331" t="e">
        <f>+#REF!-#REF!</f>
        <v>#REF!</v>
      </c>
      <c r="G21" s="331" t="e">
        <f>+#REF!-#REF!</f>
        <v>#REF!</v>
      </c>
      <c r="H21" s="331" t="e">
        <f>+#REF!-#REF!</f>
        <v>#REF!</v>
      </c>
      <c r="I21" s="331" t="e">
        <f>+#REF!-#REF!</f>
        <v>#REF!</v>
      </c>
      <c r="J21" s="331" t="e">
        <f>+#REF!-#REF!</f>
        <v>#REF!</v>
      </c>
      <c r="K21" s="331" t="e">
        <f>+#REF!-#REF!</f>
        <v>#REF!</v>
      </c>
      <c r="L21" s="331" t="e">
        <f>+#REF!-#REF!</f>
        <v>#REF!</v>
      </c>
      <c r="M21" s="329"/>
      <c r="N21" s="930" t="e">
        <f>+#REF!-#REF!</f>
        <v>#REF!</v>
      </c>
      <c r="O21" s="329" t="e">
        <f>+#REF!-#REF!</f>
        <v>#REF!</v>
      </c>
      <c r="P21" s="931" t="e">
        <f>+#REF!-#REF!</f>
        <v>#REF!</v>
      </c>
      <c r="Q21" s="931" t="e">
        <f>+#REF!-#REF!</f>
        <v>#REF!</v>
      </c>
      <c r="R21" s="931" t="e">
        <f>+#REF!-#REF!</f>
        <v>#REF!</v>
      </c>
      <c r="S21" s="931" t="e">
        <f>+#REF!-#REF!</f>
        <v>#REF!</v>
      </c>
      <c r="T21" s="931" t="e">
        <f>+#REF!-#REF!</f>
        <v>#REF!</v>
      </c>
      <c r="U21" s="931" t="e">
        <f>+#REF!-#REF!</f>
        <v>#REF!</v>
      </c>
      <c r="V21" s="931" t="e">
        <f>+#REF!-#REF!</f>
        <v>#REF!</v>
      </c>
      <c r="W21" s="622" t="s">
        <v>1455</v>
      </c>
      <c r="X21" s="928"/>
      <c r="Y21" s="928"/>
      <c r="Z21" s="363"/>
      <c r="AA21" s="363"/>
      <c r="AB21" s="363"/>
      <c r="AC21" s="363"/>
      <c r="AD21" s="363"/>
      <c r="AE21" s="363"/>
      <c r="AF21" s="363"/>
      <c r="AG21" s="363"/>
      <c r="AH21" s="363"/>
    </row>
    <row r="22" spans="2:34" s="365" customFormat="1" ht="26.25" customHeight="1" x14ac:dyDescent="0.2">
      <c r="B22" s="621" t="s">
        <v>1453</v>
      </c>
      <c r="C22" s="592">
        <v>0</v>
      </c>
      <c r="D22" s="331" t="e">
        <f>+#REF!-#REF!</f>
        <v>#REF!</v>
      </c>
      <c r="E22" s="331" t="e">
        <f>+#REF!-#REF!</f>
        <v>#REF!</v>
      </c>
      <c r="F22" s="331" t="e">
        <f>+#REF!-#REF!</f>
        <v>#REF!</v>
      </c>
      <c r="G22" s="929" t="e">
        <f>+#REF!-#REF!</f>
        <v>#REF!</v>
      </c>
      <c r="H22" s="331" t="e">
        <f>+#REF!-#REF!</f>
        <v>#REF!</v>
      </c>
      <c r="I22" s="331" t="e">
        <f>+#REF!-#REF!</f>
        <v>#REF!</v>
      </c>
      <c r="J22" s="331" t="e">
        <f>+#REF!-#REF!</f>
        <v>#REF!</v>
      </c>
      <c r="K22" s="929" t="e">
        <f>+#REF!-#REF!</f>
        <v>#REF!</v>
      </c>
      <c r="L22" s="331" t="e">
        <f>+#REF!-#REF!</f>
        <v>#REF!</v>
      </c>
      <c r="M22" s="329"/>
      <c r="N22" s="930" t="e">
        <f>+#REF!-#REF!</f>
        <v>#REF!</v>
      </c>
      <c r="O22" s="329" t="e">
        <f>+#REF!-#REF!</f>
        <v>#REF!</v>
      </c>
      <c r="P22" s="931" t="e">
        <f>+#REF!-#REF!</f>
        <v>#REF!</v>
      </c>
      <c r="Q22" s="931" t="e">
        <f>+#REF!-#REF!</f>
        <v>#REF!</v>
      </c>
      <c r="R22" s="931" t="e">
        <f>+#REF!-#REF!</f>
        <v>#REF!</v>
      </c>
      <c r="S22" s="931" t="e">
        <f>+#REF!-#REF!</f>
        <v>#REF!</v>
      </c>
      <c r="T22" s="931" t="e">
        <f>+#REF!-#REF!</f>
        <v>#REF!</v>
      </c>
      <c r="U22" s="931" t="e">
        <f>+#REF!-#REF!</f>
        <v>#REF!</v>
      </c>
      <c r="V22" s="931" t="e">
        <f>+#REF!-#REF!</f>
        <v>#REF!</v>
      </c>
      <c r="W22" s="622" t="s">
        <v>945</v>
      </c>
      <c r="X22" s="928"/>
      <c r="Y22" s="928"/>
      <c r="Z22" s="363"/>
      <c r="AA22" s="363"/>
      <c r="AB22" s="363"/>
      <c r="AC22" s="363"/>
      <c r="AD22" s="363"/>
      <c r="AE22" s="363"/>
      <c r="AF22" s="363"/>
      <c r="AG22" s="363"/>
      <c r="AH22" s="363"/>
    </row>
    <row r="23" spans="2:34" s="365" customFormat="1" ht="26.25" customHeight="1" x14ac:dyDescent="0.2">
      <c r="B23" s="621" t="s">
        <v>1450</v>
      </c>
      <c r="C23" s="592">
        <v>55444.900000000023</v>
      </c>
      <c r="D23" s="331" t="e">
        <f>+#REF!-#REF!</f>
        <v>#REF!</v>
      </c>
      <c r="E23" s="331" t="e">
        <f>+#REF!-#REF!</f>
        <v>#REF!</v>
      </c>
      <c r="F23" s="929" t="e">
        <f>+#REF!-#REF!</f>
        <v>#REF!</v>
      </c>
      <c r="G23" s="331" t="e">
        <f>+#REF!-#REF!</f>
        <v>#REF!</v>
      </c>
      <c r="H23" s="331" t="e">
        <f>+#REF!-#REF!</f>
        <v>#REF!</v>
      </c>
      <c r="I23" s="331" t="e">
        <f>+#REF!-#REF!</f>
        <v>#REF!</v>
      </c>
      <c r="J23" s="929" t="e">
        <f>+#REF!-#REF!</f>
        <v>#REF!</v>
      </c>
      <c r="K23" s="331" t="e">
        <f>+#REF!-#REF!</f>
        <v>#REF!</v>
      </c>
      <c r="L23" s="929" t="e">
        <f>+#REF!-#REF!</f>
        <v>#REF!</v>
      </c>
      <c r="M23" s="329"/>
      <c r="N23" s="933" t="e">
        <f>+#REF!-#REF!</f>
        <v>#REF!</v>
      </c>
      <c r="O23" s="329" t="e">
        <f>+#REF!-#REF!</f>
        <v>#REF!</v>
      </c>
      <c r="P23" s="931" t="e">
        <f>+#REF!-#REF!</f>
        <v>#REF!</v>
      </c>
      <c r="Q23" s="931" t="e">
        <f>+#REF!-#REF!</f>
        <v>#REF!</v>
      </c>
      <c r="R23" s="931" t="e">
        <f>+#REF!-#REF!</f>
        <v>#REF!</v>
      </c>
      <c r="S23" s="931" t="e">
        <f>+#REF!-#REF!</f>
        <v>#REF!</v>
      </c>
      <c r="T23" s="931" t="e">
        <f>+#REF!-#REF!</f>
        <v>#REF!</v>
      </c>
      <c r="U23" s="931" t="e">
        <f>+#REF!-#REF!</f>
        <v>#REF!</v>
      </c>
      <c r="V23" s="931" t="e">
        <f>+#REF!-#REF!</f>
        <v>#REF!</v>
      </c>
      <c r="W23" s="622" t="s">
        <v>1303</v>
      </c>
      <c r="X23" s="928"/>
      <c r="Y23" s="928"/>
      <c r="Z23" s="363"/>
      <c r="AA23" s="363"/>
      <c r="AB23" s="363"/>
      <c r="AC23" s="363"/>
      <c r="AD23" s="363"/>
      <c r="AE23" s="363"/>
      <c r="AF23" s="363"/>
      <c r="AG23" s="363"/>
      <c r="AH23" s="363"/>
    </row>
    <row r="24" spans="2:34" s="360" customFormat="1" ht="9" customHeight="1" x14ac:dyDescent="0.2">
      <c r="B24" s="454"/>
      <c r="C24" s="645"/>
      <c r="D24" s="361"/>
      <c r="E24" s="361"/>
      <c r="F24" s="361"/>
      <c r="G24" s="361"/>
      <c r="H24" s="361"/>
      <c r="I24" s="361"/>
      <c r="J24" s="361"/>
      <c r="K24" s="361"/>
      <c r="L24" s="361"/>
      <c r="M24" s="362"/>
      <c r="N24" s="926"/>
      <c r="O24" s="362"/>
      <c r="P24" s="927"/>
      <c r="Q24" s="927"/>
      <c r="R24" s="927"/>
      <c r="S24" s="927"/>
      <c r="T24" s="927"/>
      <c r="U24" s="927"/>
      <c r="V24" s="927"/>
      <c r="W24" s="620"/>
      <c r="X24" s="928"/>
      <c r="Y24" s="928"/>
      <c r="Z24" s="363"/>
      <c r="AA24" s="363"/>
      <c r="AB24" s="363"/>
      <c r="AC24" s="363"/>
      <c r="AD24" s="363"/>
      <c r="AE24" s="363"/>
      <c r="AF24" s="363"/>
      <c r="AG24" s="363"/>
      <c r="AH24" s="363"/>
    </row>
    <row r="25" spans="2:34" s="360" customFormat="1" ht="26.25" customHeight="1" x14ac:dyDescent="0.2">
      <c r="B25" s="454" t="s">
        <v>1043</v>
      </c>
      <c r="C25" s="645">
        <v>145032.90000000002</v>
      </c>
      <c r="D25" s="361" t="e">
        <f t="shared" ref="D25:I25" si="4">+D18+D15</f>
        <v>#REF!</v>
      </c>
      <c r="E25" s="361" t="e">
        <f t="shared" si="4"/>
        <v>#REF!</v>
      </c>
      <c r="F25" s="361" t="e">
        <f t="shared" si="4"/>
        <v>#REF!</v>
      </c>
      <c r="G25" s="361" t="e">
        <f t="shared" si="4"/>
        <v>#REF!</v>
      </c>
      <c r="H25" s="361" t="e">
        <f t="shared" si="4"/>
        <v>#REF!</v>
      </c>
      <c r="I25" s="361" t="e">
        <f t="shared" si="4"/>
        <v>#REF!</v>
      </c>
      <c r="J25" s="361" t="e">
        <f>+J18+J15</f>
        <v>#REF!</v>
      </c>
      <c r="K25" s="361" t="e">
        <f>+K18+K15</f>
        <v>#REF!</v>
      </c>
      <c r="L25" s="366" t="e">
        <f>+L18+L15</f>
        <v>#REF!</v>
      </c>
      <c r="M25" s="362"/>
      <c r="N25" s="934" t="e">
        <f t="shared" ref="N25:V25" si="5">+N18+N15</f>
        <v>#REF!</v>
      </c>
      <c r="O25" s="362" t="e">
        <f t="shared" si="5"/>
        <v>#REF!</v>
      </c>
      <c r="P25" s="927" t="e">
        <f t="shared" si="5"/>
        <v>#REF!</v>
      </c>
      <c r="Q25" s="927" t="e">
        <f t="shared" si="5"/>
        <v>#REF!</v>
      </c>
      <c r="R25" s="927" t="e">
        <f t="shared" si="5"/>
        <v>#REF!</v>
      </c>
      <c r="S25" s="927" t="e">
        <f t="shared" si="5"/>
        <v>#REF!</v>
      </c>
      <c r="T25" s="927" t="e">
        <f t="shared" si="5"/>
        <v>#REF!</v>
      </c>
      <c r="U25" s="927" t="e">
        <f t="shared" si="5"/>
        <v>#REF!</v>
      </c>
      <c r="V25" s="927" t="e">
        <f t="shared" si="5"/>
        <v>#REF!</v>
      </c>
      <c r="W25" s="620" t="s">
        <v>288</v>
      </c>
      <c r="X25" s="928"/>
      <c r="Y25" s="928"/>
      <c r="Z25" s="363"/>
      <c r="AA25" s="363"/>
      <c r="AB25" s="363"/>
      <c r="AC25" s="363"/>
      <c r="AD25" s="363"/>
      <c r="AE25" s="363"/>
      <c r="AF25" s="363"/>
      <c r="AG25" s="363"/>
      <c r="AH25" s="363"/>
    </row>
    <row r="26" spans="2:34" s="360" customFormat="1" ht="9" customHeight="1" x14ac:dyDescent="0.2">
      <c r="B26" s="454"/>
      <c r="C26" s="645"/>
      <c r="D26" s="361"/>
      <c r="E26" s="361"/>
      <c r="F26" s="361"/>
      <c r="G26" s="361"/>
      <c r="H26" s="361"/>
      <c r="I26" s="361"/>
      <c r="J26" s="361"/>
      <c r="K26" s="361"/>
      <c r="L26" s="361"/>
      <c r="M26" s="362"/>
      <c r="N26" s="926"/>
      <c r="O26" s="362"/>
      <c r="P26" s="927"/>
      <c r="Q26" s="927"/>
      <c r="R26" s="927"/>
      <c r="S26" s="927"/>
      <c r="T26" s="927"/>
      <c r="U26" s="927"/>
      <c r="V26" s="927"/>
      <c r="W26" s="620"/>
      <c r="X26" s="928"/>
      <c r="Y26" s="928"/>
      <c r="Z26" s="363"/>
      <c r="AA26" s="363"/>
      <c r="AB26" s="363"/>
      <c r="AC26" s="363"/>
      <c r="AD26" s="363"/>
      <c r="AE26" s="363"/>
      <c r="AF26" s="363"/>
      <c r="AG26" s="363"/>
      <c r="AH26" s="363"/>
    </row>
    <row r="27" spans="2:34" s="360" customFormat="1" ht="26.25" customHeight="1" x14ac:dyDescent="0.2">
      <c r="B27" s="454" t="s">
        <v>951</v>
      </c>
      <c r="C27" s="645">
        <v>83090.799999999988</v>
      </c>
      <c r="D27" s="361" t="e">
        <f t="shared" ref="D27:I27" si="6">+D28+D29</f>
        <v>#REF!</v>
      </c>
      <c r="E27" s="361" t="e">
        <f t="shared" si="6"/>
        <v>#REF!</v>
      </c>
      <c r="F27" s="361" t="e">
        <f t="shared" si="6"/>
        <v>#REF!</v>
      </c>
      <c r="G27" s="366" t="e">
        <f t="shared" si="6"/>
        <v>#REF!</v>
      </c>
      <c r="H27" s="361" t="e">
        <f t="shared" si="6"/>
        <v>#REF!</v>
      </c>
      <c r="I27" s="361" t="e">
        <f t="shared" si="6"/>
        <v>#REF!</v>
      </c>
      <c r="J27" s="361" t="e">
        <f>+J28+J29</f>
        <v>#REF!</v>
      </c>
      <c r="K27" s="361" t="e">
        <f>+K28+K29</f>
        <v>#REF!</v>
      </c>
      <c r="L27" s="366" t="e">
        <f>+L28+L29</f>
        <v>#REF!</v>
      </c>
      <c r="M27" s="362"/>
      <c r="N27" s="934" t="e">
        <f t="shared" ref="N27:V27" si="7">+N28+N29</f>
        <v>#REF!</v>
      </c>
      <c r="O27" s="362" t="e">
        <f t="shared" si="7"/>
        <v>#REF!</v>
      </c>
      <c r="P27" s="927" t="e">
        <f t="shared" si="7"/>
        <v>#REF!</v>
      </c>
      <c r="Q27" s="927" t="e">
        <f t="shared" si="7"/>
        <v>#REF!</v>
      </c>
      <c r="R27" s="927" t="e">
        <f t="shared" si="7"/>
        <v>#REF!</v>
      </c>
      <c r="S27" s="927" t="e">
        <f t="shared" si="7"/>
        <v>#REF!</v>
      </c>
      <c r="T27" s="927" t="e">
        <f t="shared" si="7"/>
        <v>#REF!</v>
      </c>
      <c r="U27" s="927" t="e">
        <f t="shared" si="7"/>
        <v>#REF!</v>
      </c>
      <c r="V27" s="927" t="e">
        <f t="shared" si="7"/>
        <v>#REF!</v>
      </c>
      <c r="W27" s="620" t="s">
        <v>831</v>
      </c>
      <c r="X27" s="928"/>
      <c r="Y27" s="928"/>
      <c r="Z27" s="363"/>
      <c r="AA27" s="363"/>
      <c r="AB27" s="363"/>
      <c r="AC27" s="363"/>
      <c r="AD27" s="363"/>
      <c r="AE27" s="363"/>
      <c r="AF27" s="363"/>
      <c r="AG27" s="363"/>
      <c r="AH27" s="363"/>
    </row>
    <row r="28" spans="2:34" s="365" customFormat="1" ht="26.25" customHeight="1" x14ac:dyDescent="0.2">
      <c r="B28" s="621" t="s">
        <v>1478</v>
      </c>
      <c r="C28" s="592">
        <v>29080</v>
      </c>
      <c r="D28" s="331" t="e">
        <f>#REF!-#REF!</f>
        <v>#REF!</v>
      </c>
      <c r="E28" s="331" t="e">
        <f>#REF!-#REF!</f>
        <v>#REF!</v>
      </c>
      <c r="F28" s="331" t="e">
        <f>#REF!-#REF!</f>
        <v>#REF!</v>
      </c>
      <c r="G28" s="331" t="e">
        <f>#REF!-#REF!</f>
        <v>#REF!</v>
      </c>
      <c r="H28" s="331" t="e">
        <f>#REF!-#REF!</f>
        <v>#REF!</v>
      </c>
      <c r="I28" s="331" t="e">
        <f>#REF!-#REF!</f>
        <v>#REF!</v>
      </c>
      <c r="J28" s="331" t="e">
        <f>#REF!-#REF!</f>
        <v>#REF!</v>
      </c>
      <c r="K28" s="331" t="e">
        <f>#REF!-#REF!</f>
        <v>#REF!</v>
      </c>
      <c r="L28" s="331" t="e">
        <f>#REF!-#REF!</f>
        <v>#REF!</v>
      </c>
      <c r="M28" s="329"/>
      <c r="N28" s="930" t="e">
        <f>#REF!-#REF!</f>
        <v>#REF!</v>
      </c>
      <c r="O28" s="329" t="e">
        <f>#REF!-#REF!</f>
        <v>#REF!</v>
      </c>
      <c r="P28" s="931" t="e">
        <f>#REF!-#REF!</f>
        <v>#REF!</v>
      </c>
      <c r="Q28" s="931" t="e">
        <f>#REF!-#REF!</f>
        <v>#REF!</v>
      </c>
      <c r="R28" s="931" t="e">
        <f>#REF!-#REF!</f>
        <v>#REF!</v>
      </c>
      <c r="S28" s="931" t="e">
        <f>#REF!-#REF!</f>
        <v>#REF!</v>
      </c>
      <c r="T28" s="931" t="e">
        <f>#REF!-#REF!</f>
        <v>#REF!</v>
      </c>
      <c r="U28" s="931" t="e">
        <f>#REF!-#REF!</f>
        <v>#REF!</v>
      </c>
      <c r="V28" s="931" t="e">
        <f>#REF!-#REF!</f>
        <v>#REF!</v>
      </c>
      <c r="W28" s="622" t="s">
        <v>1479</v>
      </c>
      <c r="X28" s="928"/>
      <c r="Y28" s="928"/>
      <c r="Z28" s="363"/>
      <c r="AA28" s="363"/>
      <c r="AB28" s="363"/>
      <c r="AC28" s="363"/>
      <c r="AD28" s="363"/>
      <c r="AE28" s="363"/>
      <c r="AF28" s="363"/>
      <c r="AG28" s="363"/>
      <c r="AH28" s="363"/>
    </row>
    <row r="29" spans="2:34" s="365" customFormat="1" ht="26.25" customHeight="1" x14ac:dyDescent="0.2">
      <c r="B29" s="621" t="s">
        <v>934</v>
      </c>
      <c r="C29" s="592">
        <v>54010.799999999988</v>
      </c>
      <c r="D29" s="331" t="e">
        <f>+#REF!-#REF!</f>
        <v>#REF!</v>
      </c>
      <c r="E29" s="331" t="e">
        <f>+#REF!-#REF!</f>
        <v>#REF!</v>
      </c>
      <c r="F29" s="331" t="e">
        <f>+#REF!-#REF!</f>
        <v>#REF!</v>
      </c>
      <c r="G29" s="929" t="e">
        <f>+#REF!-#REF!</f>
        <v>#REF!</v>
      </c>
      <c r="H29" s="331" t="e">
        <f>+#REF!-#REF!</f>
        <v>#REF!</v>
      </c>
      <c r="I29" s="331" t="e">
        <f>+#REF!-#REF!</f>
        <v>#REF!</v>
      </c>
      <c r="J29" s="331" t="e">
        <f>+#REF!-#REF!</f>
        <v>#REF!</v>
      </c>
      <c r="K29" s="331" t="e">
        <f>+#REF!-#REF!</f>
        <v>#REF!</v>
      </c>
      <c r="L29" s="929" t="e">
        <f>+#REF!-#REF!</f>
        <v>#REF!</v>
      </c>
      <c r="M29" s="329"/>
      <c r="N29" s="933" t="e">
        <f>+#REF!-#REF!</f>
        <v>#REF!</v>
      </c>
      <c r="O29" s="329" t="e">
        <f>+#REF!-#REF!</f>
        <v>#REF!</v>
      </c>
      <c r="P29" s="931" t="e">
        <f>+#REF!-#REF!</f>
        <v>#REF!</v>
      </c>
      <c r="Q29" s="931" t="e">
        <f>+#REF!-#REF!</f>
        <v>#REF!</v>
      </c>
      <c r="R29" s="931" t="e">
        <f>+#REF!-#REF!</f>
        <v>#REF!</v>
      </c>
      <c r="S29" s="931" t="e">
        <f>+#REF!-#REF!</f>
        <v>#REF!</v>
      </c>
      <c r="T29" s="931" t="e">
        <f>+#REF!-#REF!</f>
        <v>#REF!</v>
      </c>
      <c r="U29" s="931" t="e">
        <f>+#REF!-#REF!</f>
        <v>#REF!</v>
      </c>
      <c r="V29" s="931" t="e">
        <f>+#REF!-#REF!</f>
        <v>#REF!</v>
      </c>
      <c r="W29" s="622" t="s">
        <v>1454</v>
      </c>
      <c r="X29" s="928"/>
      <c r="Y29" s="928"/>
      <c r="Z29" s="363"/>
      <c r="AA29" s="363"/>
      <c r="AB29" s="363"/>
      <c r="AC29" s="363"/>
      <c r="AD29" s="363"/>
      <c r="AE29" s="363"/>
      <c r="AF29" s="363"/>
      <c r="AG29" s="363"/>
      <c r="AH29" s="363"/>
    </row>
    <row r="30" spans="2:34" s="360" customFormat="1" ht="26.25" customHeight="1" x14ac:dyDescent="0.2">
      <c r="B30" s="454" t="s">
        <v>776</v>
      </c>
      <c r="C30" s="645">
        <v>61943</v>
      </c>
      <c r="D30" s="361" t="e">
        <f t="shared" ref="D30:J30" si="8">+D31+D32+D33+D34</f>
        <v>#REF!</v>
      </c>
      <c r="E30" s="361" t="e">
        <f t="shared" si="8"/>
        <v>#REF!</v>
      </c>
      <c r="F30" s="361" t="e">
        <f t="shared" si="8"/>
        <v>#REF!</v>
      </c>
      <c r="G30" s="361" t="e">
        <f t="shared" si="8"/>
        <v>#REF!</v>
      </c>
      <c r="H30" s="361" t="e">
        <f t="shared" si="8"/>
        <v>#REF!</v>
      </c>
      <c r="I30" s="361" t="e">
        <f t="shared" si="8"/>
        <v>#REF!</v>
      </c>
      <c r="J30" s="361" t="e">
        <f t="shared" si="8"/>
        <v>#REF!</v>
      </c>
      <c r="K30" s="361" t="e">
        <f>+K31+K32+K33+K34</f>
        <v>#REF!</v>
      </c>
      <c r="L30" s="366" t="e">
        <f>+L31+L32+L33+L34</f>
        <v>#REF!</v>
      </c>
      <c r="M30" s="362"/>
      <c r="N30" s="934" t="e">
        <f t="shared" ref="N30:V30" si="9">+N31+N32+N33+N34</f>
        <v>#REF!</v>
      </c>
      <c r="O30" s="362" t="e">
        <f t="shared" si="9"/>
        <v>#REF!</v>
      </c>
      <c r="P30" s="927" t="e">
        <f t="shared" si="9"/>
        <v>#REF!</v>
      </c>
      <c r="Q30" s="927" t="e">
        <f t="shared" si="9"/>
        <v>#REF!</v>
      </c>
      <c r="R30" s="927" t="e">
        <f t="shared" si="9"/>
        <v>#REF!</v>
      </c>
      <c r="S30" s="927" t="e">
        <f t="shared" si="9"/>
        <v>#REF!</v>
      </c>
      <c r="T30" s="927" t="e">
        <f t="shared" si="9"/>
        <v>#REF!</v>
      </c>
      <c r="U30" s="927" t="e">
        <f t="shared" si="9"/>
        <v>#REF!</v>
      </c>
      <c r="V30" s="927" t="e">
        <f t="shared" si="9"/>
        <v>#REF!</v>
      </c>
      <c r="W30" s="620" t="s">
        <v>262</v>
      </c>
      <c r="X30" s="928"/>
      <c r="Y30" s="928"/>
      <c r="Z30" s="363"/>
      <c r="AA30" s="363"/>
      <c r="AB30" s="363"/>
      <c r="AC30" s="363"/>
      <c r="AD30" s="363"/>
      <c r="AE30" s="363"/>
      <c r="AF30" s="363"/>
      <c r="AG30" s="363"/>
      <c r="AH30" s="363"/>
    </row>
    <row r="31" spans="2:34" s="360" customFormat="1" ht="26.25" customHeight="1" x14ac:dyDescent="0.2">
      <c r="B31" s="621" t="s">
        <v>1199</v>
      </c>
      <c r="C31" s="592">
        <v>-674</v>
      </c>
      <c r="D31" s="331" t="e">
        <f>+#REF!-#REF!</f>
        <v>#REF!</v>
      </c>
      <c r="E31" s="331" t="e">
        <f>+#REF!-#REF!</f>
        <v>#REF!</v>
      </c>
      <c r="F31" s="331" t="e">
        <f>+#REF!-#REF!</f>
        <v>#REF!</v>
      </c>
      <c r="G31" s="331" t="e">
        <f>+#REF!-#REF!</f>
        <v>#REF!</v>
      </c>
      <c r="H31" s="331" t="e">
        <f>+#REF!-#REF!</f>
        <v>#REF!</v>
      </c>
      <c r="I31" s="331" t="e">
        <f>+#REF!-#REF!</f>
        <v>#REF!</v>
      </c>
      <c r="J31" s="331" t="e">
        <f>+#REF!-#REF!</f>
        <v>#REF!</v>
      </c>
      <c r="K31" s="331" t="e">
        <f>+#REF!-#REF!</f>
        <v>#REF!</v>
      </c>
      <c r="L31" s="929" t="e">
        <f>+#REF!-#REF!</f>
        <v>#REF!</v>
      </c>
      <c r="M31" s="329"/>
      <c r="N31" s="933" t="e">
        <f>+#REF!-#REF!</f>
        <v>#REF!</v>
      </c>
      <c r="O31" s="329" t="e">
        <f>+#REF!-#REF!</f>
        <v>#REF!</v>
      </c>
      <c r="P31" s="931" t="e">
        <f>+#REF!-#REF!</f>
        <v>#REF!</v>
      </c>
      <c r="Q31" s="931" t="e">
        <f>+#REF!-#REF!</f>
        <v>#REF!</v>
      </c>
      <c r="R31" s="931" t="e">
        <f>+#REF!-#REF!</f>
        <v>#REF!</v>
      </c>
      <c r="S31" s="931" t="e">
        <f>+#REF!-#REF!</f>
        <v>#REF!</v>
      </c>
      <c r="T31" s="931" t="e">
        <f>+#REF!-#REF!</f>
        <v>#REF!</v>
      </c>
      <c r="U31" s="931" t="e">
        <f>+#REF!-#REF!</f>
        <v>#REF!</v>
      </c>
      <c r="V31" s="931" t="e">
        <f>+#REF!-#REF!</f>
        <v>#REF!</v>
      </c>
      <c r="W31" s="622" t="s">
        <v>1456</v>
      </c>
      <c r="X31" s="928"/>
      <c r="Y31" s="928"/>
      <c r="Z31" s="363"/>
      <c r="AA31" s="363"/>
      <c r="AB31" s="363"/>
      <c r="AC31" s="363"/>
      <c r="AD31" s="363"/>
      <c r="AE31" s="363"/>
      <c r="AF31" s="363"/>
      <c r="AG31" s="363"/>
      <c r="AH31" s="363"/>
    </row>
    <row r="32" spans="2:34" s="360" customFormat="1" ht="26.25" customHeight="1" x14ac:dyDescent="0.2">
      <c r="B32" s="621" t="s">
        <v>1200</v>
      </c>
      <c r="C32" s="592">
        <v>45385</v>
      </c>
      <c r="D32" s="331" t="e">
        <f>#REF!-#REF!</f>
        <v>#REF!</v>
      </c>
      <c r="E32" s="331" t="e">
        <f>#REF!-#REF!</f>
        <v>#REF!</v>
      </c>
      <c r="F32" s="929" t="e">
        <f>#REF!-#REF!</f>
        <v>#REF!</v>
      </c>
      <c r="G32" s="929" t="e">
        <f>#REF!-#REF!</f>
        <v>#REF!</v>
      </c>
      <c r="H32" s="929" t="e">
        <f>#REF!-#REF!</f>
        <v>#REF!</v>
      </c>
      <c r="I32" s="331" t="e">
        <f>#REF!-#REF!</f>
        <v>#REF!</v>
      </c>
      <c r="J32" s="331" t="e">
        <f>#REF!-#REF!</f>
        <v>#REF!</v>
      </c>
      <c r="K32" s="331" t="e">
        <f>#REF!-#REF!</f>
        <v>#REF!</v>
      </c>
      <c r="L32" s="929" t="e">
        <f>#REF!-#REF!</f>
        <v>#REF!</v>
      </c>
      <c r="M32" s="329"/>
      <c r="N32" s="933" t="e">
        <f>#REF!-#REF!</f>
        <v>#REF!</v>
      </c>
      <c r="O32" s="329" t="e">
        <f>#REF!-#REF!</f>
        <v>#REF!</v>
      </c>
      <c r="P32" s="931" t="e">
        <f>#REF!-#REF!</f>
        <v>#REF!</v>
      </c>
      <c r="Q32" s="931" t="e">
        <f>#REF!-#REF!</f>
        <v>#REF!</v>
      </c>
      <c r="R32" s="931" t="e">
        <f>#REF!-#REF!</f>
        <v>#REF!</v>
      </c>
      <c r="S32" s="931" t="e">
        <f>#REF!-#REF!</f>
        <v>#REF!</v>
      </c>
      <c r="T32" s="931" t="e">
        <f>#REF!-#REF!</f>
        <v>#REF!</v>
      </c>
      <c r="U32" s="931" t="e">
        <f>#REF!-#REF!</f>
        <v>#REF!</v>
      </c>
      <c r="V32" s="931" t="e">
        <f>#REF!-#REF!</f>
        <v>#REF!</v>
      </c>
      <c r="W32" s="622" t="s">
        <v>1457</v>
      </c>
      <c r="X32" s="928"/>
      <c r="Y32" s="928"/>
      <c r="Z32" s="363"/>
      <c r="AA32" s="363"/>
      <c r="AB32" s="363"/>
      <c r="AC32" s="363"/>
      <c r="AD32" s="363"/>
      <c r="AE32" s="363"/>
      <c r="AF32" s="363"/>
      <c r="AG32" s="363"/>
      <c r="AH32" s="363"/>
    </row>
    <row r="33" spans="2:34" s="360" customFormat="1" ht="26.25" customHeight="1" x14ac:dyDescent="0.2">
      <c r="B33" s="621" t="s">
        <v>712</v>
      </c>
      <c r="C33" s="592">
        <v>10125</v>
      </c>
      <c r="D33" s="331" t="e">
        <f>+#REF!-#REF!</f>
        <v>#REF!</v>
      </c>
      <c r="E33" s="331" t="e">
        <f>+#REF!-#REF!</f>
        <v>#REF!</v>
      </c>
      <c r="F33" s="331" t="e">
        <f>+#REF!-#REF!</f>
        <v>#REF!</v>
      </c>
      <c r="G33" s="331" t="e">
        <f>+#REF!-#REF!</f>
        <v>#REF!</v>
      </c>
      <c r="H33" s="331" t="e">
        <f>+#REF!-#REF!</f>
        <v>#REF!</v>
      </c>
      <c r="I33" s="929" t="e">
        <f>+#REF!-#REF!</f>
        <v>#REF!</v>
      </c>
      <c r="J33" s="929" t="e">
        <f>+#REF!-#REF!</f>
        <v>#REF!</v>
      </c>
      <c r="K33" s="929" t="e">
        <f>+#REF!-#REF!</f>
        <v>#REF!</v>
      </c>
      <c r="L33" s="929" t="e">
        <f>+#REF!-#REF!</f>
        <v>#REF!</v>
      </c>
      <c r="M33" s="329"/>
      <c r="N33" s="930" t="e">
        <f>+#REF!-#REF!</f>
        <v>#REF!</v>
      </c>
      <c r="O33" s="329" t="e">
        <f>+#REF!-#REF!</f>
        <v>#REF!</v>
      </c>
      <c r="P33" s="931" t="e">
        <f>+#REF!-#REF!</f>
        <v>#REF!</v>
      </c>
      <c r="Q33" s="931" t="e">
        <f>+#REF!-#REF!</f>
        <v>#REF!</v>
      </c>
      <c r="R33" s="931" t="e">
        <f>+#REF!-#REF!</f>
        <v>#REF!</v>
      </c>
      <c r="S33" s="931" t="e">
        <f>+#REF!-#REF!</f>
        <v>#REF!</v>
      </c>
      <c r="T33" s="931" t="e">
        <f>+#REF!-#REF!</f>
        <v>#REF!</v>
      </c>
      <c r="U33" s="931" t="e">
        <f>+#REF!-#REF!</f>
        <v>#REF!</v>
      </c>
      <c r="V33" s="931" t="e">
        <f>+#REF!-#REF!</f>
        <v>#REF!</v>
      </c>
      <c r="W33" s="622" t="s">
        <v>790</v>
      </c>
      <c r="X33" s="928"/>
      <c r="Y33" s="928"/>
      <c r="Z33" s="363"/>
      <c r="AA33" s="363"/>
      <c r="AB33" s="363"/>
      <c r="AC33" s="363"/>
      <c r="AD33" s="363"/>
      <c r="AE33" s="363"/>
      <c r="AF33" s="363"/>
      <c r="AG33" s="363"/>
      <c r="AH33" s="363"/>
    </row>
    <row r="34" spans="2:34" s="360" customFormat="1" ht="26.25" customHeight="1" x14ac:dyDescent="0.2">
      <c r="B34" s="621" t="s">
        <v>849</v>
      </c>
      <c r="C34" s="592">
        <v>7107</v>
      </c>
      <c r="D34" s="331" t="e">
        <f>+#REF!-#REF!</f>
        <v>#REF!</v>
      </c>
      <c r="E34" s="331" t="e">
        <f>+#REF!-#REF!</f>
        <v>#REF!</v>
      </c>
      <c r="F34" s="331" t="e">
        <f>+#REF!-#REF!</f>
        <v>#REF!</v>
      </c>
      <c r="G34" s="331" t="e">
        <f>+#REF!-#REF!</f>
        <v>#REF!</v>
      </c>
      <c r="H34" s="331" t="e">
        <f>+#REF!-#REF!</f>
        <v>#REF!</v>
      </c>
      <c r="I34" s="929" t="e">
        <f>+#REF!-#REF!</f>
        <v>#REF!</v>
      </c>
      <c r="J34" s="929" t="e">
        <f>+#REF!-#REF!</f>
        <v>#REF!</v>
      </c>
      <c r="K34" s="929" t="e">
        <f>+#REF!-#REF!</f>
        <v>#REF!</v>
      </c>
      <c r="L34" s="331" t="e">
        <f>+#REF!-#REF!</f>
        <v>#REF!</v>
      </c>
      <c r="M34" s="329"/>
      <c r="N34" s="930" t="e">
        <f>+#REF!-#REF!</f>
        <v>#REF!</v>
      </c>
      <c r="O34" s="329" t="e">
        <f>+#REF!-#REF!</f>
        <v>#REF!</v>
      </c>
      <c r="P34" s="931" t="e">
        <f>+#REF!-#REF!</f>
        <v>#REF!</v>
      </c>
      <c r="Q34" s="931" t="e">
        <f>+#REF!-#REF!</f>
        <v>#REF!</v>
      </c>
      <c r="R34" s="931" t="e">
        <f>+#REF!-#REF!</f>
        <v>#REF!</v>
      </c>
      <c r="S34" s="931" t="e">
        <f>+#REF!-#REF!</f>
        <v>#REF!</v>
      </c>
      <c r="T34" s="931" t="e">
        <f>+#REF!-#REF!</f>
        <v>#REF!</v>
      </c>
      <c r="U34" s="931" t="e">
        <f>+#REF!-#REF!</f>
        <v>#REF!</v>
      </c>
      <c r="V34" s="931" t="e">
        <f>+#REF!-#REF!</f>
        <v>#REF!</v>
      </c>
      <c r="W34" s="622" t="s">
        <v>313</v>
      </c>
      <c r="X34" s="928"/>
      <c r="Y34" s="928"/>
      <c r="Z34" s="363"/>
      <c r="AA34" s="363"/>
      <c r="AB34" s="363"/>
      <c r="AC34" s="363"/>
      <c r="AD34" s="363"/>
      <c r="AE34" s="363"/>
      <c r="AF34" s="363"/>
      <c r="AG34" s="363"/>
      <c r="AH34" s="363"/>
    </row>
    <row r="35" spans="2:34" s="360" customFormat="1" ht="15" customHeight="1" thickBot="1" x14ac:dyDescent="0.25">
      <c r="B35" s="641"/>
      <c r="C35" s="935"/>
      <c r="D35" s="936"/>
      <c r="E35" s="936"/>
      <c r="F35" s="936"/>
      <c r="G35" s="936"/>
      <c r="H35" s="936"/>
      <c r="I35" s="936"/>
      <c r="J35" s="936"/>
      <c r="K35" s="936"/>
      <c r="L35" s="936"/>
      <c r="M35" s="937"/>
      <c r="N35" s="938"/>
      <c r="O35" s="937"/>
      <c r="P35" s="939"/>
      <c r="Q35" s="939"/>
      <c r="R35" s="939"/>
      <c r="S35" s="939"/>
      <c r="T35" s="939"/>
      <c r="U35" s="939"/>
      <c r="V35" s="939"/>
      <c r="W35" s="959"/>
      <c r="X35" s="928"/>
      <c r="Y35" s="928"/>
      <c r="Z35" s="363"/>
      <c r="AA35" s="363"/>
      <c r="AB35" s="363"/>
      <c r="AC35" s="363"/>
      <c r="AD35" s="363"/>
      <c r="AE35" s="363"/>
      <c r="AF35" s="363"/>
      <c r="AG35" s="363"/>
      <c r="AH35" s="363"/>
    </row>
    <row r="36" spans="2:34" s="365" customFormat="1" ht="15" customHeight="1" thickTop="1" x14ac:dyDescent="0.2">
      <c r="B36" s="621"/>
      <c r="C36" s="941"/>
      <c r="D36" s="942"/>
      <c r="E36" s="942"/>
      <c r="F36" s="942"/>
      <c r="G36" s="942"/>
      <c r="H36" s="942"/>
      <c r="I36" s="942"/>
      <c r="J36" s="942"/>
      <c r="K36" s="942"/>
      <c r="L36" s="942"/>
      <c r="M36" s="943"/>
      <c r="N36" s="944"/>
      <c r="O36" s="943"/>
      <c r="P36" s="945"/>
      <c r="Q36" s="945"/>
      <c r="R36" s="945"/>
      <c r="S36" s="945"/>
      <c r="T36" s="945"/>
      <c r="U36" s="945"/>
      <c r="V36" s="945"/>
      <c r="W36" s="622"/>
      <c r="X36" s="928"/>
      <c r="Y36" s="928"/>
      <c r="Z36" s="363"/>
      <c r="AA36" s="363"/>
      <c r="AB36" s="363"/>
      <c r="AC36" s="363"/>
      <c r="AD36" s="363"/>
      <c r="AE36" s="363"/>
      <c r="AF36" s="363"/>
      <c r="AG36" s="363"/>
      <c r="AH36" s="363"/>
    </row>
    <row r="37" spans="2:34" s="365" customFormat="1" ht="23.1" customHeight="1" x14ac:dyDescent="0.2">
      <c r="B37" s="455" t="s">
        <v>1469</v>
      </c>
      <c r="C37" s="946"/>
      <c r="D37" s="946"/>
      <c r="E37" s="946"/>
      <c r="F37" s="946"/>
      <c r="G37" s="946"/>
      <c r="H37" s="946"/>
      <c r="I37" s="946"/>
      <c r="J37" s="946"/>
      <c r="K37" s="946"/>
      <c r="L37" s="946"/>
      <c r="M37" s="902"/>
      <c r="N37" s="909"/>
      <c r="O37" s="902"/>
      <c r="P37" s="947"/>
      <c r="Q37" s="947"/>
      <c r="R37" s="947"/>
      <c r="S37" s="947"/>
      <c r="T37" s="947"/>
      <c r="U37" s="947"/>
      <c r="V37" s="947"/>
      <c r="W37" s="379" t="s">
        <v>731</v>
      </c>
      <c r="X37" s="928"/>
      <c r="Y37" s="928"/>
      <c r="Z37" s="363"/>
      <c r="AA37" s="363"/>
      <c r="AB37" s="363"/>
      <c r="AC37" s="363"/>
      <c r="AD37" s="363"/>
      <c r="AE37" s="363"/>
      <c r="AF37" s="363"/>
      <c r="AG37" s="363"/>
      <c r="AH37" s="363"/>
    </row>
    <row r="38" spans="2:34" s="360" customFormat="1" ht="9" customHeight="1" x14ac:dyDescent="0.2">
      <c r="B38" s="454"/>
      <c r="C38" s="946"/>
      <c r="D38" s="946"/>
      <c r="E38" s="946"/>
      <c r="F38" s="946"/>
      <c r="G38" s="946"/>
      <c r="H38" s="946"/>
      <c r="I38" s="946"/>
      <c r="J38" s="946"/>
      <c r="K38" s="946"/>
      <c r="L38" s="946"/>
      <c r="M38" s="902"/>
      <c r="N38" s="909"/>
      <c r="O38" s="902"/>
      <c r="P38" s="947"/>
      <c r="Q38" s="947"/>
      <c r="R38" s="947"/>
      <c r="S38" s="947"/>
      <c r="T38" s="947"/>
      <c r="U38" s="947"/>
      <c r="V38" s="947"/>
      <c r="W38" s="620"/>
      <c r="X38" s="928"/>
      <c r="Y38" s="928"/>
      <c r="Z38" s="363"/>
      <c r="AA38" s="363"/>
      <c r="AB38" s="363"/>
      <c r="AC38" s="363"/>
      <c r="AD38" s="363"/>
      <c r="AE38" s="363"/>
      <c r="AF38" s="363"/>
      <c r="AG38" s="363"/>
      <c r="AH38" s="363"/>
    </row>
    <row r="39" spans="2:34" s="360" customFormat="1" ht="26.25" customHeight="1" x14ac:dyDescent="0.2">
      <c r="B39" s="454" t="s">
        <v>175</v>
      </c>
      <c r="C39" s="948">
        <v>13.303556635438474</v>
      </c>
      <c r="D39" s="948" t="e">
        <f>+(#REF!/#REF!-1)*100</f>
        <v>#REF!</v>
      </c>
      <c r="E39" s="948" t="e">
        <f>+(#REF!/#REF!-1)*100</f>
        <v>#REF!</v>
      </c>
      <c r="F39" s="948" t="e">
        <f>+(#REF!/#REF!-1)*100</f>
        <v>#REF!</v>
      </c>
      <c r="G39" s="948" t="e">
        <f>+(#REF!/#REF!-1)*100</f>
        <v>#REF!</v>
      </c>
      <c r="H39" s="948" t="e">
        <f>+(#REF!/#REF!-1)*100</f>
        <v>#REF!</v>
      </c>
      <c r="I39" s="948" t="e">
        <f>+(#REF!/#REF!-1)*100</f>
        <v>#REF!</v>
      </c>
      <c r="J39" s="948" t="e">
        <f>+(#REF!/#REF!-1)*100</f>
        <v>#REF!</v>
      </c>
      <c r="K39" s="948" t="e">
        <f>+(#REF!/#REF!-1)*100</f>
        <v>#REF!</v>
      </c>
      <c r="L39" s="948" t="e">
        <f>+(#REF!/#REF!-1)*100</f>
        <v>#REF!</v>
      </c>
      <c r="M39" s="949"/>
      <c r="N39" s="950" t="e">
        <f>+(#REF!/#REF!-1)*100</f>
        <v>#REF!</v>
      </c>
      <c r="O39" s="949" t="e">
        <f>+(#REF!/#REF!-1)*100</f>
        <v>#REF!</v>
      </c>
      <c r="P39" s="951" t="e">
        <f>+(#REF!/#REF!-1)*100</f>
        <v>#REF!</v>
      </c>
      <c r="Q39" s="951" t="e">
        <f>+(#REF!/#REF!-1)*100</f>
        <v>#REF!</v>
      </c>
      <c r="R39" s="951" t="e">
        <f>+(#REF!/#REF!-1)*100</f>
        <v>#REF!</v>
      </c>
      <c r="S39" s="951" t="e">
        <f>+(#REF!/#REF!-1)*100</f>
        <v>#REF!</v>
      </c>
      <c r="T39" s="951" t="e">
        <f>+(#REF!/#REF!-1)*100</f>
        <v>#REF!</v>
      </c>
      <c r="U39" s="951" t="e">
        <f>+(#REF!/#REF!-1)*100</f>
        <v>#REF!</v>
      </c>
      <c r="V39" s="951" t="e">
        <f>+(#REF!/#REF!-1)*100</f>
        <v>#REF!</v>
      </c>
      <c r="W39" s="620" t="s">
        <v>877</v>
      </c>
      <c r="X39" s="928"/>
      <c r="Y39" s="928"/>
      <c r="Z39" s="363"/>
      <c r="AA39" s="363"/>
      <c r="AB39" s="363"/>
      <c r="AC39" s="363"/>
      <c r="AD39" s="363"/>
      <c r="AE39" s="363"/>
      <c r="AF39" s="363"/>
      <c r="AG39" s="363"/>
      <c r="AH39" s="363"/>
    </row>
    <row r="40" spans="2:34" s="365" customFormat="1" ht="26.25" customHeight="1" x14ac:dyDescent="0.2">
      <c r="B40" s="621" t="s">
        <v>1134</v>
      </c>
      <c r="C40" s="899">
        <v>6.9022821399667755</v>
      </c>
      <c r="D40" s="899" t="e">
        <f>+(#REF!/#REF!-1)*100</f>
        <v>#REF!</v>
      </c>
      <c r="E40" s="899" t="e">
        <f>+(#REF!/#REF!-1)*100</f>
        <v>#REF!</v>
      </c>
      <c r="F40" s="899" t="e">
        <f>+(#REF!/#REF!-1)*100</f>
        <v>#REF!</v>
      </c>
      <c r="G40" s="899" t="e">
        <f>+(#REF!/#REF!-1)*100</f>
        <v>#REF!</v>
      </c>
      <c r="H40" s="899" t="e">
        <f>+(#REF!/#REF!-1)*100</f>
        <v>#REF!</v>
      </c>
      <c r="I40" s="899" t="e">
        <f>+(#REF!/#REF!-1)*100</f>
        <v>#REF!</v>
      </c>
      <c r="J40" s="899" t="e">
        <f>+(#REF!/#REF!-1)*100</f>
        <v>#REF!</v>
      </c>
      <c r="K40" s="899" t="e">
        <f>+(#REF!/#REF!-1)*100</f>
        <v>#REF!</v>
      </c>
      <c r="L40" s="899" t="e">
        <f>+(#REF!/#REF!-1)*100</f>
        <v>#REF!</v>
      </c>
      <c r="M40" s="900"/>
      <c r="N40" s="901" t="e">
        <f>+(#REF!/#REF!-1)*100</f>
        <v>#REF!</v>
      </c>
      <c r="O40" s="900" t="e">
        <f>+(#REF!/#REF!-1)*100</f>
        <v>#REF!</v>
      </c>
      <c r="P40" s="952" t="e">
        <f>+(#REF!/#REF!-1)*100</f>
        <v>#REF!</v>
      </c>
      <c r="Q40" s="952" t="e">
        <f>+(#REF!/#REF!-1)*100</f>
        <v>#REF!</v>
      </c>
      <c r="R40" s="952" t="e">
        <f>+(#REF!/#REF!-1)*100</f>
        <v>#REF!</v>
      </c>
      <c r="S40" s="952" t="e">
        <f>+(#REF!/#REF!-1)*100</f>
        <v>#REF!</v>
      </c>
      <c r="T40" s="952" t="e">
        <f>+(#REF!/#REF!-1)*100</f>
        <v>#REF!</v>
      </c>
      <c r="U40" s="952" t="e">
        <f>+(#REF!/#REF!-1)*100</f>
        <v>#REF!</v>
      </c>
      <c r="V40" s="952" t="e">
        <f>+(#REF!/#REF!-1)*100</f>
        <v>#REF!</v>
      </c>
      <c r="W40" s="622" t="s">
        <v>1135</v>
      </c>
      <c r="X40" s="928"/>
      <c r="Y40" s="928"/>
      <c r="Z40" s="363"/>
      <c r="AA40" s="363"/>
      <c r="AB40" s="363"/>
      <c r="AC40" s="363"/>
      <c r="AD40" s="363"/>
      <c r="AE40" s="363"/>
      <c r="AF40" s="363"/>
      <c r="AG40" s="363"/>
      <c r="AH40" s="363"/>
    </row>
    <row r="41" spans="2:34" s="365" customFormat="1" ht="26.25" customHeight="1" x14ac:dyDescent="0.2">
      <c r="B41" s="621" t="s">
        <v>1501</v>
      </c>
      <c r="C41" s="899">
        <v>14.492372646677554</v>
      </c>
      <c r="D41" s="899" t="e">
        <f>+(#REF!/#REF!-1)*100</f>
        <v>#REF!</v>
      </c>
      <c r="E41" s="899" t="e">
        <f>+(#REF!/#REF!-1)*100</f>
        <v>#REF!</v>
      </c>
      <c r="F41" s="899" t="e">
        <f>+(#REF!/#REF!-1)*100</f>
        <v>#REF!</v>
      </c>
      <c r="G41" s="899" t="e">
        <f>+(#REF!/#REF!-1)*100</f>
        <v>#REF!</v>
      </c>
      <c r="H41" s="899" t="e">
        <f>+(#REF!/#REF!-1)*100</f>
        <v>#REF!</v>
      </c>
      <c r="I41" s="899" t="e">
        <f>+(#REF!/#REF!-1)*100</f>
        <v>#REF!</v>
      </c>
      <c r="J41" s="899" t="e">
        <f>+(#REF!/#REF!-1)*100</f>
        <v>#REF!</v>
      </c>
      <c r="K41" s="899" t="e">
        <f>+(#REF!/#REF!-1)*100</f>
        <v>#REF!</v>
      </c>
      <c r="L41" s="899" t="e">
        <f>+(#REF!/#REF!-1)*100</f>
        <v>#REF!</v>
      </c>
      <c r="M41" s="900"/>
      <c r="N41" s="901" t="e">
        <f>+(#REF!/#REF!-1)*100</f>
        <v>#REF!</v>
      </c>
      <c r="O41" s="900" t="e">
        <f>+(#REF!/#REF!-1)*100</f>
        <v>#REF!</v>
      </c>
      <c r="P41" s="952" t="e">
        <f>+(#REF!/#REF!-1)*100</f>
        <v>#REF!</v>
      </c>
      <c r="Q41" s="952" t="e">
        <f>+(#REF!/#REF!-1)*100</f>
        <v>#REF!</v>
      </c>
      <c r="R41" s="952" t="e">
        <f>+(#REF!/#REF!-1)*100</f>
        <v>#REF!</v>
      </c>
      <c r="S41" s="952" t="e">
        <f>+(#REF!/#REF!-1)*100</f>
        <v>#REF!</v>
      </c>
      <c r="T41" s="952" t="e">
        <f>+(#REF!/#REF!-1)*100</f>
        <v>#REF!</v>
      </c>
      <c r="U41" s="952" t="e">
        <f>+(#REF!/#REF!-1)*100</f>
        <v>#REF!</v>
      </c>
      <c r="V41" s="952" t="e">
        <f>+(#REF!/#REF!-1)*100</f>
        <v>#REF!</v>
      </c>
      <c r="W41" s="622" t="s">
        <v>879</v>
      </c>
      <c r="X41" s="928"/>
      <c r="Y41" s="928"/>
      <c r="Z41" s="363"/>
      <c r="AA41" s="363"/>
      <c r="AB41" s="363"/>
      <c r="AC41" s="363"/>
      <c r="AD41" s="363"/>
      <c r="AE41" s="363"/>
      <c r="AF41" s="363"/>
      <c r="AG41" s="363"/>
      <c r="AH41" s="363"/>
    </row>
    <row r="42" spans="2:34" s="360" customFormat="1" ht="26.25" customHeight="1" x14ac:dyDescent="0.2">
      <c r="B42" s="454" t="s">
        <v>880</v>
      </c>
      <c r="C42" s="948">
        <v>47.61330972639368</v>
      </c>
      <c r="D42" s="948" t="e">
        <f>+(#REF!/#REF!-1)*100</f>
        <v>#REF!</v>
      </c>
      <c r="E42" s="948" t="e">
        <f>+(#REF!/#REF!-1)*100</f>
        <v>#REF!</v>
      </c>
      <c r="F42" s="948" t="e">
        <f>+(#REF!/#REF!-1)*100</f>
        <v>#REF!</v>
      </c>
      <c r="G42" s="948" t="e">
        <f>+(#REF!/#REF!-1)*100</f>
        <v>#REF!</v>
      </c>
      <c r="H42" s="948" t="e">
        <f>+(#REF!/#REF!-1)*100</f>
        <v>#REF!</v>
      </c>
      <c r="I42" s="948" t="e">
        <f>+(#REF!/#REF!-1)*100</f>
        <v>#REF!</v>
      </c>
      <c r="J42" s="948" t="e">
        <f>+(#REF!/#REF!-1)*100</f>
        <v>#REF!</v>
      </c>
      <c r="K42" s="948" t="e">
        <f>+(#REF!/#REF!-1)*100</f>
        <v>#REF!</v>
      </c>
      <c r="L42" s="948" t="e">
        <f>+(#REF!/#REF!-1)*100</f>
        <v>#REF!</v>
      </c>
      <c r="M42" s="949"/>
      <c r="N42" s="950" t="e">
        <f>+(#REF!/#REF!-1)*100</f>
        <v>#REF!</v>
      </c>
      <c r="O42" s="949" t="e">
        <f>+(#REF!/#REF!-1)*100</f>
        <v>#REF!</v>
      </c>
      <c r="P42" s="951" t="e">
        <f>+(#REF!/#REF!-1)*100</f>
        <v>#REF!</v>
      </c>
      <c r="Q42" s="951" t="e">
        <f>+(#REF!/#REF!-1)*100</f>
        <v>#REF!</v>
      </c>
      <c r="R42" s="951" t="e">
        <f>+(#REF!/#REF!-1)*100</f>
        <v>#REF!</v>
      </c>
      <c r="S42" s="951" t="e">
        <f>+(#REF!/#REF!-1)*100</f>
        <v>#REF!</v>
      </c>
      <c r="T42" s="951" t="e">
        <f>+(#REF!/#REF!-1)*100</f>
        <v>#REF!</v>
      </c>
      <c r="U42" s="951" t="e">
        <f>+(#REF!/#REF!-1)*100</f>
        <v>#REF!</v>
      </c>
      <c r="V42" s="951" t="e">
        <f>+(#REF!/#REF!-1)*100</f>
        <v>#REF!</v>
      </c>
      <c r="W42" s="620" t="s">
        <v>878</v>
      </c>
      <c r="X42" s="928"/>
      <c r="Y42" s="928"/>
      <c r="Z42" s="363"/>
      <c r="AA42" s="363"/>
      <c r="AB42" s="363"/>
      <c r="AC42" s="363"/>
      <c r="AD42" s="363"/>
      <c r="AE42" s="363"/>
      <c r="AF42" s="363"/>
      <c r="AG42" s="363"/>
      <c r="AH42" s="363"/>
    </row>
    <row r="43" spans="2:34" s="360" customFormat="1" ht="26.25" customHeight="1" x14ac:dyDescent="0.2">
      <c r="B43" s="621" t="s">
        <v>1449</v>
      </c>
      <c r="C43" s="899">
        <v>327.34360497493969</v>
      </c>
      <c r="D43" s="899" t="e">
        <f>+(#REF!/#REF!-1)*100</f>
        <v>#REF!</v>
      </c>
      <c r="E43" s="899" t="e">
        <f>+(#REF!/#REF!-1)*100</f>
        <v>#REF!</v>
      </c>
      <c r="F43" s="899" t="e">
        <f>+(#REF!/#REF!-1)*100</f>
        <v>#REF!</v>
      </c>
      <c r="G43" s="899" t="e">
        <f>+(#REF!/#REF!-1)*100</f>
        <v>#REF!</v>
      </c>
      <c r="H43" s="899" t="e">
        <f>+(#REF!/#REF!-1)*100</f>
        <v>#REF!</v>
      </c>
      <c r="I43" s="899" t="e">
        <f>+(#REF!/#REF!-1)*100</f>
        <v>#REF!</v>
      </c>
      <c r="J43" s="899" t="e">
        <f>+(#REF!/#REF!-1)*100</f>
        <v>#REF!</v>
      </c>
      <c r="K43" s="899" t="e">
        <f>+(#REF!/#REF!-1)*100</f>
        <v>#REF!</v>
      </c>
      <c r="L43" s="899" t="e">
        <f>+(#REF!/#REF!-1)*100</f>
        <v>#REF!</v>
      </c>
      <c r="M43" s="900"/>
      <c r="N43" s="901" t="e">
        <f>+(#REF!/#REF!-1)*100</f>
        <v>#REF!</v>
      </c>
      <c r="O43" s="900" t="e">
        <f>+(#REF!/#REF!-1)*100</f>
        <v>#REF!</v>
      </c>
      <c r="P43" s="952" t="e">
        <f>+(#REF!/#REF!-1)*100</f>
        <v>#REF!</v>
      </c>
      <c r="Q43" s="952" t="e">
        <f>+(#REF!/#REF!-1)*100</f>
        <v>#REF!</v>
      </c>
      <c r="R43" s="952" t="e">
        <f>+(#REF!/#REF!-1)*100</f>
        <v>#REF!</v>
      </c>
      <c r="S43" s="952" t="e">
        <f>+(#REF!/#REF!-1)*100</f>
        <v>#REF!</v>
      </c>
      <c r="T43" s="952" t="e">
        <f>+(#REF!/#REF!-1)*100</f>
        <v>#REF!</v>
      </c>
      <c r="U43" s="952" t="e">
        <f>+(#REF!/#REF!-1)*100</f>
        <v>#REF!</v>
      </c>
      <c r="V43" s="952" t="e">
        <f>+(#REF!/#REF!-1)*100</f>
        <v>#REF!</v>
      </c>
      <c r="W43" s="622" t="s">
        <v>1451</v>
      </c>
      <c r="X43" s="928"/>
      <c r="Y43" s="928"/>
      <c r="Z43" s="363"/>
      <c r="AA43" s="363"/>
      <c r="AB43" s="363"/>
      <c r="AC43" s="363"/>
      <c r="AD43" s="363"/>
      <c r="AE43" s="363"/>
      <c r="AF43" s="363"/>
      <c r="AG43" s="363"/>
      <c r="AH43" s="363"/>
    </row>
    <row r="44" spans="2:34" s="365" customFormat="1" ht="26.25" customHeight="1" x14ac:dyDescent="0.2">
      <c r="B44" s="621" t="s">
        <v>1289</v>
      </c>
      <c r="C44" s="899">
        <v>-15.428042233918982</v>
      </c>
      <c r="D44" s="899" t="e">
        <f>+(#REF!/#REF!-1)*100</f>
        <v>#REF!</v>
      </c>
      <c r="E44" s="899" t="e">
        <f>+(#REF!/#REF!-1)*100</f>
        <v>#REF!</v>
      </c>
      <c r="F44" s="899" t="e">
        <f>+(#REF!/#REF!-1)*100</f>
        <v>#REF!</v>
      </c>
      <c r="G44" s="899" t="e">
        <f>+(#REF!/#REF!-1)*100</f>
        <v>#REF!</v>
      </c>
      <c r="H44" s="899" t="e">
        <f>+(#REF!/#REF!-1)*100</f>
        <v>#REF!</v>
      </c>
      <c r="I44" s="899" t="e">
        <f>+(#REF!/#REF!-1)*100</f>
        <v>#REF!</v>
      </c>
      <c r="J44" s="899" t="e">
        <f>+(#REF!/#REF!-1)*100</f>
        <v>#REF!</v>
      </c>
      <c r="K44" s="899" t="e">
        <f>+(#REF!/#REF!-1)*100</f>
        <v>#REF!</v>
      </c>
      <c r="L44" s="899" t="e">
        <f>+(#REF!/#REF!-1)*100</f>
        <v>#REF!</v>
      </c>
      <c r="M44" s="900"/>
      <c r="N44" s="901" t="e">
        <f>+(#REF!/#REF!-1)*100</f>
        <v>#REF!</v>
      </c>
      <c r="O44" s="900" t="e">
        <f>+(#REF!/#REF!-1)*100</f>
        <v>#REF!</v>
      </c>
      <c r="P44" s="952" t="e">
        <f>+(#REF!/#REF!-1)*100</f>
        <v>#REF!</v>
      </c>
      <c r="Q44" s="952" t="e">
        <f>+(#REF!/#REF!-1)*100</f>
        <v>#REF!</v>
      </c>
      <c r="R44" s="952" t="e">
        <f>+(#REF!/#REF!-1)*100</f>
        <v>#REF!</v>
      </c>
      <c r="S44" s="952" t="e">
        <f>+(#REF!/#REF!-1)*100</f>
        <v>#REF!</v>
      </c>
      <c r="T44" s="952" t="e">
        <f>+(#REF!/#REF!-1)*100</f>
        <v>#REF!</v>
      </c>
      <c r="U44" s="952" t="e">
        <f>+(#REF!/#REF!-1)*100</f>
        <v>#REF!</v>
      </c>
      <c r="V44" s="952" t="e">
        <f>+(#REF!/#REF!-1)*100</f>
        <v>#REF!</v>
      </c>
      <c r="W44" s="622" t="s">
        <v>1305</v>
      </c>
      <c r="X44" s="928"/>
      <c r="Y44" s="928"/>
      <c r="Z44" s="363"/>
      <c r="AA44" s="363"/>
      <c r="AB44" s="363"/>
      <c r="AC44" s="363"/>
      <c r="AD44" s="363"/>
      <c r="AE44" s="363"/>
      <c r="AF44" s="363"/>
      <c r="AG44" s="363"/>
      <c r="AH44" s="363"/>
    </row>
    <row r="45" spans="2:34" s="365" customFormat="1" ht="26.25" customHeight="1" x14ac:dyDescent="0.2">
      <c r="B45" s="621" t="s">
        <v>1452</v>
      </c>
      <c r="C45" s="899">
        <v>6.6017247291616288</v>
      </c>
      <c r="D45" s="899" t="e">
        <f>+(#REF!/#REF!-1)*100</f>
        <v>#REF!</v>
      </c>
      <c r="E45" s="899" t="e">
        <f>+(#REF!/#REF!-1)*100</f>
        <v>#REF!</v>
      </c>
      <c r="F45" s="899" t="e">
        <f>+(#REF!/#REF!-1)*100</f>
        <v>#REF!</v>
      </c>
      <c r="G45" s="899" t="e">
        <f>+(#REF!/#REF!-1)*100</f>
        <v>#REF!</v>
      </c>
      <c r="H45" s="899" t="e">
        <f>+(#REF!/#REF!-1)*100</f>
        <v>#REF!</v>
      </c>
      <c r="I45" s="899" t="e">
        <f>+(#REF!/#REF!-1)*100</f>
        <v>#REF!</v>
      </c>
      <c r="J45" s="899" t="e">
        <f>+(#REF!/#REF!-1)*100</f>
        <v>#REF!</v>
      </c>
      <c r="K45" s="899" t="e">
        <f>+(#REF!/#REF!-1)*100</f>
        <v>#REF!</v>
      </c>
      <c r="L45" s="899" t="e">
        <f>+(#REF!/#REF!-1)*100</f>
        <v>#REF!</v>
      </c>
      <c r="M45" s="900"/>
      <c r="N45" s="901" t="e">
        <f>+(#REF!/#REF!-1)*100</f>
        <v>#REF!</v>
      </c>
      <c r="O45" s="900" t="e">
        <f>+(#REF!/#REF!-1)*100</f>
        <v>#REF!</v>
      </c>
      <c r="P45" s="952" t="e">
        <f>+(#REF!/#REF!-1)*100</f>
        <v>#REF!</v>
      </c>
      <c r="Q45" s="952" t="e">
        <f>+(#REF!/#REF!-1)*100</f>
        <v>#REF!</v>
      </c>
      <c r="R45" s="952" t="e">
        <f>+(#REF!/#REF!-1)*100</f>
        <v>#REF!</v>
      </c>
      <c r="S45" s="952" t="e">
        <f>+(#REF!/#REF!-1)*100</f>
        <v>#REF!</v>
      </c>
      <c r="T45" s="952" t="e">
        <f>+(#REF!/#REF!-1)*100</f>
        <v>#REF!</v>
      </c>
      <c r="U45" s="952" t="e">
        <f>+(#REF!/#REF!-1)*100</f>
        <v>#REF!</v>
      </c>
      <c r="V45" s="952" t="e">
        <f>+(#REF!/#REF!-1)*100</f>
        <v>#REF!</v>
      </c>
      <c r="W45" s="622" t="s">
        <v>1455</v>
      </c>
      <c r="X45" s="928"/>
      <c r="Y45" s="928"/>
      <c r="Z45" s="363"/>
      <c r="AA45" s="363"/>
      <c r="AB45" s="363"/>
      <c r="AC45" s="363"/>
      <c r="AD45" s="363"/>
      <c r="AE45" s="363"/>
      <c r="AF45" s="363"/>
      <c r="AG45" s="363"/>
      <c r="AH45" s="363"/>
    </row>
    <row r="46" spans="2:34" s="365" customFormat="1" ht="26.25" customHeight="1" x14ac:dyDescent="0.2">
      <c r="B46" s="621" t="s">
        <v>1453</v>
      </c>
      <c r="C46" s="899">
        <v>0</v>
      </c>
      <c r="D46" s="899">
        <v>0</v>
      </c>
      <c r="E46" s="899">
        <v>0</v>
      </c>
      <c r="F46" s="899">
        <v>0</v>
      </c>
      <c r="G46" s="899">
        <v>0</v>
      </c>
      <c r="H46" s="899">
        <v>0</v>
      </c>
      <c r="I46" s="899">
        <v>1</v>
      </c>
      <c r="J46" s="899" t="e">
        <f>+(#REF!/#REF!-1)*100</f>
        <v>#REF!</v>
      </c>
      <c r="K46" s="899" t="e">
        <f>+(#REF!/#REF!-1)*100</f>
        <v>#REF!</v>
      </c>
      <c r="L46" s="899" t="e">
        <f>+(#REF!/#REF!-1)*100</f>
        <v>#REF!</v>
      </c>
      <c r="M46" s="900"/>
      <c r="N46" s="901" t="e">
        <f>+(#REF!/#REF!-1)*100</f>
        <v>#REF!</v>
      </c>
      <c r="O46" s="900" t="e">
        <f>+(#REF!/#REF!-1)*100</f>
        <v>#REF!</v>
      </c>
      <c r="P46" s="952" t="e">
        <f>+(#REF!/#REF!-1)*100</f>
        <v>#REF!</v>
      </c>
      <c r="Q46" s="952" t="e">
        <f>+(#REF!/#REF!-1)*100</f>
        <v>#REF!</v>
      </c>
      <c r="R46" s="952" t="e">
        <f>+(#REF!/#REF!-1)*100</f>
        <v>#REF!</v>
      </c>
      <c r="S46" s="952" t="e">
        <f>+(#REF!/#REF!-1)*100</f>
        <v>#REF!</v>
      </c>
      <c r="T46" s="952" t="e">
        <f>+(#REF!/#REF!-1)*100</f>
        <v>#REF!</v>
      </c>
      <c r="U46" s="952" t="e">
        <f>+(#REF!/#REF!-1)*100</f>
        <v>#REF!</v>
      </c>
      <c r="V46" s="952" t="e">
        <f>+(#REF!/#REF!-1)*100</f>
        <v>#REF!</v>
      </c>
      <c r="W46" s="622" t="s">
        <v>945</v>
      </c>
      <c r="X46" s="928"/>
      <c r="Y46" s="928"/>
      <c r="Z46" s="363"/>
      <c r="AA46" s="363"/>
      <c r="AB46" s="363"/>
      <c r="AC46" s="363"/>
      <c r="AD46" s="363"/>
      <c r="AE46" s="363"/>
      <c r="AF46" s="363"/>
      <c r="AG46" s="363"/>
      <c r="AH46" s="363"/>
    </row>
    <row r="47" spans="2:34" s="360" customFormat="1" ht="9" customHeight="1" x14ac:dyDescent="0.2">
      <c r="B47" s="621"/>
      <c r="C47" s="899"/>
      <c r="D47" s="948"/>
      <c r="E47" s="948"/>
      <c r="F47" s="948"/>
      <c r="G47" s="948"/>
      <c r="H47" s="948"/>
      <c r="I47" s="948"/>
      <c r="J47" s="948"/>
      <c r="K47" s="948"/>
      <c r="L47" s="948"/>
      <c r="M47" s="949"/>
      <c r="N47" s="950"/>
      <c r="O47" s="949"/>
      <c r="P47" s="951"/>
      <c r="Q47" s="951"/>
      <c r="R47" s="951"/>
      <c r="S47" s="951"/>
      <c r="T47" s="951"/>
      <c r="U47" s="951"/>
      <c r="V47" s="951"/>
      <c r="W47" s="620"/>
      <c r="X47" s="928"/>
      <c r="Y47" s="928"/>
      <c r="Z47" s="363"/>
      <c r="AA47" s="363"/>
      <c r="AB47" s="363"/>
      <c r="AC47" s="363"/>
      <c r="AD47" s="363"/>
      <c r="AE47" s="363"/>
      <c r="AF47" s="363"/>
      <c r="AG47" s="363"/>
      <c r="AH47" s="363"/>
    </row>
    <row r="48" spans="2:34" s="360" customFormat="1" ht="26.25" customHeight="1" x14ac:dyDescent="0.2">
      <c r="B48" s="454" t="s">
        <v>1043</v>
      </c>
      <c r="C48" s="948">
        <v>19.856800595733183</v>
      </c>
      <c r="D48" s="948" t="e">
        <f>+(#REF!/#REF!-1)*100</f>
        <v>#REF!</v>
      </c>
      <c r="E48" s="948" t="e">
        <f>+(#REF!/#REF!-1)*100</f>
        <v>#REF!</v>
      </c>
      <c r="F48" s="948" t="e">
        <f>+(#REF!/#REF!-1)*100</f>
        <v>#REF!</v>
      </c>
      <c r="G48" s="948" t="e">
        <f>+(#REF!/#REF!-1)*100</f>
        <v>#REF!</v>
      </c>
      <c r="H48" s="948" t="e">
        <f>+(#REF!/#REF!-1)*100</f>
        <v>#REF!</v>
      </c>
      <c r="I48" s="948" t="e">
        <f>+(#REF!/#REF!-1)*100</f>
        <v>#REF!</v>
      </c>
      <c r="J48" s="948" t="e">
        <f>+(#REF!/#REF!-1)*100</f>
        <v>#REF!</v>
      </c>
      <c r="K48" s="948" t="e">
        <f>+(#REF!/#REF!-1)*100</f>
        <v>#REF!</v>
      </c>
      <c r="L48" s="948" t="e">
        <f>+(#REF!/#REF!-1)*100</f>
        <v>#REF!</v>
      </c>
      <c r="M48" s="949"/>
      <c r="N48" s="950" t="e">
        <f>+(#REF!/#REF!-1)*100</f>
        <v>#REF!</v>
      </c>
      <c r="O48" s="949" t="e">
        <f>+(#REF!/#REF!-1)*100</f>
        <v>#REF!</v>
      </c>
      <c r="P48" s="951" t="e">
        <f>+(#REF!/#REF!-1)*100</f>
        <v>#REF!</v>
      </c>
      <c r="Q48" s="951" t="e">
        <f>+(#REF!/#REF!-1)*100</f>
        <v>#REF!</v>
      </c>
      <c r="R48" s="951" t="e">
        <f>+(#REF!/#REF!-1)*100</f>
        <v>#REF!</v>
      </c>
      <c r="S48" s="951" t="e">
        <f>+(#REF!/#REF!-1)*100</f>
        <v>#REF!</v>
      </c>
      <c r="T48" s="951" t="e">
        <f>+(#REF!/#REF!-1)*100</f>
        <v>#REF!</v>
      </c>
      <c r="U48" s="951" t="e">
        <f>+(#REF!/#REF!-1)*100</f>
        <v>#REF!</v>
      </c>
      <c r="V48" s="951" t="e">
        <f>+(#REF!/#REF!-1)*100</f>
        <v>#REF!</v>
      </c>
      <c r="W48" s="620" t="s">
        <v>288</v>
      </c>
      <c r="X48" s="928"/>
      <c r="Y48" s="928"/>
      <c r="Z48" s="363"/>
      <c r="AA48" s="363"/>
      <c r="AB48" s="363"/>
      <c r="AC48" s="363"/>
      <c r="AD48" s="363"/>
      <c r="AE48" s="363"/>
      <c r="AF48" s="363"/>
      <c r="AG48" s="363"/>
      <c r="AH48" s="363"/>
    </row>
    <row r="49" spans="2:34" s="360" customFormat="1" ht="9" customHeight="1" x14ac:dyDescent="0.2">
      <c r="B49" s="454"/>
      <c r="C49" s="948"/>
      <c r="D49" s="948"/>
      <c r="E49" s="948"/>
      <c r="F49" s="948"/>
      <c r="G49" s="948"/>
      <c r="H49" s="948"/>
      <c r="I49" s="948"/>
      <c r="J49" s="948"/>
      <c r="K49" s="948"/>
      <c r="L49" s="948"/>
      <c r="M49" s="949"/>
      <c r="N49" s="950"/>
      <c r="O49" s="949"/>
      <c r="P49" s="951"/>
      <c r="Q49" s="951"/>
      <c r="R49" s="951"/>
      <c r="S49" s="951"/>
      <c r="T49" s="951"/>
      <c r="U49" s="951"/>
      <c r="V49" s="951"/>
      <c r="W49" s="620"/>
      <c r="X49" s="928"/>
      <c r="Y49" s="928"/>
      <c r="Z49" s="363"/>
      <c r="AA49" s="363"/>
      <c r="AB49" s="363"/>
      <c r="AC49" s="363"/>
      <c r="AD49" s="363"/>
      <c r="AE49" s="363"/>
      <c r="AF49" s="363"/>
      <c r="AG49" s="363"/>
      <c r="AH49" s="363"/>
    </row>
    <row r="50" spans="2:34" s="360" customFormat="1" ht="26.25" customHeight="1" x14ac:dyDescent="0.2">
      <c r="B50" s="454" t="s">
        <v>951</v>
      </c>
      <c r="C50" s="948">
        <v>19.786388124757103</v>
      </c>
      <c r="D50" s="948" t="e">
        <f>+(#REF!/#REF!-1)*100</f>
        <v>#REF!</v>
      </c>
      <c r="E50" s="948" t="e">
        <f>+(#REF!/#REF!-1)*100</f>
        <v>#REF!</v>
      </c>
      <c r="F50" s="948" t="e">
        <f>+(#REF!/#REF!-1)*100</f>
        <v>#REF!</v>
      </c>
      <c r="G50" s="948" t="e">
        <f>+(#REF!/#REF!-1)*100</f>
        <v>#REF!</v>
      </c>
      <c r="H50" s="948" t="e">
        <f>+(#REF!/#REF!-1)*100</f>
        <v>#REF!</v>
      </c>
      <c r="I50" s="948" t="e">
        <f>+(#REF!/#REF!-1)*100</f>
        <v>#REF!</v>
      </c>
      <c r="J50" s="948" t="e">
        <f>+(#REF!/#REF!-1)*100</f>
        <v>#REF!</v>
      </c>
      <c r="K50" s="948" t="e">
        <f>+(#REF!/#REF!-1)*100</f>
        <v>#REF!</v>
      </c>
      <c r="L50" s="948" t="e">
        <f>+(#REF!/#REF!-1)*100</f>
        <v>#REF!</v>
      </c>
      <c r="M50" s="949"/>
      <c r="N50" s="950" t="e">
        <f>+(#REF!/#REF!-1)*100</f>
        <v>#REF!</v>
      </c>
      <c r="O50" s="949" t="e">
        <f>+(#REF!/#REF!-1)*100</f>
        <v>#REF!</v>
      </c>
      <c r="P50" s="951" t="e">
        <f>+(#REF!/#REF!-1)*100</f>
        <v>#REF!</v>
      </c>
      <c r="Q50" s="951" t="e">
        <f>+(#REF!/#REF!-1)*100</f>
        <v>#REF!</v>
      </c>
      <c r="R50" s="951" t="e">
        <f>+(#REF!/#REF!-1)*100</f>
        <v>#REF!</v>
      </c>
      <c r="S50" s="951" t="e">
        <f>+(#REF!/#REF!-1)*100</f>
        <v>#REF!</v>
      </c>
      <c r="T50" s="951" t="e">
        <f>+(#REF!/#REF!-1)*100</f>
        <v>#REF!</v>
      </c>
      <c r="U50" s="951" t="e">
        <f>+(#REF!/#REF!-1)*100</f>
        <v>#REF!</v>
      </c>
      <c r="V50" s="951" t="e">
        <f>+(#REF!/#REF!-1)*100</f>
        <v>#REF!</v>
      </c>
      <c r="W50" s="620" t="s">
        <v>831</v>
      </c>
      <c r="X50" s="928"/>
      <c r="Y50" s="928"/>
      <c r="Z50" s="363"/>
      <c r="AA50" s="363"/>
      <c r="AB50" s="363"/>
      <c r="AC50" s="363"/>
      <c r="AD50" s="363"/>
      <c r="AE50" s="363"/>
      <c r="AF50" s="363"/>
      <c r="AG50" s="363"/>
      <c r="AH50" s="363"/>
    </row>
    <row r="51" spans="2:34" s="365" customFormat="1" ht="26.25" customHeight="1" x14ac:dyDescent="0.2">
      <c r="B51" s="454" t="s">
        <v>1478</v>
      </c>
      <c r="C51" s="899">
        <v>12.682407738536551</v>
      </c>
      <c r="D51" s="899" t="e">
        <f>+(#REF!/#REF!-1)*100</f>
        <v>#REF!</v>
      </c>
      <c r="E51" s="899" t="e">
        <f>+(#REF!/#REF!-1)*100</f>
        <v>#REF!</v>
      </c>
      <c r="F51" s="899" t="e">
        <f>+(#REF!/#REF!-1)*100</f>
        <v>#REF!</v>
      </c>
      <c r="G51" s="899" t="e">
        <f>+(#REF!/#REF!-1)*100</f>
        <v>#REF!</v>
      </c>
      <c r="H51" s="899" t="e">
        <f>+(#REF!/#REF!-1)*100</f>
        <v>#REF!</v>
      </c>
      <c r="I51" s="899" t="e">
        <f>+(#REF!/#REF!-1)*100</f>
        <v>#REF!</v>
      </c>
      <c r="J51" s="899" t="e">
        <f>+(#REF!/#REF!-1)*100</f>
        <v>#REF!</v>
      </c>
      <c r="K51" s="899" t="e">
        <f>+(#REF!/#REF!-1)*100</f>
        <v>#REF!</v>
      </c>
      <c r="L51" s="899" t="e">
        <f>+(#REF!/#REF!-1)*100</f>
        <v>#REF!</v>
      </c>
      <c r="M51" s="900"/>
      <c r="N51" s="901" t="e">
        <f>+(#REF!/#REF!-1)*100</f>
        <v>#REF!</v>
      </c>
      <c r="O51" s="900" t="e">
        <f>+(#REF!/#REF!-1)*100</f>
        <v>#REF!</v>
      </c>
      <c r="P51" s="952" t="e">
        <f>+(#REF!/#REF!-1)*100</f>
        <v>#REF!</v>
      </c>
      <c r="Q51" s="952" t="e">
        <f>+(#REF!/#REF!-1)*100</f>
        <v>#REF!</v>
      </c>
      <c r="R51" s="952" t="e">
        <f>+(#REF!/#REF!-1)*100</f>
        <v>#REF!</v>
      </c>
      <c r="S51" s="952" t="e">
        <f>+(#REF!/#REF!-1)*100</f>
        <v>#REF!</v>
      </c>
      <c r="T51" s="952" t="e">
        <f>+(#REF!/#REF!-1)*100</f>
        <v>#REF!</v>
      </c>
      <c r="U51" s="952" t="e">
        <f>+(#REF!/#REF!-1)*100</f>
        <v>#REF!</v>
      </c>
      <c r="V51" s="952" t="e">
        <f>+(#REF!/#REF!-1)*100</f>
        <v>#REF!</v>
      </c>
      <c r="W51" s="622" t="s">
        <v>1479</v>
      </c>
      <c r="X51" s="928"/>
      <c r="Y51" s="928"/>
      <c r="Z51" s="363"/>
      <c r="AA51" s="363"/>
      <c r="AB51" s="363"/>
      <c r="AC51" s="363"/>
      <c r="AD51" s="363"/>
      <c r="AE51" s="363"/>
      <c r="AF51" s="363"/>
      <c r="AG51" s="363"/>
      <c r="AH51" s="363"/>
    </row>
    <row r="52" spans="2:34" s="365" customFormat="1" ht="26.25" customHeight="1" x14ac:dyDescent="0.2">
      <c r="B52" s="621" t="s">
        <v>934</v>
      </c>
      <c r="C52" s="899">
        <v>28.33053231867364</v>
      </c>
      <c r="D52" s="899" t="e">
        <f>+(#REF!/#REF!-1)*100</f>
        <v>#REF!</v>
      </c>
      <c r="E52" s="899" t="e">
        <f>+(#REF!/#REF!-1)*100</f>
        <v>#REF!</v>
      </c>
      <c r="F52" s="899" t="e">
        <f>+(#REF!/#REF!-1)*100</f>
        <v>#REF!</v>
      </c>
      <c r="G52" s="899" t="e">
        <f>+(#REF!/#REF!-1)*100</f>
        <v>#REF!</v>
      </c>
      <c r="H52" s="899" t="e">
        <f>+(#REF!/#REF!-1)*100</f>
        <v>#REF!</v>
      </c>
      <c r="I52" s="899" t="e">
        <f>+(#REF!/#REF!-1)*100</f>
        <v>#REF!</v>
      </c>
      <c r="J52" s="899" t="e">
        <f>+(#REF!/#REF!-1)*100</f>
        <v>#REF!</v>
      </c>
      <c r="K52" s="899" t="e">
        <f>+(#REF!/#REF!-1)*100</f>
        <v>#REF!</v>
      </c>
      <c r="L52" s="899" t="e">
        <f>+(#REF!/#REF!-1)*100</f>
        <v>#REF!</v>
      </c>
      <c r="M52" s="900"/>
      <c r="N52" s="901" t="e">
        <f>+(#REF!/#REF!-1)*100</f>
        <v>#REF!</v>
      </c>
      <c r="O52" s="900" t="e">
        <f>+(#REF!/#REF!-1)*100</f>
        <v>#REF!</v>
      </c>
      <c r="P52" s="952" t="e">
        <f>+(#REF!/#REF!-1)*100</f>
        <v>#REF!</v>
      </c>
      <c r="Q52" s="952" t="e">
        <f>+(#REF!/#REF!-1)*100</f>
        <v>#REF!</v>
      </c>
      <c r="R52" s="952" t="e">
        <f>+(#REF!/#REF!-1)*100</f>
        <v>#REF!</v>
      </c>
      <c r="S52" s="952" t="e">
        <f>+(#REF!/#REF!-1)*100</f>
        <v>#REF!</v>
      </c>
      <c r="T52" s="952" t="e">
        <f>+(#REF!/#REF!-1)*100</f>
        <v>#REF!</v>
      </c>
      <c r="U52" s="952" t="e">
        <f>+(#REF!/#REF!-1)*100</f>
        <v>#REF!</v>
      </c>
      <c r="V52" s="952" t="e">
        <f>+(#REF!/#REF!-1)*100</f>
        <v>#REF!</v>
      </c>
      <c r="W52" s="622" t="s">
        <v>1454</v>
      </c>
      <c r="X52" s="928"/>
      <c r="Y52" s="928"/>
      <c r="Z52" s="363"/>
      <c r="AA52" s="363"/>
      <c r="AB52" s="363"/>
      <c r="AC52" s="363"/>
      <c r="AD52" s="363"/>
      <c r="AE52" s="363"/>
      <c r="AF52" s="363"/>
      <c r="AG52" s="363"/>
      <c r="AH52" s="363"/>
    </row>
    <row r="53" spans="2:34" s="360" customFormat="1" ht="26.25" customHeight="1" x14ac:dyDescent="0.2">
      <c r="B53" s="621" t="s">
        <v>776</v>
      </c>
      <c r="C53" s="948">
        <v>19.952392302885457</v>
      </c>
      <c r="D53" s="948" t="e">
        <f>+(#REF!/#REF!-1)*100</f>
        <v>#REF!</v>
      </c>
      <c r="E53" s="948" t="e">
        <f>+(#REF!/#REF!-1)*100</f>
        <v>#REF!</v>
      </c>
      <c r="F53" s="948" t="e">
        <f>+(#REF!/#REF!-1)*100</f>
        <v>#REF!</v>
      </c>
      <c r="G53" s="948" t="e">
        <f>+(#REF!/#REF!-1)*100</f>
        <v>#REF!</v>
      </c>
      <c r="H53" s="948" t="e">
        <f>+(#REF!/#REF!-1)*100</f>
        <v>#REF!</v>
      </c>
      <c r="I53" s="948" t="e">
        <f>+(#REF!/#REF!-1)*100</f>
        <v>#REF!</v>
      </c>
      <c r="J53" s="948" t="e">
        <f>+(#REF!/#REF!-1)*100</f>
        <v>#REF!</v>
      </c>
      <c r="K53" s="948" t="e">
        <f>+(#REF!/#REF!-1)*100</f>
        <v>#REF!</v>
      </c>
      <c r="L53" s="948" t="e">
        <f>+(#REF!/#REF!-1)*100</f>
        <v>#REF!</v>
      </c>
      <c r="M53" s="949"/>
      <c r="N53" s="950" t="e">
        <f>+(#REF!/#REF!-1)*100</f>
        <v>#REF!</v>
      </c>
      <c r="O53" s="949" t="e">
        <f>+(#REF!/#REF!-1)*100</f>
        <v>#REF!</v>
      </c>
      <c r="P53" s="951" t="e">
        <f>+(#REF!/#REF!-1)*100</f>
        <v>#REF!</v>
      </c>
      <c r="Q53" s="951" t="e">
        <f>+(#REF!/#REF!-1)*100</f>
        <v>#REF!</v>
      </c>
      <c r="R53" s="951" t="e">
        <f>+(#REF!/#REF!-1)*100</f>
        <v>#REF!</v>
      </c>
      <c r="S53" s="951" t="e">
        <f>+(#REF!/#REF!-1)*100</f>
        <v>#REF!</v>
      </c>
      <c r="T53" s="951" t="e">
        <f>+(#REF!/#REF!-1)*100</f>
        <v>#REF!</v>
      </c>
      <c r="U53" s="951" t="e">
        <f>+(#REF!/#REF!-1)*100</f>
        <v>#REF!</v>
      </c>
      <c r="V53" s="951" t="e">
        <f>+(#REF!/#REF!-1)*100</f>
        <v>#REF!</v>
      </c>
      <c r="W53" s="620" t="s">
        <v>262</v>
      </c>
      <c r="X53" s="928"/>
      <c r="Y53" s="928"/>
      <c r="Z53" s="363"/>
      <c r="AA53" s="363"/>
      <c r="AB53" s="363"/>
      <c r="AC53" s="363"/>
      <c r="AD53" s="363"/>
      <c r="AE53" s="363"/>
      <c r="AF53" s="363"/>
      <c r="AG53" s="363"/>
      <c r="AH53" s="363"/>
    </row>
    <row r="54" spans="2:34" s="365" customFormat="1" ht="26.25" customHeight="1" x14ac:dyDescent="0.2">
      <c r="B54" s="454" t="s">
        <v>1199</v>
      </c>
      <c r="C54" s="899">
        <v>-8.5327256614761371</v>
      </c>
      <c r="D54" s="899" t="e">
        <f>+(#REF!/#REF!-1)*100</f>
        <v>#REF!</v>
      </c>
      <c r="E54" s="899" t="e">
        <f>+(#REF!/#REF!-1)*100</f>
        <v>#REF!</v>
      </c>
      <c r="F54" s="899" t="e">
        <f>+(#REF!/#REF!-1)*100</f>
        <v>#REF!</v>
      </c>
      <c r="G54" s="899" t="e">
        <f>+(#REF!/#REF!-1)*100</f>
        <v>#REF!</v>
      </c>
      <c r="H54" s="899" t="e">
        <f>+(#REF!/#REF!-1)*100</f>
        <v>#REF!</v>
      </c>
      <c r="I54" s="899" t="e">
        <f>+(#REF!/#REF!-1)*100</f>
        <v>#REF!</v>
      </c>
      <c r="J54" s="899" t="e">
        <f>+(#REF!/#REF!-1)*100</f>
        <v>#REF!</v>
      </c>
      <c r="K54" s="899" t="e">
        <f>+(#REF!/#REF!-1)*100</f>
        <v>#REF!</v>
      </c>
      <c r="L54" s="899" t="e">
        <f>+(#REF!/#REF!-1)*100</f>
        <v>#REF!</v>
      </c>
      <c r="M54" s="900"/>
      <c r="N54" s="901" t="e">
        <f>+(#REF!/#REF!-1)*100</f>
        <v>#REF!</v>
      </c>
      <c r="O54" s="900" t="e">
        <f>+(#REF!/#REF!-1)*100</f>
        <v>#REF!</v>
      </c>
      <c r="P54" s="952" t="e">
        <f>+(#REF!/#REF!-1)*100</f>
        <v>#REF!</v>
      </c>
      <c r="Q54" s="952" t="e">
        <f>+(#REF!/#REF!-1)*100</f>
        <v>#REF!</v>
      </c>
      <c r="R54" s="952" t="e">
        <f>+(#REF!/#REF!-1)*100</f>
        <v>#REF!</v>
      </c>
      <c r="S54" s="952" t="e">
        <f>+(#REF!/#REF!-1)*100</f>
        <v>#REF!</v>
      </c>
      <c r="T54" s="952" t="e">
        <f>+(#REF!/#REF!-1)*100</f>
        <v>#REF!</v>
      </c>
      <c r="U54" s="952" t="e">
        <f>+(#REF!/#REF!-1)*100</f>
        <v>#REF!</v>
      </c>
      <c r="V54" s="952" t="e">
        <f>+(#REF!/#REF!-1)*100</f>
        <v>#REF!</v>
      </c>
      <c r="W54" s="622" t="s">
        <v>1456</v>
      </c>
      <c r="X54" s="928"/>
      <c r="Y54" s="928"/>
      <c r="Z54" s="363"/>
      <c r="AA54" s="363"/>
      <c r="AB54" s="363"/>
      <c r="AC54" s="363"/>
      <c r="AD54" s="363"/>
      <c r="AE54" s="363"/>
      <c r="AF54" s="363"/>
      <c r="AG54" s="363"/>
      <c r="AH54" s="363"/>
    </row>
    <row r="55" spans="2:34" s="365" customFormat="1" ht="26.25" customHeight="1" x14ac:dyDescent="0.2">
      <c r="B55" s="621" t="s">
        <v>1200</v>
      </c>
      <c r="C55" s="899">
        <v>20.983304899417917</v>
      </c>
      <c r="D55" s="899" t="e">
        <f xml:space="preserve"> ((#REF!-#REF!)/#REF!)*100</f>
        <v>#REF!</v>
      </c>
      <c r="E55" s="899" t="e">
        <f xml:space="preserve"> ((#REF!-#REF!)/#REF!)*100</f>
        <v>#REF!</v>
      </c>
      <c r="F55" s="899" t="e">
        <f xml:space="preserve"> ((#REF!-#REF!)/#REF!)*100</f>
        <v>#REF!</v>
      </c>
      <c r="G55" s="899" t="e">
        <f xml:space="preserve"> ((#REF!-#REF!)/#REF!)*100</f>
        <v>#REF!</v>
      </c>
      <c r="H55" s="899" t="e">
        <f xml:space="preserve"> ((#REF!-#REF!)/#REF!)*100</f>
        <v>#REF!</v>
      </c>
      <c r="I55" s="899" t="e">
        <f xml:space="preserve"> ((#REF!-#REF!)/#REF!)*100</f>
        <v>#REF!</v>
      </c>
      <c r="J55" s="899" t="e">
        <f xml:space="preserve"> ((#REF!-#REF!)/#REF!)*100</f>
        <v>#REF!</v>
      </c>
      <c r="K55" s="899" t="e">
        <f xml:space="preserve"> ((#REF!-#REF!)/#REF!)*100</f>
        <v>#REF!</v>
      </c>
      <c r="L55" s="899" t="e">
        <f xml:space="preserve"> ((#REF!-#REF!)/#REF!)*100</f>
        <v>#REF!</v>
      </c>
      <c r="M55" s="900"/>
      <c r="N55" s="901" t="e">
        <f xml:space="preserve"> ((#REF!-#REF!)/#REF!)*100</f>
        <v>#REF!</v>
      </c>
      <c r="O55" s="900" t="e">
        <f xml:space="preserve"> ((#REF!-#REF!)/#REF!)*100</f>
        <v>#REF!</v>
      </c>
      <c r="P55" s="952" t="e">
        <f xml:space="preserve"> ((#REF!-#REF!)/#REF!)*100</f>
        <v>#REF!</v>
      </c>
      <c r="Q55" s="952" t="e">
        <f xml:space="preserve"> ((#REF!-#REF!)/#REF!)*100</f>
        <v>#REF!</v>
      </c>
      <c r="R55" s="952" t="e">
        <f xml:space="preserve"> ((#REF!-#REF!)/#REF!)*100</f>
        <v>#REF!</v>
      </c>
      <c r="S55" s="952" t="e">
        <f xml:space="preserve"> ((#REF!-#REF!)/#REF!)*100</f>
        <v>#REF!</v>
      </c>
      <c r="T55" s="952" t="e">
        <f xml:space="preserve"> ((#REF!-#REF!)/#REF!)*100</f>
        <v>#REF!</v>
      </c>
      <c r="U55" s="952" t="e">
        <f xml:space="preserve"> ((#REF!-#REF!)/#REF!)*100</f>
        <v>#REF!</v>
      </c>
      <c r="V55" s="952" t="e">
        <f xml:space="preserve"> ((#REF!-#REF!)/#REF!)*100</f>
        <v>#REF!</v>
      </c>
      <c r="W55" s="622" t="s">
        <v>1457</v>
      </c>
      <c r="X55" s="928"/>
      <c r="Y55" s="928"/>
      <c r="Z55" s="363"/>
      <c r="AA55" s="363"/>
      <c r="AB55" s="363"/>
      <c r="AC55" s="363"/>
      <c r="AD55" s="363"/>
      <c r="AE55" s="363"/>
      <c r="AF55" s="363"/>
      <c r="AG55" s="363"/>
      <c r="AH55" s="363"/>
    </row>
    <row r="56" spans="2:34" s="365" customFormat="1" ht="26.25" customHeight="1" x14ac:dyDescent="0.2">
      <c r="B56" s="621" t="s">
        <v>712</v>
      </c>
      <c r="C56" s="899">
        <v>19.769984769789506</v>
      </c>
      <c r="D56" s="899" t="e">
        <f>+(#REF!/#REF!-1)*100</f>
        <v>#REF!</v>
      </c>
      <c r="E56" s="899" t="e">
        <f>+(#REF!/#REF!-1)*100</f>
        <v>#REF!</v>
      </c>
      <c r="F56" s="899" t="e">
        <f>+(#REF!/#REF!-1)*100</f>
        <v>#REF!</v>
      </c>
      <c r="G56" s="899" t="e">
        <f>+(#REF!/#REF!-1)*100</f>
        <v>#REF!</v>
      </c>
      <c r="H56" s="899" t="e">
        <f>+(#REF!/#REF!-1)*100</f>
        <v>#REF!</v>
      </c>
      <c r="I56" s="899" t="e">
        <f>+(#REF!/#REF!-1)*100</f>
        <v>#REF!</v>
      </c>
      <c r="J56" s="899" t="e">
        <f>+(#REF!/#REF!-1)*100</f>
        <v>#REF!</v>
      </c>
      <c r="K56" s="899" t="e">
        <f>+(#REF!/#REF!-1)*100</f>
        <v>#REF!</v>
      </c>
      <c r="L56" s="899" t="e">
        <f>+(#REF!/#REF!-1)*100</f>
        <v>#REF!</v>
      </c>
      <c r="M56" s="900"/>
      <c r="N56" s="901" t="e">
        <f>+(#REF!/#REF!-1)*100</f>
        <v>#REF!</v>
      </c>
      <c r="O56" s="900" t="e">
        <f>+(#REF!/#REF!-1)*100</f>
        <v>#REF!</v>
      </c>
      <c r="P56" s="952" t="e">
        <f>+(#REF!/#REF!-1)*100</f>
        <v>#REF!</v>
      </c>
      <c r="Q56" s="952" t="e">
        <f>+(#REF!/#REF!-1)*100</f>
        <v>#REF!</v>
      </c>
      <c r="R56" s="952" t="e">
        <f>+(#REF!/#REF!-1)*100</f>
        <v>#REF!</v>
      </c>
      <c r="S56" s="952" t="e">
        <f>+(#REF!/#REF!-1)*100</f>
        <v>#REF!</v>
      </c>
      <c r="T56" s="952" t="e">
        <f>+(#REF!/#REF!-1)*100</f>
        <v>#REF!</v>
      </c>
      <c r="U56" s="952" t="e">
        <f>+(#REF!/#REF!-1)*100</f>
        <v>#REF!</v>
      </c>
      <c r="V56" s="952" t="e">
        <f>+(#REF!/#REF!-1)*100</f>
        <v>#REF!</v>
      </c>
      <c r="W56" s="622" t="s">
        <v>790</v>
      </c>
      <c r="X56" s="928"/>
      <c r="Y56" s="928"/>
      <c r="Z56" s="363"/>
      <c r="AA56" s="363"/>
      <c r="AB56" s="363"/>
      <c r="AC56" s="363"/>
      <c r="AD56" s="363"/>
      <c r="AE56" s="363"/>
      <c r="AF56" s="363"/>
      <c r="AG56" s="363"/>
      <c r="AH56" s="363"/>
    </row>
    <row r="57" spans="2:34" s="365" customFormat="1" ht="26.25" customHeight="1" x14ac:dyDescent="0.2">
      <c r="B57" s="621" t="s">
        <v>849</v>
      </c>
      <c r="C57" s="899">
        <v>20.276747503566341</v>
      </c>
      <c r="D57" s="899" t="e">
        <f>+(#REF!/#REF!-1)*100</f>
        <v>#REF!</v>
      </c>
      <c r="E57" s="899" t="e">
        <f>+(#REF!/#REF!-1)*100</f>
        <v>#REF!</v>
      </c>
      <c r="F57" s="899" t="e">
        <f>+(#REF!/#REF!-1)*100</f>
        <v>#REF!</v>
      </c>
      <c r="G57" s="899" t="e">
        <f>+(#REF!/#REF!-1)*100</f>
        <v>#REF!</v>
      </c>
      <c r="H57" s="899" t="e">
        <f>+(#REF!/#REF!-1)*100</f>
        <v>#REF!</v>
      </c>
      <c r="I57" s="899" t="e">
        <f>+(#REF!/#REF!-1)*100</f>
        <v>#REF!</v>
      </c>
      <c r="J57" s="899" t="e">
        <f>+(#REF!/#REF!-1)*100</f>
        <v>#REF!</v>
      </c>
      <c r="K57" s="899" t="e">
        <f>+(#REF!/#REF!-1)*100</f>
        <v>#REF!</v>
      </c>
      <c r="L57" s="899" t="e">
        <f>+(#REF!/#REF!-1)*100</f>
        <v>#REF!</v>
      </c>
      <c r="M57" s="900"/>
      <c r="N57" s="901" t="e">
        <f>+(#REF!/#REF!-1)*100</f>
        <v>#REF!</v>
      </c>
      <c r="O57" s="900" t="e">
        <f>+(#REF!/#REF!-1)*100</f>
        <v>#REF!</v>
      </c>
      <c r="P57" s="952" t="e">
        <f>+(#REF!/#REF!-1)*100</f>
        <v>#REF!</v>
      </c>
      <c r="Q57" s="952" t="e">
        <f>+(#REF!/#REF!-1)*100</f>
        <v>#REF!</v>
      </c>
      <c r="R57" s="952" t="e">
        <f>+(#REF!/#REF!-1)*100</f>
        <v>#REF!</v>
      </c>
      <c r="S57" s="952" t="e">
        <f>+(#REF!/#REF!-1)*100</f>
        <v>#REF!</v>
      </c>
      <c r="T57" s="952" t="e">
        <f>+(#REF!/#REF!-1)*100</f>
        <v>#REF!</v>
      </c>
      <c r="U57" s="952" t="e">
        <f>+(#REF!/#REF!-1)*100</f>
        <v>#REF!</v>
      </c>
      <c r="V57" s="952" t="e">
        <f>+(#REF!/#REF!-1)*100</f>
        <v>#REF!</v>
      </c>
      <c r="W57" s="622" t="s">
        <v>313</v>
      </c>
      <c r="X57" s="928"/>
      <c r="Y57" s="928"/>
      <c r="Z57" s="363"/>
      <c r="AA57" s="363"/>
      <c r="AB57" s="363"/>
      <c r="AC57" s="363"/>
      <c r="AD57" s="363"/>
      <c r="AE57" s="363"/>
      <c r="AF57" s="363"/>
      <c r="AG57" s="363"/>
      <c r="AH57" s="363"/>
    </row>
    <row r="58" spans="2:34" s="360" customFormat="1" ht="15" customHeight="1" thickBot="1" x14ac:dyDescent="0.25">
      <c r="B58" s="621"/>
      <c r="C58" s="936"/>
      <c r="D58" s="936"/>
      <c r="E58" s="936"/>
      <c r="F58" s="936"/>
      <c r="G58" s="936"/>
      <c r="H58" s="936"/>
      <c r="I58" s="936"/>
      <c r="J58" s="936"/>
      <c r="K58" s="936"/>
      <c r="L58" s="936"/>
      <c r="M58" s="937"/>
      <c r="N58" s="938"/>
      <c r="O58" s="937"/>
      <c r="P58" s="953"/>
      <c r="Q58" s="953"/>
      <c r="R58" s="953"/>
      <c r="S58" s="953"/>
      <c r="T58" s="953"/>
      <c r="U58" s="953"/>
      <c r="V58" s="953"/>
      <c r="W58" s="959"/>
      <c r="X58" s="928"/>
      <c r="Y58" s="928"/>
      <c r="Z58" s="363"/>
      <c r="AA58" s="363"/>
      <c r="AB58" s="363"/>
      <c r="AC58" s="363"/>
      <c r="AD58" s="363"/>
      <c r="AE58" s="363"/>
      <c r="AF58" s="363"/>
      <c r="AG58" s="363"/>
      <c r="AH58" s="363"/>
    </row>
    <row r="59" spans="2:34" s="365" customFormat="1" ht="15" customHeight="1" thickTop="1" x14ac:dyDescent="0.2">
      <c r="B59" s="637"/>
      <c r="C59" s="954"/>
      <c r="D59" s="954"/>
      <c r="E59" s="954"/>
      <c r="F59" s="954"/>
      <c r="G59" s="954"/>
      <c r="H59" s="954"/>
      <c r="I59" s="954"/>
      <c r="J59" s="954"/>
      <c r="K59" s="954"/>
      <c r="L59" s="954"/>
      <c r="M59" s="955"/>
      <c r="N59" s="956"/>
      <c r="O59" s="955"/>
      <c r="P59" s="957"/>
      <c r="Q59" s="957"/>
      <c r="R59" s="957"/>
      <c r="S59" s="957"/>
      <c r="T59" s="957"/>
      <c r="U59" s="957"/>
      <c r="V59" s="957"/>
      <c r="W59" s="639"/>
      <c r="X59" s="928"/>
      <c r="Y59" s="928"/>
      <c r="Z59" s="363"/>
      <c r="AA59" s="363"/>
      <c r="AB59" s="363"/>
      <c r="AC59" s="363"/>
      <c r="AD59" s="363"/>
      <c r="AE59" s="363"/>
      <c r="AF59" s="363"/>
      <c r="AG59" s="363"/>
      <c r="AH59" s="363"/>
    </row>
    <row r="60" spans="2:34" s="365" customFormat="1" ht="55.5" customHeight="1" x14ac:dyDescent="0.2">
      <c r="B60" s="958" t="s">
        <v>1470</v>
      </c>
      <c r="C60" s="948"/>
      <c r="D60" s="948"/>
      <c r="E60" s="948"/>
      <c r="F60" s="948"/>
      <c r="G60" s="948"/>
      <c r="H60" s="948"/>
      <c r="I60" s="948"/>
      <c r="J60" s="948"/>
      <c r="K60" s="948"/>
      <c r="L60" s="948"/>
      <c r="M60" s="949"/>
      <c r="N60" s="950"/>
      <c r="O60" s="949"/>
      <c r="P60" s="951"/>
      <c r="Q60" s="951"/>
      <c r="R60" s="951"/>
      <c r="S60" s="951"/>
      <c r="T60" s="951"/>
      <c r="U60" s="951"/>
      <c r="V60" s="951"/>
      <c r="W60" s="379" t="s">
        <v>1471</v>
      </c>
      <c r="X60" s="928"/>
      <c r="Y60" s="928"/>
      <c r="Z60" s="363"/>
      <c r="AA60" s="363"/>
      <c r="AB60" s="363"/>
      <c r="AC60" s="363"/>
      <c r="AD60" s="363"/>
      <c r="AE60" s="363"/>
      <c r="AF60" s="363"/>
      <c r="AG60" s="363"/>
      <c r="AH60" s="363"/>
    </row>
    <row r="61" spans="2:34" s="360" customFormat="1" ht="9" customHeight="1" x14ac:dyDescent="0.2">
      <c r="B61" s="454"/>
      <c r="C61" s="948"/>
      <c r="D61" s="948"/>
      <c r="E61" s="948"/>
      <c r="F61" s="948"/>
      <c r="G61" s="948"/>
      <c r="H61" s="948"/>
      <c r="I61" s="948"/>
      <c r="J61" s="948"/>
      <c r="K61" s="948"/>
      <c r="L61" s="948"/>
      <c r="M61" s="949"/>
      <c r="N61" s="950"/>
      <c r="O61" s="949"/>
      <c r="P61" s="951"/>
      <c r="Q61" s="951"/>
      <c r="R61" s="951"/>
      <c r="S61" s="951"/>
      <c r="T61" s="951"/>
      <c r="U61" s="951"/>
      <c r="V61" s="951"/>
      <c r="W61" s="620"/>
      <c r="X61" s="928"/>
      <c r="Y61" s="928"/>
      <c r="Z61" s="363"/>
      <c r="AA61" s="363"/>
      <c r="AB61" s="363"/>
      <c r="AC61" s="363"/>
      <c r="AD61" s="363"/>
      <c r="AE61" s="363"/>
      <c r="AF61" s="363"/>
      <c r="AG61" s="363"/>
      <c r="AH61" s="363"/>
    </row>
    <row r="62" spans="2:34" s="360" customFormat="1" ht="26.25" customHeight="1" x14ac:dyDescent="0.2">
      <c r="B62" s="454" t="s">
        <v>175</v>
      </c>
      <c r="C62" s="948">
        <v>10.762545863938387</v>
      </c>
      <c r="D62" s="948" t="e">
        <f t="shared" ref="D62:I62" si="10">+D63+D64</f>
        <v>#REF!</v>
      </c>
      <c r="E62" s="948" t="e">
        <f t="shared" si="10"/>
        <v>#REF!</v>
      </c>
      <c r="F62" s="948" t="e">
        <f t="shared" si="10"/>
        <v>#REF!</v>
      </c>
      <c r="G62" s="948" t="e">
        <f t="shared" si="10"/>
        <v>#REF!</v>
      </c>
      <c r="H62" s="948" t="e">
        <f t="shared" si="10"/>
        <v>#REF!</v>
      </c>
      <c r="I62" s="948" t="e">
        <f t="shared" si="10"/>
        <v>#REF!</v>
      </c>
      <c r="J62" s="948" t="e">
        <f>+J63+J64</f>
        <v>#REF!</v>
      </c>
      <c r="K62" s="948" t="e">
        <f>+K63+K64</f>
        <v>#REF!</v>
      </c>
      <c r="L62" s="948" t="e">
        <f>+L63+L64</f>
        <v>#REF!</v>
      </c>
      <c r="M62" s="949"/>
      <c r="N62" s="950" t="e">
        <f t="shared" ref="N62:V62" si="11">+N63+N64</f>
        <v>#REF!</v>
      </c>
      <c r="O62" s="949" t="e">
        <f t="shared" si="11"/>
        <v>#REF!</v>
      </c>
      <c r="P62" s="951" t="e">
        <f t="shared" si="11"/>
        <v>#REF!</v>
      </c>
      <c r="Q62" s="951" t="e">
        <f t="shared" si="11"/>
        <v>#REF!</v>
      </c>
      <c r="R62" s="951" t="e">
        <f t="shared" si="11"/>
        <v>#REF!</v>
      </c>
      <c r="S62" s="951" t="e">
        <f t="shared" si="11"/>
        <v>#REF!</v>
      </c>
      <c r="T62" s="951" t="e">
        <f t="shared" si="11"/>
        <v>#REF!</v>
      </c>
      <c r="U62" s="951" t="e">
        <f t="shared" si="11"/>
        <v>#REF!</v>
      </c>
      <c r="V62" s="951" t="e">
        <f t="shared" si="11"/>
        <v>#REF!</v>
      </c>
      <c r="W62" s="620" t="s">
        <v>877</v>
      </c>
      <c r="X62" s="928"/>
      <c r="Y62" s="928"/>
      <c r="Z62" s="363"/>
      <c r="AA62" s="363"/>
      <c r="AB62" s="363"/>
      <c r="AC62" s="363"/>
      <c r="AD62" s="363"/>
      <c r="AE62" s="363"/>
      <c r="AF62" s="363"/>
      <c r="AG62" s="363"/>
      <c r="AH62" s="363"/>
    </row>
    <row r="63" spans="2:34" s="365" customFormat="1" ht="26.25" customHeight="1" x14ac:dyDescent="0.2">
      <c r="B63" s="621" t="s">
        <v>1134</v>
      </c>
      <c r="C63" s="899">
        <v>0.87459633093969413</v>
      </c>
      <c r="D63" s="899" t="e">
        <f>+D16/#REF!*100</f>
        <v>#REF!</v>
      </c>
      <c r="E63" s="899" t="e">
        <f>+E16/#REF!*100</f>
        <v>#REF!</v>
      </c>
      <c r="F63" s="899" t="e">
        <f>+F16/#REF!*100</f>
        <v>#REF!</v>
      </c>
      <c r="G63" s="899" t="e">
        <f>+G16/#REF!*100</f>
        <v>#REF!</v>
      </c>
      <c r="H63" s="899" t="e">
        <f>+H16/#REF!*100</f>
        <v>#REF!</v>
      </c>
      <c r="I63" s="899" t="e">
        <f>+I16/#REF!*100</f>
        <v>#REF!</v>
      </c>
      <c r="J63" s="899" t="e">
        <f>+J16/#REF!*100</f>
        <v>#REF!</v>
      </c>
      <c r="K63" s="899" t="e">
        <f>+K16/#REF!*100</f>
        <v>#REF!</v>
      </c>
      <c r="L63" s="899" t="e">
        <f>+L16/#REF!*100</f>
        <v>#REF!</v>
      </c>
      <c r="M63" s="900"/>
      <c r="N63" s="901" t="e">
        <f>+N16/#REF!*100</f>
        <v>#REF!</v>
      </c>
      <c r="O63" s="900" t="e">
        <f>+O16/#REF!*100</f>
        <v>#REF!</v>
      </c>
      <c r="P63" s="952" t="e">
        <f>+P16/#REF!*100</f>
        <v>#REF!</v>
      </c>
      <c r="Q63" s="952" t="e">
        <f>+Q16/#REF!*100</f>
        <v>#REF!</v>
      </c>
      <c r="R63" s="952" t="e">
        <f>+R16/#REF!*100</f>
        <v>#REF!</v>
      </c>
      <c r="S63" s="952" t="e">
        <f>+S16/#REF!*100</f>
        <v>#REF!</v>
      </c>
      <c r="T63" s="952" t="e">
        <f>+T16/#REF!*100</f>
        <v>#REF!</v>
      </c>
      <c r="U63" s="952" t="e">
        <f>+U16/#REF!*100</f>
        <v>#REF!</v>
      </c>
      <c r="V63" s="952" t="e">
        <f>+V16/#REF!*100</f>
        <v>#REF!</v>
      </c>
      <c r="W63" s="622" t="s">
        <v>1135</v>
      </c>
      <c r="X63" s="928"/>
      <c r="Y63" s="928"/>
      <c r="Z63" s="363"/>
      <c r="AA63" s="363"/>
      <c r="AB63" s="363"/>
      <c r="AC63" s="363"/>
      <c r="AD63" s="363"/>
      <c r="AE63" s="363"/>
      <c r="AF63" s="363"/>
      <c r="AG63" s="363"/>
      <c r="AH63" s="363"/>
    </row>
    <row r="64" spans="2:34" s="365" customFormat="1" ht="26.25" customHeight="1" x14ac:dyDescent="0.2">
      <c r="B64" s="621" t="s">
        <v>1501</v>
      </c>
      <c r="C64" s="899">
        <v>9.8879495329986931</v>
      </c>
      <c r="D64" s="899" t="e">
        <f>+D17/#REF!*100</f>
        <v>#REF!</v>
      </c>
      <c r="E64" s="899" t="e">
        <f>+E17/#REF!*100</f>
        <v>#REF!</v>
      </c>
      <c r="F64" s="899" t="e">
        <f>+F17/#REF!*100</f>
        <v>#REF!</v>
      </c>
      <c r="G64" s="899" t="e">
        <f>+G17/#REF!*100</f>
        <v>#REF!</v>
      </c>
      <c r="H64" s="899" t="e">
        <f>+H17/#REF!*100</f>
        <v>#REF!</v>
      </c>
      <c r="I64" s="899" t="e">
        <f>+I17/#REF!*100</f>
        <v>#REF!</v>
      </c>
      <c r="J64" s="899" t="e">
        <f>+J17/#REF!*100</f>
        <v>#REF!</v>
      </c>
      <c r="K64" s="899" t="e">
        <f>+K17/#REF!*100</f>
        <v>#REF!</v>
      </c>
      <c r="L64" s="899" t="e">
        <f>+L17/#REF!*100</f>
        <v>#REF!</v>
      </c>
      <c r="M64" s="900"/>
      <c r="N64" s="901" t="e">
        <f>+N17/#REF!*100</f>
        <v>#REF!</v>
      </c>
      <c r="O64" s="900" t="e">
        <f>+O17/#REF!*100</f>
        <v>#REF!</v>
      </c>
      <c r="P64" s="952" t="e">
        <f>+P17/#REF!*100</f>
        <v>#REF!</v>
      </c>
      <c r="Q64" s="952" t="e">
        <f>+Q17/#REF!*100</f>
        <v>#REF!</v>
      </c>
      <c r="R64" s="952" t="e">
        <f>+R17/#REF!*100</f>
        <v>#REF!</v>
      </c>
      <c r="S64" s="952" t="e">
        <f>+S17/#REF!*100</f>
        <v>#REF!</v>
      </c>
      <c r="T64" s="952" t="e">
        <f>+T17/#REF!*100</f>
        <v>#REF!</v>
      </c>
      <c r="U64" s="952" t="e">
        <f>+U17/#REF!*100</f>
        <v>#REF!</v>
      </c>
      <c r="V64" s="952" t="e">
        <f>+V17/#REF!*100</f>
        <v>#REF!</v>
      </c>
      <c r="W64" s="622" t="s">
        <v>879</v>
      </c>
      <c r="X64" s="928"/>
      <c r="Y64" s="928"/>
      <c r="Z64" s="363"/>
      <c r="AA64" s="363"/>
      <c r="AB64" s="363"/>
      <c r="AC64" s="363"/>
      <c r="AD64" s="363"/>
      <c r="AE64" s="363"/>
      <c r="AF64" s="363"/>
      <c r="AG64" s="363"/>
      <c r="AH64" s="363"/>
    </row>
    <row r="65" spans="2:34" s="360" customFormat="1" ht="26.25" customHeight="1" x14ac:dyDescent="0.2">
      <c r="B65" s="454" t="s">
        <v>880</v>
      </c>
      <c r="C65" s="948">
        <v>9.0942547317947966</v>
      </c>
      <c r="D65" s="948" t="e">
        <f>+D18/#REF!*100</f>
        <v>#REF!</v>
      </c>
      <c r="E65" s="948" t="e">
        <f>+E18/#REF!*100</f>
        <v>#REF!</v>
      </c>
      <c r="F65" s="948" t="e">
        <f>+F18/#REF!*100</f>
        <v>#REF!</v>
      </c>
      <c r="G65" s="948" t="e">
        <f>+G18/#REF!*100</f>
        <v>#REF!</v>
      </c>
      <c r="H65" s="948" t="e">
        <f>+H18/#REF!*100</f>
        <v>#REF!</v>
      </c>
      <c r="I65" s="948" t="e">
        <f>+I18/#REF!*100</f>
        <v>#REF!</v>
      </c>
      <c r="J65" s="948" t="e">
        <f>+J18/#REF!*100</f>
        <v>#REF!</v>
      </c>
      <c r="K65" s="948" t="e">
        <f>+K18/#REF!*100</f>
        <v>#REF!</v>
      </c>
      <c r="L65" s="948" t="e">
        <f>+L18/#REF!*100</f>
        <v>#REF!</v>
      </c>
      <c r="M65" s="949"/>
      <c r="N65" s="950" t="e">
        <f>+N18/#REF!*100</f>
        <v>#REF!</v>
      </c>
      <c r="O65" s="949" t="e">
        <f>+O18/#REF!*100</f>
        <v>#REF!</v>
      </c>
      <c r="P65" s="951" t="e">
        <f>+P18/#REF!*100</f>
        <v>#REF!</v>
      </c>
      <c r="Q65" s="951" t="e">
        <f>+Q18/#REF!*100</f>
        <v>#REF!</v>
      </c>
      <c r="R65" s="951" t="e">
        <f>+R18/#REF!*100</f>
        <v>#REF!</v>
      </c>
      <c r="S65" s="951" t="e">
        <f>+S18/#REF!*100</f>
        <v>#REF!</v>
      </c>
      <c r="T65" s="951" t="e">
        <f>+T18/#REF!*100</f>
        <v>#REF!</v>
      </c>
      <c r="U65" s="951" t="e">
        <f>+U18/#REF!*100</f>
        <v>#REF!</v>
      </c>
      <c r="V65" s="951" t="e">
        <f>+V18/#REF!*100</f>
        <v>#REF!</v>
      </c>
      <c r="W65" s="620" t="s">
        <v>878</v>
      </c>
      <c r="X65" s="928"/>
      <c r="Y65" s="928"/>
      <c r="Z65" s="363"/>
      <c r="AA65" s="363"/>
      <c r="AB65" s="363"/>
      <c r="AC65" s="363"/>
      <c r="AD65" s="363"/>
      <c r="AE65" s="363"/>
      <c r="AF65" s="363"/>
      <c r="AG65" s="363"/>
      <c r="AH65" s="363"/>
    </row>
    <row r="66" spans="2:34" s="365" customFormat="1" ht="26.25" customHeight="1" x14ac:dyDescent="0.2">
      <c r="B66" s="621" t="s">
        <v>1449</v>
      </c>
      <c r="C66" s="899">
        <v>4.8286260800847112</v>
      </c>
      <c r="D66" s="899" t="e">
        <f>+D19/#REF!*100</f>
        <v>#REF!</v>
      </c>
      <c r="E66" s="899" t="e">
        <f>+E19/#REF!*100</f>
        <v>#REF!</v>
      </c>
      <c r="F66" s="899" t="e">
        <f>+F19/#REF!*100</f>
        <v>#REF!</v>
      </c>
      <c r="G66" s="899" t="e">
        <f>+G19/#REF!*100</f>
        <v>#REF!</v>
      </c>
      <c r="H66" s="899" t="e">
        <f>+H19/#REF!*100</f>
        <v>#REF!</v>
      </c>
      <c r="I66" s="899" t="e">
        <f>+I19/#REF!*100</f>
        <v>#REF!</v>
      </c>
      <c r="J66" s="899" t="e">
        <f>+J19/#REF!*100</f>
        <v>#REF!</v>
      </c>
      <c r="K66" s="899" t="e">
        <f>+K19/#REF!*100</f>
        <v>#REF!</v>
      </c>
      <c r="L66" s="899" t="e">
        <f>+L19/#REF!*100</f>
        <v>#REF!</v>
      </c>
      <c r="M66" s="900"/>
      <c r="N66" s="901" t="e">
        <f>+N19/#REF!*100</f>
        <v>#REF!</v>
      </c>
      <c r="O66" s="900" t="e">
        <f>+O19/#REF!*100</f>
        <v>#REF!</v>
      </c>
      <c r="P66" s="952" t="e">
        <f>+P19/#REF!*100</f>
        <v>#REF!</v>
      </c>
      <c r="Q66" s="952" t="e">
        <f>+Q19/#REF!*100</f>
        <v>#REF!</v>
      </c>
      <c r="R66" s="952" t="e">
        <f>+R19/#REF!*100</f>
        <v>#REF!</v>
      </c>
      <c r="S66" s="952" t="e">
        <f>+S19/#REF!*100</f>
        <v>#REF!</v>
      </c>
      <c r="T66" s="952" t="e">
        <f>+T19/#REF!*100</f>
        <v>#REF!</v>
      </c>
      <c r="U66" s="952" t="e">
        <f>+U19/#REF!*100</f>
        <v>#REF!</v>
      </c>
      <c r="V66" s="952" t="e">
        <f>+V19/#REF!*100</f>
        <v>#REF!</v>
      </c>
      <c r="W66" s="622" t="s">
        <v>1451</v>
      </c>
      <c r="X66" s="928"/>
      <c r="Y66" s="928"/>
      <c r="Z66" s="363"/>
      <c r="AA66" s="363"/>
      <c r="AB66" s="363"/>
      <c r="AC66" s="363"/>
      <c r="AD66" s="363"/>
      <c r="AE66" s="363"/>
      <c r="AF66" s="363"/>
      <c r="AG66" s="363"/>
      <c r="AH66" s="363"/>
    </row>
    <row r="67" spans="2:34" s="365" customFormat="1" ht="26.25" customHeight="1" x14ac:dyDescent="0.2">
      <c r="B67" s="621" t="s">
        <v>1289</v>
      </c>
      <c r="C67" s="899">
        <v>-4.0371355683185284</v>
      </c>
      <c r="D67" s="899" t="e">
        <f>+D20/#REF!*100</f>
        <v>#REF!</v>
      </c>
      <c r="E67" s="899" t="e">
        <f>+E20/#REF!*100</f>
        <v>#REF!</v>
      </c>
      <c r="F67" s="899" t="e">
        <f>+F20/#REF!*100</f>
        <v>#REF!</v>
      </c>
      <c r="G67" s="899" t="e">
        <f>+G20/#REF!*100</f>
        <v>#REF!</v>
      </c>
      <c r="H67" s="899" t="e">
        <f>+H20/#REF!*100</f>
        <v>#REF!</v>
      </c>
      <c r="I67" s="899" t="e">
        <f>+I20/#REF!*100</f>
        <v>#REF!</v>
      </c>
      <c r="J67" s="899" t="e">
        <f>+J20/#REF!*100</f>
        <v>#REF!</v>
      </c>
      <c r="K67" s="899" t="e">
        <f>+K20/#REF!*100</f>
        <v>#REF!</v>
      </c>
      <c r="L67" s="899" t="e">
        <f>+L20/#REF!*100</f>
        <v>#REF!</v>
      </c>
      <c r="M67" s="900"/>
      <c r="N67" s="901" t="e">
        <f>+N20/#REF!*100</f>
        <v>#REF!</v>
      </c>
      <c r="O67" s="900" t="e">
        <f>+O20/#REF!*100</f>
        <v>#REF!</v>
      </c>
      <c r="P67" s="952" t="e">
        <f>+P20/#REF!*100</f>
        <v>#REF!</v>
      </c>
      <c r="Q67" s="952" t="e">
        <f>+Q20/#REF!*100</f>
        <v>#REF!</v>
      </c>
      <c r="R67" s="952" t="e">
        <f>+R20/#REF!*100</f>
        <v>#REF!</v>
      </c>
      <c r="S67" s="952" t="e">
        <f>+S20/#REF!*100</f>
        <v>#REF!</v>
      </c>
      <c r="T67" s="952" t="e">
        <f>+T20/#REF!*100</f>
        <v>#REF!</v>
      </c>
      <c r="U67" s="952" t="e">
        <f>+U20/#REF!*100</f>
        <v>#REF!</v>
      </c>
      <c r="V67" s="952" t="e">
        <f>+V20/#REF!*100</f>
        <v>#REF!</v>
      </c>
      <c r="W67" s="622" t="s">
        <v>1305</v>
      </c>
      <c r="X67" s="928"/>
      <c r="Y67" s="928"/>
      <c r="Z67" s="363"/>
      <c r="AA67" s="363"/>
      <c r="AB67" s="363"/>
      <c r="AC67" s="363"/>
      <c r="AD67" s="363"/>
      <c r="AE67" s="363"/>
      <c r="AF67" s="363"/>
      <c r="AG67" s="363"/>
      <c r="AH67" s="363"/>
    </row>
    <row r="68" spans="2:34" s="365" customFormat="1" ht="26.25" customHeight="1" x14ac:dyDescent="0.2">
      <c r="B68" s="621" t="s">
        <v>1452</v>
      </c>
      <c r="C68" s="899">
        <v>0.71167058989112864</v>
      </c>
      <c r="D68" s="899" t="e">
        <f>+D21/#REF!*100</f>
        <v>#REF!</v>
      </c>
      <c r="E68" s="899" t="e">
        <f>+E21/#REF!*100</f>
        <v>#REF!</v>
      </c>
      <c r="F68" s="899" t="e">
        <f>+F21/#REF!*100</f>
        <v>#REF!</v>
      </c>
      <c r="G68" s="899" t="e">
        <f>+G21/#REF!*100</f>
        <v>#REF!</v>
      </c>
      <c r="H68" s="899" t="e">
        <f>+H21/#REF!*100</f>
        <v>#REF!</v>
      </c>
      <c r="I68" s="899" t="e">
        <f>+I21/#REF!*100</f>
        <v>#REF!</v>
      </c>
      <c r="J68" s="899" t="e">
        <f>+J21/#REF!*100</f>
        <v>#REF!</v>
      </c>
      <c r="K68" s="899" t="e">
        <f>+K21/#REF!*100</f>
        <v>#REF!</v>
      </c>
      <c r="L68" s="899" t="e">
        <f>+L21/#REF!*100</f>
        <v>#REF!</v>
      </c>
      <c r="M68" s="900"/>
      <c r="N68" s="901" t="e">
        <f>+N21/#REF!*100</f>
        <v>#REF!</v>
      </c>
      <c r="O68" s="900" t="e">
        <f>+O21/#REF!*100</f>
        <v>#REF!</v>
      </c>
      <c r="P68" s="952" t="e">
        <f>+P21/#REF!*100</f>
        <v>#REF!</v>
      </c>
      <c r="Q68" s="952" t="e">
        <f>+Q21/#REF!*100</f>
        <v>#REF!</v>
      </c>
      <c r="R68" s="952" t="e">
        <f>+R21/#REF!*100</f>
        <v>#REF!</v>
      </c>
      <c r="S68" s="952" t="e">
        <f>+S21/#REF!*100</f>
        <v>#REF!</v>
      </c>
      <c r="T68" s="952" t="e">
        <f>+T21/#REF!*100</f>
        <v>#REF!</v>
      </c>
      <c r="U68" s="952" t="e">
        <f>+U21/#REF!*100</f>
        <v>#REF!</v>
      </c>
      <c r="V68" s="952" t="e">
        <f>+V21/#REF!*100</f>
        <v>#REF!</v>
      </c>
      <c r="W68" s="622" t="s">
        <v>1455</v>
      </c>
      <c r="X68" s="928"/>
      <c r="Y68" s="928"/>
      <c r="Z68" s="363"/>
      <c r="AA68" s="363"/>
      <c r="AB68" s="363"/>
      <c r="AC68" s="363"/>
      <c r="AD68" s="363"/>
      <c r="AE68" s="363"/>
      <c r="AF68" s="363"/>
      <c r="AG68" s="363"/>
      <c r="AH68" s="363"/>
    </row>
    <row r="69" spans="2:34" s="365" customFormat="1" ht="26.25" customHeight="1" x14ac:dyDescent="0.2">
      <c r="B69" s="621" t="s">
        <v>1453</v>
      </c>
      <c r="C69" s="899">
        <v>0</v>
      </c>
      <c r="D69" s="899" t="e">
        <f>+D22/#REF!*100</f>
        <v>#REF!</v>
      </c>
      <c r="E69" s="899" t="e">
        <f>+E22/#REF!*100</f>
        <v>#REF!</v>
      </c>
      <c r="F69" s="899" t="e">
        <f>+F22/#REF!*100</f>
        <v>#REF!</v>
      </c>
      <c r="G69" s="899" t="e">
        <f>+G22/#REF!*100</f>
        <v>#REF!</v>
      </c>
      <c r="H69" s="899" t="e">
        <f>+H22/#REF!*100</f>
        <v>#REF!</v>
      </c>
      <c r="I69" s="899" t="e">
        <f>+I22/#REF!*100</f>
        <v>#REF!</v>
      </c>
      <c r="J69" s="899" t="e">
        <f>+J22/#REF!*100</f>
        <v>#REF!</v>
      </c>
      <c r="K69" s="899" t="e">
        <f>+K22/#REF!*100</f>
        <v>#REF!</v>
      </c>
      <c r="L69" s="899" t="e">
        <f>+L22/#REF!*100</f>
        <v>#REF!</v>
      </c>
      <c r="M69" s="900"/>
      <c r="N69" s="901" t="e">
        <f>+N22/#REF!*100</f>
        <v>#REF!</v>
      </c>
      <c r="O69" s="900" t="e">
        <f>+O22/#REF!*100</f>
        <v>#REF!</v>
      </c>
      <c r="P69" s="952" t="e">
        <f>+P22/#REF!*100</f>
        <v>#REF!</v>
      </c>
      <c r="Q69" s="952" t="e">
        <f>+Q22/#REF!*100</f>
        <v>#REF!</v>
      </c>
      <c r="R69" s="952" t="e">
        <f>+R22/#REF!*100</f>
        <v>#REF!</v>
      </c>
      <c r="S69" s="952" t="e">
        <f>+S22/#REF!*100</f>
        <v>#REF!</v>
      </c>
      <c r="T69" s="952" t="e">
        <f>+T22/#REF!*100</f>
        <v>#REF!</v>
      </c>
      <c r="U69" s="952" t="e">
        <f>+U22/#REF!*100</f>
        <v>#REF!</v>
      </c>
      <c r="V69" s="952" t="e">
        <f>+V22/#REF!*100</f>
        <v>#REF!</v>
      </c>
      <c r="W69" s="622" t="s">
        <v>945</v>
      </c>
      <c r="X69" s="928"/>
      <c r="Y69" s="928"/>
      <c r="Z69" s="363"/>
      <c r="AA69" s="363"/>
      <c r="AB69" s="363"/>
      <c r="AC69" s="363"/>
      <c r="AD69" s="363"/>
      <c r="AE69" s="363"/>
      <c r="AF69" s="363"/>
      <c r="AG69" s="363"/>
      <c r="AH69" s="363"/>
    </row>
    <row r="70" spans="2:34" s="365" customFormat="1" ht="26.25" customHeight="1" x14ac:dyDescent="0.2">
      <c r="B70" s="621" t="s">
        <v>1450</v>
      </c>
      <c r="C70" s="899">
        <v>7.5910936301374869</v>
      </c>
      <c r="D70" s="899" t="e">
        <f>+D23/#REF!*100</f>
        <v>#REF!</v>
      </c>
      <c r="E70" s="899" t="e">
        <f>+E23/#REF!*100</f>
        <v>#REF!</v>
      </c>
      <c r="F70" s="899" t="e">
        <f>+F23/#REF!*100</f>
        <v>#REF!</v>
      </c>
      <c r="G70" s="899" t="e">
        <f>+G23/#REF!*100</f>
        <v>#REF!</v>
      </c>
      <c r="H70" s="899" t="e">
        <f>+H23/#REF!*100</f>
        <v>#REF!</v>
      </c>
      <c r="I70" s="899" t="e">
        <f>+I23/#REF!*100</f>
        <v>#REF!</v>
      </c>
      <c r="J70" s="899" t="e">
        <f>+J23/#REF!*100</f>
        <v>#REF!</v>
      </c>
      <c r="K70" s="899" t="e">
        <f>+K23/#REF!*100</f>
        <v>#REF!</v>
      </c>
      <c r="L70" s="899" t="e">
        <f>+L23/#REF!*100</f>
        <v>#REF!</v>
      </c>
      <c r="M70" s="900"/>
      <c r="N70" s="901" t="e">
        <f>+N23/#REF!*100</f>
        <v>#REF!</v>
      </c>
      <c r="O70" s="900" t="e">
        <f>+O23/#REF!*100</f>
        <v>#REF!</v>
      </c>
      <c r="P70" s="952" t="e">
        <f>+P23/#REF!*100</f>
        <v>#REF!</v>
      </c>
      <c r="Q70" s="952" t="e">
        <f>+Q23/#REF!*100</f>
        <v>#REF!</v>
      </c>
      <c r="R70" s="952" t="e">
        <f>+R23/#REF!*100</f>
        <v>#REF!</v>
      </c>
      <c r="S70" s="952" t="e">
        <f>+S23/#REF!*100</f>
        <v>#REF!</v>
      </c>
      <c r="T70" s="952" t="e">
        <f>+T23/#REF!*100</f>
        <v>#REF!</v>
      </c>
      <c r="U70" s="952" t="e">
        <f>+U23/#REF!*100</f>
        <v>#REF!</v>
      </c>
      <c r="V70" s="952" t="e">
        <f>+V23/#REF!*100</f>
        <v>#REF!</v>
      </c>
      <c r="W70" s="622" t="s">
        <v>1303</v>
      </c>
      <c r="X70" s="928"/>
      <c r="Y70" s="928"/>
      <c r="Z70" s="363"/>
      <c r="AA70" s="363"/>
      <c r="AB70" s="363"/>
      <c r="AC70" s="363"/>
      <c r="AD70" s="363"/>
      <c r="AE70" s="363"/>
      <c r="AF70" s="363"/>
      <c r="AG70" s="363"/>
      <c r="AH70" s="363"/>
    </row>
    <row r="71" spans="2:34" s="360" customFormat="1" ht="9" customHeight="1" x14ac:dyDescent="0.2">
      <c r="B71" s="454"/>
      <c r="C71" s="899"/>
      <c r="D71" s="948"/>
      <c r="E71" s="948"/>
      <c r="F71" s="948"/>
      <c r="G71" s="948"/>
      <c r="H71" s="948"/>
      <c r="I71" s="948"/>
      <c r="J71" s="948"/>
      <c r="K71" s="948"/>
      <c r="L71" s="948"/>
      <c r="M71" s="949"/>
      <c r="N71" s="950"/>
      <c r="O71" s="949"/>
      <c r="P71" s="951"/>
      <c r="Q71" s="951"/>
      <c r="R71" s="951"/>
      <c r="S71" s="951"/>
      <c r="T71" s="951"/>
      <c r="U71" s="951"/>
      <c r="V71" s="951"/>
      <c r="W71" s="620"/>
      <c r="X71" s="928"/>
      <c r="Y71" s="928"/>
      <c r="Z71" s="363"/>
      <c r="AA71" s="363"/>
      <c r="AB71" s="363"/>
      <c r="AC71" s="363"/>
      <c r="AD71" s="363"/>
      <c r="AE71" s="363"/>
      <c r="AF71" s="363"/>
      <c r="AG71" s="363"/>
      <c r="AH71" s="363"/>
    </row>
    <row r="72" spans="2:34" s="360" customFormat="1" ht="26.25" customHeight="1" x14ac:dyDescent="0.2">
      <c r="B72" s="454" t="s">
        <v>1043</v>
      </c>
      <c r="C72" s="948">
        <v>19.856800595733183</v>
      </c>
      <c r="D72" s="948" t="e">
        <f t="shared" ref="D72:I72" si="12">+D65+D62</f>
        <v>#REF!</v>
      </c>
      <c r="E72" s="948" t="e">
        <f t="shared" si="12"/>
        <v>#REF!</v>
      </c>
      <c r="F72" s="948" t="e">
        <f t="shared" si="12"/>
        <v>#REF!</v>
      </c>
      <c r="G72" s="948" t="e">
        <f t="shared" si="12"/>
        <v>#REF!</v>
      </c>
      <c r="H72" s="948" t="e">
        <f t="shared" si="12"/>
        <v>#REF!</v>
      </c>
      <c r="I72" s="948" t="e">
        <f t="shared" si="12"/>
        <v>#REF!</v>
      </c>
      <c r="J72" s="948" t="e">
        <f>+J65+J62</f>
        <v>#REF!</v>
      </c>
      <c r="K72" s="948" t="e">
        <f>+K65+K62</f>
        <v>#REF!</v>
      </c>
      <c r="L72" s="948" t="e">
        <f>+L65+L62</f>
        <v>#REF!</v>
      </c>
      <c r="M72" s="949"/>
      <c r="N72" s="950" t="e">
        <f t="shared" ref="N72:V72" si="13">+N65+N62</f>
        <v>#REF!</v>
      </c>
      <c r="O72" s="949" t="e">
        <f t="shared" si="13"/>
        <v>#REF!</v>
      </c>
      <c r="P72" s="951" t="e">
        <f t="shared" si="13"/>
        <v>#REF!</v>
      </c>
      <c r="Q72" s="951" t="e">
        <f t="shared" si="13"/>
        <v>#REF!</v>
      </c>
      <c r="R72" s="951" t="e">
        <f t="shared" si="13"/>
        <v>#REF!</v>
      </c>
      <c r="S72" s="951" t="e">
        <f t="shared" si="13"/>
        <v>#REF!</v>
      </c>
      <c r="T72" s="951" t="e">
        <f t="shared" si="13"/>
        <v>#REF!</v>
      </c>
      <c r="U72" s="951" t="e">
        <f t="shared" si="13"/>
        <v>#REF!</v>
      </c>
      <c r="V72" s="951" t="e">
        <f t="shared" si="13"/>
        <v>#REF!</v>
      </c>
      <c r="W72" s="620" t="s">
        <v>288</v>
      </c>
      <c r="X72" s="928"/>
      <c r="Y72" s="928"/>
      <c r="Z72" s="363"/>
      <c r="AA72" s="363"/>
      <c r="AB72" s="363"/>
      <c r="AC72" s="363"/>
      <c r="AD72" s="363"/>
      <c r="AE72" s="363"/>
      <c r="AF72" s="363"/>
      <c r="AG72" s="363"/>
      <c r="AH72" s="363"/>
    </row>
    <row r="73" spans="2:34" s="360" customFormat="1" ht="9" customHeight="1" x14ac:dyDescent="0.2">
      <c r="B73" s="454"/>
      <c r="C73" s="948"/>
      <c r="D73" s="948"/>
      <c r="E73" s="948"/>
      <c r="F73" s="948"/>
      <c r="G73" s="948"/>
      <c r="H73" s="948"/>
      <c r="I73" s="948"/>
      <c r="J73" s="948"/>
      <c r="K73" s="948"/>
      <c r="L73" s="948"/>
      <c r="M73" s="949"/>
      <c r="N73" s="950"/>
      <c r="O73" s="949"/>
      <c r="P73" s="951"/>
      <c r="Q73" s="951"/>
      <c r="R73" s="951"/>
      <c r="S73" s="951"/>
      <c r="T73" s="951"/>
      <c r="U73" s="951"/>
      <c r="V73" s="951"/>
      <c r="W73" s="620"/>
      <c r="X73" s="928"/>
      <c r="Y73" s="928"/>
      <c r="Z73" s="363"/>
      <c r="AA73" s="363"/>
      <c r="AB73" s="363"/>
      <c r="AC73" s="363"/>
      <c r="AD73" s="363"/>
      <c r="AE73" s="363"/>
      <c r="AF73" s="363"/>
      <c r="AG73" s="363"/>
      <c r="AH73" s="363"/>
    </row>
    <row r="74" spans="2:34" s="360" customFormat="1" ht="26.25" customHeight="1" x14ac:dyDescent="0.2">
      <c r="B74" s="454" t="s">
        <v>951</v>
      </c>
      <c r="C74" s="948">
        <v>11.376159801948015</v>
      </c>
      <c r="D74" s="948" t="e">
        <f t="shared" ref="D74:I74" si="14">+D75+D76</f>
        <v>#REF!</v>
      </c>
      <c r="E74" s="948" t="e">
        <f t="shared" si="14"/>
        <v>#REF!</v>
      </c>
      <c r="F74" s="948" t="e">
        <f t="shared" si="14"/>
        <v>#REF!</v>
      </c>
      <c r="G74" s="948" t="e">
        <f t="shared" si="14"/>
        <v>#REF!</v>
      </c>
      <c r="H74" s="948" t="e">
        <f t="shared" si="14"/>
        <v>#REF!</v>
      </c>
      <c r="I74" s="948" t="e">
        <f t="shared" si="14"/>
        <v>#REF!</v>
      </c>
      <c r="J74" s="948" t="e">
        <f>+J75+J76</f>
        <v>#REF!</v>
      </c>
      <c r="K74" s="948" t="e">
        <f>+K75+K76</f>
        <v>#REF!</v>
      </c>
      <c r="L74" s="948" t="e">
        <f>+L75+L76</f>
        <v>#REF!</v>
      </c>
      <c r="M74" s="949"/>
      <c r="N74" s="950" t="e">
        <f t="shared" ref="N74:V74" si="15">+N75+N76</f>
        <v>#REF!</v>
      </c>
      <c r="O74" s="949" t="e">
        <f t="shared" si="15"/>
        <v>#REF!</v>
      </c>
      <c r="P74" s="951" t="e">
        <f t="shared" si="15"/>
        <v>#REF!</v>
      </c>
      <c r="Q74" s="951" t="e">
        <f t="shared" si="15"/>
        <v>#REF!</v>
      </c>
      <c r="R74" s="951" t="e">
        <f t="shared" si="15"/>
        <v>#REF!</v>
      </c>
      <c r="S74" s="951" t="e">
        <f t="shared" si="15"/>
        <v>#REF!</v>
      </c>
      <c r="T74" s="951" t="e">
        <f t="shared" si="15"/>
        <v>#REF!</v>
      </c>
      <c r="U74" s="951" t="e">
        <f t="shared" si="15"/>
        <v>#REF!</v>
      </c>
      <c r="V74" s="951" t="e">
        <f t="shared" si="15"/>
        <v>#REF!</v>
      </c>
      <c r="W74" s="620" t="s">
        <v>831</v>
      </c>
      <c r="X74" s="928"/>
      <c r="Y74" s="928"/>
      <c r="Z74" s="363"/>
      <c r="AA74" s="363"/>
      <c r="AB74" s="363"/>
      <c r="AC74" s="363"/>
      <c r="AD74" s="363"/>
      <c r="AE74" s="363"/>
      <c r="AF74" s="363"/>
      <c r="AG74" s="363"/>
      <c r="AH74" s="363"/>
    </row>
    <row r="75" spans="2:34" s="365" customFormat="1" ht="26.25" customHeight="1" x14ac:dyDescent="0.2">
      <c r="B75" s="621" t="s">
        <v>1478</v>
      </c>
      <c r="C75" s="899">
        <v>3.9814122266321701</v>
      </c>
      <c r="D75" s="899" t="e">
        <f>+D28/#REF!*100</f>
        <v>#REF!</v>
      </c>
      <c r="E75" s="899" t="e">
        <f>+E28/#REF!*100</f>
        <v>#REF!</v>
      </c>
      <c r="F75" s="899" t="e">
        <f>+F28/#REF!*100</f>
        <v>#REF!</v>
      </c>
      <c r="G75" s="899" t="e">
        <f>+G28/#REF!*100</f>
        <v>#REF!</v>
      </c>
      <c r="H75" s="899" t="e">
        <f>+H28/#REF!*100</f>
        <v>#REF!</v>
      </c>
      <c r="I75" s="899" t="e">
        <f>+I28/#REF!*100</f>
        <v>#REF!</v>
      </c>
      <c r="J75" s="899" t="e">
        <f>+J28/#REF!*100</f>
        <v>#REF!</v>
      </c>
      <c r="K75" s="899" t="e">
        <f>+K28/#REF!*100</f>
        <v>#REF!</v>
      </c>
      <c r="L75" s="899" t="e">
        <f>+L28/#REF!*100</f>
        <v>#REF!</v>
      </c>
      <c r="M75" s="900"/>
      <c r="N75" s="901" t="e">
        <f>+N28/#REF!*100</f>
        <v>#REF!</v>
      </c>
      <c r="O75" s="900" t="e">
        <f>+O28/#REF!*100</f>
        <v>#REF!</v>
      </c>
      <c r="P75" s="952" t="e">
        <f>+P28/#REF!*100</f>
        <v>#REF!</v>
      </c>
      <c r="Q75" s="952" t="e">
        <f>+Q28/#REF!*100</f>
        <v>#REF!</v>
      </c>
      <c r="R75" s="952" t="e">
        <f>+R28/#REF!*100</f>
        <v>#REF!</v>
      </c>
      <c r="S75" s="952" t="e">
        <f>+S28/#REF!*100</f>
        <v>#REF!</v>
      </c>
      <c r="T75" s="952" t="e">
        <f>+T28/#REF!*100</f>
        <v>#REF!</v>
      </c>
      <c r="U75" s="952" t="e">
        <f>+U28/#REF!*100</f>
        <v>#REF!</v>
      </c>
      <c r="V75" s="952" t="e">
        <f>+V28/#REF!*100</f>
        <v>#REF!</v>
      </c>
      <c r="W75" s="622" t="s">
        <v>1479</v>
      </c>
      <c r="X75" s="928"/>
      <c r="Y75" s="928"/>
      <c r="Z75" s="363"/>
      <c r="AA75" s="363"/>
      <c r="AB75" s="363"/>
      <c r="AC75" s="363"/>
      <c r="AD75" s="363"/>
      <c r="AE75" s="363"/>
      <c r="AF75" s="363"/>
      <c r="AG75" s="363"/>
      <c r="AH75" s="363"/>
    </row>
    <row r="76" spans="2:34" s="365" customFormat="1" ht="26.25" customHeight="1" x14ac:dyDescent="0.2">
      <c r="B76" s="621" t="s">
        <v>934</v>
      </c>
      <c r="C76" s="899">
        <v>7.3947475753158454</v>
      </c>
      <c r="D76" s="899" t="e">
        <f>+D29/#REF!*100</f>
        <v>#REF!</v>
      </c>
      <c r="E76" s="899" t="e">
        <f>+E29/#REF!*100</f>
        <v>#REF!</v>
      </c>
      <c r="F76" s="899" t="e">
        <f>+F29/#REF!*100</f>
        <v>#REF!</v>
      </c>
      <c r="G76" s="899" t="e">
        <f>+G29/#REF!*100</f>
        <v>#REF!</v>
      </c>
      <c r="H76" s="899" t="e">
        <f>+H29/#REF!*100</f>
        <v>#REF!</v>
      </c>
      <c r="I76" s="899" t="e">
        <f>+I29/#REF!*100</f>
        <v>#REF!</v>
      </c>
      <c r="J76" s="899" t="e">
        <f>+J29/#REF!*100</f>
        <v>#REF!</v>
      </c>
      <c r="K76" s="899" t="e">
        <f>+K29/#REF!*100</f>
        <v>#REF!</v>
      </c>
      <c r="L76" s="899" t="e">
        <f>+L29/#REF!*100</f>
        <v>#REF!</v>
      </c>
      <c r="M76" s="900"/>
      <c r="N76" s="901" t="e">
        <f>+N29/#REF!*100</f>
        <v>#REF!</v>
      </c>
      <c r="O76" s="900" t="e">
        <f>+O29/#REF!*100</f>
        <v>#REF!</v>
      </c>
      <c r="P76" s="952" t="e">
        <f>+P29/#REF!*100</f>
        <v>#REF!</v>
      </c>
      <c r="Q76" s="952" t="e">
        <f>+Q29/#REF!*100</f>
        <v>#REF!</v>
      </c>
      <c r="R76" s="952" t="e">
        <f>+R29/#REF!*100</f>
        <v>#REF!</v>
      </c>
      <c r="S76" s="952" t="e">
        <f>+S29/#REF!*100</f>
        <v>#REF!</v>
      </c>
      <c r="T76" s="952" t="e">
        <f>+T29/#REF!*100</f>
        <v>#REF!</v>
      </c>
      <c r="U76" s="952" t="e">
        <f>+U29/#REF!*100</f>
        <v>#REF!</v>
      </c>
      <c r="V76" s="952" t="e">
        <f>+V29/#REF!*100</f>
        <v>#REF!</v>
      </c>
      <c r="W76" s="622" t="s">
        <v>1454</v>
      </c>
      <c r="X76" s="928"/>
      <c r="Y76" s="928"/>
      <c r="Z76" s="363"/>
      <c r="AA76" s="363"/>
      <c r="AB76" s="363"/>
      <c r="AC76" s="363"/>
      <c r="AD76" s="363"/>
      <c r="AE76" s="363"/>
      <c r="AF76" s="363"/>
      <c r="AG76" s="363"/>
      <c r="AH76" s="363"/>
    </row>
    <row r="77" spans="2:34" s="360" customFormat="1" ht="26.25" customHeight="1" x14ac:dyDescent="0.2">
      <c r="B77" s="454" t="s">
        <v>776</v>
      </c>
      <c r="C77" s="948">
        <v>8.4807640149338575</v>
      </c>
      <c r="D77" s="948" t="e">
        <f t="shared" ref="D77:J77" si="16">+D78+D79+D80+D81</f>
        <v>#REF!</v>
      </c>
      <c r="E77" s="948" t="e">
        <f t="shared" si="16"/>
        <v>#REF!</v>
      </c>
      <c r="F77" s="948" t="e">
        <f t="shared" si="16"/>
        <v>#REF!</v>
      </c>
      <c r="G77" s="948" t="e">
        <f t="shared" si="16"/>
        <v>#REF!</v>
      </c>
      <c r="H77" s="948" t="e">
        <f t="shared" si="16"/>
        <v>#REF!</v>
      </c>
      <c r="I77" s="948" t="e">
        <f t="shared" si="16"/>
        <v>#REF!</v>
      </c>
      <c r="J77" s="948" t="e">
        <f t="shared" si="16"/>
        <v>#REF!</v>
      </c>
      <c r="K77" s="948" t="e">
        <f>+K78+K79+K80+K81</f>
        <v>#REF!</v>
      </c>
      <c r="L77" s="948" t="e">
        <f>+L78+L79+L80+L81</f>
        <v>#REF!</v>
      </c>
      <c r="M77" s="949"/>
      <c r="N77" s="950" t="e">
        <f t="shared" ref="N77:V77" si="17">+N78+N79+N80+N81</f>
        <v>#REF!</v>
      </c>
      <c r="O77" s="949" t="e">
        <f t="shared" si="17"/>
        <v>#REF!</v>
      </c>
      <c r="P77" s="951" t="e">
        <f t="shared" si="17"/>
        <v>#REF!</v>
      </c>
      <c r="Q77" s="951" t="e">
        <f t="shared" si="17"/>
        <v>#REF!</v>
      </c>
      <c r="R77" s="951" t="e">
        <f t="shared" si="17"/>
        <v>#REF!</v>
      </c>
      <c r="S77" s="951" t="e">
        <f t="shared" si="17"/>
        <v>#REF!</v>
      </c>
      <c r="T77" s="951" t="e">
        <f t="shared" si="17"/>
        <v>#REF!</v>
      </c>
      <c r="U77" s="951" t="e">
        <f t="shared" si="17"/>
        <v>#REF!</v>
      </c>
      <c r="V77" s="951" t="e">
        <f t="shared" si="17"/>
        <v>#REF!</v>
      </c>
      <c r="W77" s="620" t="s">
        <v>262</v>
      </c>
      <c r="X77" s="928"/>
      <c r="Y77" s="928"/>
      <c r="Z77" s="363"/>
      <c r="AA77" s="363"/>
      <c r="AB77" s="363"/>
      <c r="AC77" s="363"/>
      <c r="AD77" s="363"/>
      <c r="AE77" s="363"/>
      <c r="AF77" s="363"/>
      <c r="AG77" s="363"/>
      <c r="AH77" s="363"/>
    </row>
    <row r="78" spans="2:34" s="365" customFormat="1" ht="26.25" customHeight="1" x14ac:dyDescent="0.2">
      <c r="B78" s="454" t="s">
        <v>1199</v>
      </c>
      <c r="C78" s="899">
        <v>-9.227894913170849E-2</v>
      </c>
      <c r="D78" s="899" t="e">
        <f>+D31/#REF!*100</f>
        <v>#REF!</v>
      </c>
      <c r="E78" s="899" t="e">
        <f>+E31/#REF!*100</f>
        <v>#REF!</v>
      </c>
      <c r="F78" s="899" t="e">
        <f>+F31/#REF!*100</f>
        <v>#REF!</v>
      </c>
      <c r="G78" s="899" t="e">
        <f>+G31/#REF!*100</f>
        <v>#REF!</v>
      </c>
      <c r="H78" s="899" t="e">
        <f>+H31/#REF!*100</f>
        <v>#REF!</v>
      </c>
      <c r="I78" s="899" t="e">
        <f>+I31/#REF!*100</f>
        <v>#REF!</v>
      </c>
      <c r="J78" s="899" t="e">
        <f>+J31/#REF!*100</f>
        <v>#REF!</v>
      </c>
      <c r="K78" s="899" t="e">
        <f>+K31/#REF!*100</f>
        <v>#REF!</v>
      </c>
      <c r="L78" s="899" t="e">
        <f>+L31/#REF!*100</f>
        <v>#REF!</v>
      </c>
      <c r="M78" s="900"/>
      <c r="N78" s="901" t="e">
        <f>+N31/#REF!*100</f>
        <v>#REF!</v>
      </c>
      <c r="O78" s="900" t="e">
        <f>+O31/#REF!*100</f>
        <v>#REF!</v>
      </c>
      <c r="P78" s="952" t="e">
        <f>+P31/#REF!*100</f>
        <v>#REF!</v>
      </c>
      <c r="Q78" s="952" t="e">
        <f>+Q31/#REF!*100</f>
        <v>#REF!</v>
      </c>
      <c r="R78" s="952" t="e">
        <f>+R31/#REF!*100</f>
        <v>#REF!</v>
      </c>
      <c r="S78" s="952" t="e">
        <f>+S31/#REF!*100</f>
        <v>#REF!</v>
      </c>
      <c r="T78" s="952" t="e">
        <f>+T31/#REF!*100</f>
        <v>#REF!</v>
      </c>
      <c r="U78" s="952" t="e">
        <f>+U31/#REF!*100</f>
        <v>#REF!</v>
      </c>
      <c r="V78" s="952" t="e">
        <f>+V31/#REF!*100</f>
        <v>#REF!</v>
      </c>
      <c r="W78" s="622" t="s">
        <v>1456</v>
      </c>
      <c r="X78" s="928"/>
      <c r="Y78" s="928"/>
      <c r="Z78" s="363"/>
      <c r="AA78" s="363"/>
      <c r="AB78" s="363"/>
      <c r="AC78" s="363"/>
      <c r="AD78" s="363"/>
      <c r="AE78" s="363"/>
      <c r="AF78" s="363"/>
      <c r="AG78" s="363"/>
      <c r="AH78" s="363"/>
    </row>
    <row r="79" spans="2:34" s="365" customFormat="1" ht="26.25" customHeight="1" x14ac:dyDescent="0.2">
      <c r="B79" s="621" t="s">
        <v>1200</v>
      </c>
      <c r="C79" s="899">
        <v>6.2137687037723888</v>
      </c>
      <c r="D79" s="899" t="e">
        <f>D32/#REF!*100</f>
        <v>#REF!</v>
      </c>
      <c r="E79" s="899" t="e">
        <f>E32/#REF!*100</f>
        <v>#REF!</v>
      </c>
      <c r="F79" s="899" t="e">
        <f>F32/#REF!*100</f>
        <v>#REF!</v>
      </c>
      <c r="G79" s="899" t="e">
        <f>G32/#REF!*100</f>
        <v>#REF!</v>
      </c>
      <c r="H79" s="899" t="e">
        <f>H32/#REF!*100</f>
        <v>#REF!</v>
      </c>
      <c r="I79" s="899" t="e">
        <f>I32/#REF!*100</f>
        <v>#REF!</v>
      </c>
      <c r="J79" s="899" t="e">
        <f>J32/#REF!*100</f>
        <v>#REF!</v>
      </c>
      <c r="K79" s="899" t="e">
        <f>K32/#REF!*100</f>
        <v>#REF!</v>
      </c>
      <c r="L79" s="899" t="e">
        <f>L32/#REF!*100</f>
        <v>#REF!</v>
      </c>
      <c r="M79" s="900"/>
      <c r="N79" s="901" t="e">
        <f>N32/#REF!*100</f>
        <v>#REF!</v>
      </c>
      <c r="O79" s="900" t="e">
        <f>O32/#REF!*100</f>
        <v>#REF!</v>
      </c>
      <c r="P79" s="952" t="e">
        <f>P32/#REF!*100</f>
        <v>#REF!</v>
      </c>
      <c r="Q79" s="952" t="e">
        <f>Q32/#REF!*100</f>
        <v>#REF!</v>
      </c>
      <c r="R79" s="952" t="e">
        <f>R32/#REF!*100</f>
        <v>#REF!</v>
      </c>
      <c r="S79" s="952" t="e">
        <f>S32/#REF!*100</f>
        <v>#REF!</v>
      </c>
      <c r="T79" s="952" t="e">
        <f>T32/#REF!*100</f>
        <v>#REF!</v>
      </c>
      <c r="U79" s="952" t="e">
        <f>U32/#REF!*100</f>
        <v>#REF!</v>
      </c>
      <c r="V79" s="952" t="e">
        <f>V32/#REF!*100</f>
        <v>#REF!</v>
      </c>
      <c r="W79" s="622" t="s">
        <v>1457</v>
      </c>
      <c r="X79" s="928"/>
      <c r="Y79" s="928"/>
      <c r="Z79" s="363"/>
      <c r="AA79" s="363"/>
      <c r="AB79" s="363"/>
      <c r="AC79" s="363"/>
      <c r="AD79" s="363"/>
      <c r="AE79" s="363"/>
      <c r="AF79" s="363"/>
      <c r="AG79" s="363"/>
      <c r="AH79" s="363"/>
    </row>
    <row r="80" spans="2:34" s="365" customFormat="1" ht="26.25" customHeight="1" x14ac:dyDescent="0.2">
      <c r="B80" s="621" t="s">
        <v>712</v>
      </c>
      <c r="C80" s="899">
        <v>1.386237922787164</v>
      </c>
      <c r="D80" s="899" t="e">
        <f>+D33/#REF!*100</f>
        <v>#REF!</v>
      </c>
      <c r="E80" s="899" t="e">
        <f>+E33/#REF!*100</f>
        <v>#REF!</v>
      </c>
      <c r="F80" s="899" t="e">
        <f>+F33/#REF!*100</f>
        <v>#REF!</v>
      </c>
      <c r="G80" s="899" t="e">
        <f>+G33/#REF!*100</f>
        <v>#REF!</v>
      </c>
      <c r="H80" s="899" t="e">
        <f>+H33/#REF!*100</f>
        <v>#REF!</v>
      </c>
      <c r="I80" s="899" t="e">
        <f>+I33/#REF!*100</f>
        <v>#REF!</v>
      </c>
      <c r="J80" s="899" t="e">
        <f>+J33/#REF!*100</f>
        <v>#REF!</v>
      </c>
      <c r="K80" s="899" t="e">
        <f>+K33/#REF!*100</f>
        <v>#REF!</v>
      </c>
      <c r="L80" s="899" t="e">
        <f>+L33/#REF!*100</f>
        <v>#REF!</v>
      </c>
      <c r="M80" s="900"/>
      <c r="N80" s="901" t="e">
        <f>+N33/#REF!*100</f>
        <v>#REF!</v>
      </c>
      <c r="O80" s="900" t="e">
        <f>+O33/#REF!*100</f>
        <v>#REF!</v>
      </c>
      <c r="P80" s="952" t="e">
        <f>+P33/#REF!*100</f>
        <v>#REF!</v>
      </c>
      <c r="Q80" s="952" t="e">
        <f>+Q33/#REF!*100</f>
        <v>#REF!</v>
      </c>
      <c r="R80" s="952" t="e">
        <f>+R33/#REF!*100</f>
        <v>#REF!</v>
      </c>
      <c r="S80" s="952" t="e">
        <f>+S33/#REF!*100</f>
        <v>#REF!</v>
      </c>
      <c r="T80" s="952" t="e">
        <f>+T33/#REF!*100</f>
        <v>#REF!</v>
      </c>
      <c r="U80" s="952" t="e">
        <f>+U33/#REF!*100</f>
        <v>#REF!</v>
      </c>
      <c r="V80" s="952" t="e">
        <f>+V33/#REF!*100</f>
        <v>#REF!</v>
      </c>
      <c r="W80" s="622" t="s">
        <v>790</v>
      </c>
      <c r="X80" s="928"/>
      <c r="Y80" s="928"/>
      <c r="Z80" s="363"/>
      <c r="AA80" s="363"/>
      <c r="AB80" s="363"/>
      <c r="AC80" s="363"/>
      <c r="AD80" s="363"/>
      <c r="AE80" s="363"/>
      <c r="AF80" s="363"/>
      <c r="AG80" s="363"/>
      <c r="AH80" s="363"/>
    </row>
    <row r="81" spans="2:35" s="365" customFormat="1" ht="26.25" customHeight="1" x14ac:dyDescent="0.2">
      <c r="B81" s="621" t="s">
        <v>849</v>
      </c>
      <c r="C81" s="899">
        <v>0.97303633750601226</v>
      </c>
      <c r="D81" s="899" t="e">
        <f>+D34/#REF!*100</f>
        <v>#REF!</v>
      </c>
      <c r="E81" s="899" t="e">
        <f>+E34/#REF!*100</f>
        <v>#REF!</v>
      </c>
      <c r="F81" s="899" t="e">
        <f>+F34/#REF!*100</f>
        <v>#REF!</v>
      </c>
      <c r="G81" s="899" t="e">
        <f>+G34/#REF!*100</f>
        <v>#REF!</v>
      </c>
      <c r="H81" s="899" t="e">
        <f>+H34/#REF!*100</f>
        <v>#REF!</v>
      </c>
      <c r="I81" s="899" t="e">
        <f>+I34/#REF!*100</f>
        <v>#REF!</v>
      </c>
      <c r="J81" s="899" t="e">
        <f>+J34/#REF!*100</f>
        <v>#REF!</v>
      </c>
      <c r="K81" s="899" t="e">
        <f>+K34/#REF!*100</f>
        <v>#REF!</v>
      </c>
      <c r="L81" s="899" t="e">
        <f>+L34/#REF!*100</f>
        <v>#REF!</v>
      </c>
      <c r="M81" s="900"/>
      <c r="N81" s="901" t="e">
        <f>+N34/#REF!*100</f>
        <v>#REF!</v>
      </c>
      <c r="O81" s="900" t="e">
        <f>+O34/#REF!*100</f>
        <v>#REF!</v>
      </c>
      <c r="P81" s="952" t="e">
        <f>+P34/#REF!*100</f>
        <v>#REF!</v>
      </c>
      <c r="Q81" s="952" t="e">
        <f>+Q34/#REF!*100</f>
        <v>#REF!</v>
      </c>
      <c r="R81" s="952" t="e">
        <f>+R34/#REF!*100</f>
        <v>#REF!</v>
      </c>
      <c r="S81" s="952" t="e">
        <f>+S34/#REF!*100</f>
        <v>#REF!</v>
      </c>
      <c r="T81" s="952" t="e">
        <f>+T34/#REF!*100</f>
        <v>#REF!</v>
      </c>
      <c r="U81" s="952" t="e">
        <f>+U34/#REF!*100</f>
        <v>#REF!</v>
      </c>
      <c r="V81" s="952" t="e">
        <f>+V34/#REF!*100</f>
        <v>#REF!</v>
      </c>
      <c r="W81" s="622" t="s">
        <v>313</v>
      </c>
      <c r="X81" s="928"/>
      <c r="Y81" s="928"/>
      <c r="Z81" s="363"/>
      <c r="AA81" s="363"/>
      <c r="AB81" s="363"/>
      <c r="AC81" s="363"/>
      <c r="AD81" s="363"/>
      <c r="AE81" s="363"/>
      <c r="AF81" s="363"/>
      <c r="AG81" s="363"/>
      <c r="AH81" s="363"/>
    </row>
    <row r="82" spans="2:35" s="258" customFormat="1" ht="15" customHeight="1" thickBot="1" x14ac:dyDescent="0.75">
      <c r="B82" s="453"/>
      <c r="C82" s="381"/>
      <c r="D82" s="386"/>
      <c r="E82" s="386"/>
      <c r="F82" s="386"/>
      <c r="G82" s="386"/>
      <c r="H82" s="386"/>
      <c r="I82" s="386"/>
      <c r="J82" s="386"/>
      <c r="K82" s="386"/>
      <c r="L82" s="386"/>
      <c r="M82" s="387"/>
      <c r="N82" s="388"/>
      <c r="O82" s="387"/>
      <c r="P82" s="387"/>
      <c r="Q82" s="387"/>
      <c r="R82" s="387"/>
      <c r="S82" s="387"/>
      <c r="T82" s="387"/>
      <c r="U82" s="387"/>
      <c r="V82" s="387"/>
      <c r="W82" s="352"/>
      <c r="X82" s="380"/>
      <c r="Y82" s="380"/>
      <c r="Z82" s="344"/>
      <c r="AA82" s="344"/>
      <c r="AB82" s="344"/>
      <c r="AC82" s="344"/>
      <c r="AD82" s="344"/>
      <c r="AE82" s="344"/>
      <c r="AF82" s="344"/>
      <c r="AG82" s="344"/>
      <c r="AH82" s="344"/>
    </row>
    <row r="83" spans="2:35" s="161" customFormat="1" ht="9" customHeight="1" thickTop="1" x14ac:dyDescent="0.65">
      <c r="C83" s="282"/>
      <c r="N83" s="283"/>
      <c r="Y83" s="52"/>
      <c r="Z83" s="52"/>
      <c r="AA83" s="52"/>
      <c r="AB83" s="52"/>
      <c r="AC83" s="52"/>
      <c r="AD83" s="52"/>
      <c r="AE83" s="52"/>
      <c r="AF83" s="52"/>
      <c r="AG83" s="52"/>
      <c r="AH83" s="52"/>
    </row>
    <row r="84" spans="2:35" s="190" customFormat="1" ht="23.25" x14ac:dyDescent="0.5">
      <c r="B84" s="190" t="s">
        <v>1537</v>
      </c>
      <c r="C84" s="279"/>
      <c r="N84" s="401"/>
      <c r="W84" s="190" t="s">
        <v>1538</v>
      </c>
      <c r="Y84" s="402"/>
    </row>
    <row r="85" spans="2:35" s="129" customFormat="1" ht="42.75" hidden="1" customHeight="1" x14ac:dyDescent="0.5">
      <c r="B85" s="1786" t="s">
        <v>1611</v>
      </c>
      <c r="C85" s="1786"/>
      <c r="D85" s="1786"/>
      <c r="E85" s="1786"/>
      <c r="F85" s="1786"/>
      <c r="G85" s="1786"/>
      <c r="H85" s="1786"/>
      <c r="I85" s="1786"/>
      <c r="J85" s="1787" t="s">
        <v>1612</v>
      </c>
      <c r="K85" s="1787"/>
      <c r="L85" s="1787"/>
      <c r="M85" s="1787"/>
      <c r="N85" s="1787"/>
      <c r="O85" s="1787"/>
      <c r="P85" s="1787"/>
      <c r="Q85" s="1787"/>
      <c r="R85" s="1787"/>
      <c r="S85" s="1787"/>
      <c r="T85" s="1787"/>
      <c r="U85" s="1787"/>
      <c r="V85" s="1787"/>
      <c r="W85" s="1787"/>
      <c r="X85" s="141"/>
      <c r="Y85" s="141"/>
      <c r="Z85" s="141"/>
      <c r="AA85" s="141"/>
      <c r="AB85" s="141"/>
      <c r="AI85" s="53"/>
    </row>
    <row r="86" spans="2:35" s="129" customFormat="1" x14ac:dyDescent="0.5">
      <c r="B86" s="143"/>
      <c r="C86" s="142"/>
      <c r="N86" s="284"/>
      <c r="AI86" s="53"/>
    </row>
    <row r="87" spans="2:35" s="106" customFormat="1" ht="18.75" x14ac:dyDescent="0.45">
      <c r="B87" s="106" t="s">
        <v>261</v>
      </c>
      <c r="C87" s="403">
        <f t="shared" ref="C87:V87" si="18">+C25-(C27+C30)</f>
        <v>-0.8999999999650754</v>
      </c>
      <c r="D87" s="404" t="e">
        <f t="shared" si="18"/>
        <v>#REF!</v>
      </c>
      <c r="E87" s="404" t="e">
        <f t="shared" si="18"/>
        <v>#REF!</v>
      </c>
      <c r="F87" s="404" t="e">
        <f t="shared" si="18"/>
        <v>#REF!</v>
      </c>
      <c r="G87" s="404" t="e">
        <f t="shared" si="18"/>
        <v>#REF!</v>
      </c>
      <c r="H87" s="404" t="e">
        <f t="shared" si="18"/>
        <v>#REF!</v>
      </c>
      <c r="I87" s="404" t="e">
        <f t="shared" si="18"/>
        <v>#REF!</v>
      </c>
      <c r="J87" s="404" t="e">
        <f t="shared" si="18"/>
        <v>#REF!</v>
      </c>
      <c r="K87" s="404" t="e">
        <f t="shared" si="18"/>
        <v>#REF!</v>
      </c>
      <c r="L87" s="404" t="e">
        <f t="shared" si="18"/>
        <v>#REF!</v>
      </c>
      <c r="M87" s="404">
        <f t="shared" si="18"/>
        <v>0</v>
      </c>
      <c r="N87" s="405" t="e">
        <f t="shared" si="18"/>
        <v>#REF!</v>
      </c>
      <c r="O87" s="404" t="e">
        <f t="shared" si="18"/>
        <v>#REF!</v>
      </c>
      <c r="P87" s="404" t="e">
        <f t="shared" si="18"/>
        <v>#REF!</v>
      </c>
      <c r="Q87" s="404" t="e">
        <f t="shared" si="18"/>
        <v>#REF!</v>
      </c>
      <c r="R87" s="404" t="e">
        <f t="shared" si="18"/>
        <v>#REF!</v>
      </c>
      <c r="S87" s="404" t="e">
        <f t="shared" si="18"/>
        <v>#REF!</v>
      </c>
      <c r="T87" s="404" t="e">
        <f t="shared" si="18"/>
        <v>#REF!</v>
      </c>
      <c r="U87" s="404" t="e">
        <f t="shared" si="18"/>
        <v>#REF!</v>
      </c>
      <c r="V87" s="404" t="e">
        <f t="shared" si="18"/>
        <v>#REF!</v>
      </c>
      <c r="W87" s="406" t="s">
        <v>260</v>
      </c>
    </row>
    <row r="88" spans="2:35" s="106" customFormat="1" ht="18.75" x14ac:dyDescent="0.45">
      <c r="B88" s="106" t="s">
        <v>261</v>
      </c>
      <c r="C88" s="403">
        <f t="shared" ref="C88:V88" si="19">+C48-C62-C65</f>
        <v>0</v>
      </c>
      <c r="D88" s="404" t="e">
        <f t="shared" si="19"/>
        <v>#REF!</v>
      </c>
      <c r="E88" s="404" t="e">
        <f t="shared" si="19"/>
        <v>#REF!</v>
      </c>
      <c r="F88" s="404" t="e">
        <f t="shared" si="19"/>
        <v>#REF!</v>
      </c>
      <c r="G88" s="404" t="e">
        <f t="shared" si="19"/>
        <v>#REF!</v>
      </c>
      <c r="H88" s="404" t="e">
        <f t="shared" si="19"/>
        <v>#REF!</v>
      </c>
      <c r="I88" s="404" t="e">
        <f t="shared" si="19"/>
        <v>#REF!</v>
      </c>
      <c r="J88" s="404" t="e">
        <f t="shared" si="19"/>
        <v>#REF!</v>
      </c>
      <c r="K88" s="404" t="e">
        <f t="shared" si="19"/>
        <v>#REF!</v>
      </c>
      <c r="L88" s="404" t="e">
        <f t="shared" si="19"/>
        <v>#REF!</v>
      </c>
      <c r="M88" s="404">
        <f t="shared" si="19"/>
        <v>0</v>
      </c>
      <c r="N88" s="405" t="e">
        <f t="shared" si="19"/>
        <v>#REF!</v>
      </c>
      <c r="O88" s="404" t="e">
        <f t="shared" si="19"/>
        <v>#REF!</v>
      </c>
      <c r="P88" s="404" t="e">
        <f t="shared" si="19"/>
        <v>#REF!</v>
      </c>
      <c r="Q88" s="404" t="e">
        <f t="shared" si="19"/>
        <v>#REF!</v>
      </c>
      <c r="R88" s="404" t="e">
        <f t="shared" si="19"/>
        <v>#REF!</v>
      </c>
      <c r="S88" s="404" t="e">
        <f t="shared" si="19"/>
        <v>#REF!</v>
      </c>
      <c r="T88" s="404" t="e">
        <f t="shared" si="19"/>
        <v>#REF!</v>
      </c>
      <c r="U88" s="404" t="e">
        <f t="shared" si="19"/>
        <v>#REF!</v>
      </c>
      <c r="V88" s="404" t="e">
        <f t="shared" si="19"/>
        <v>#REF!</v>
      </c>
      <c r="W88" s="406" t="s">
        <v>260</v>
      </c>
    </row>
    <row r="89" spans="2:35" s="106" customFormat="1" ht="18.75" x14ac:dyDescent="0.45">
      <c r="B89" s="106" t="s">
        <v>261</v>
      </c>
      <c r="C89" s="407">
        <f>C72-C74-C77</f>
        <v>-1.2322114868901224E-4</v>
      </c>
      <c r="D89" s="407" t="e">
        <f t="shared" ref="D89:V89" si="20">D72-D74-D77</f>
        <v>#REF!</v>
      </c>
      <c r="E89" s="407" t="e">
        <f t="shared" si="20"/>
        <v>#REF!</v>
      </c>
      <c r="F89" s="407" t="e">
        <f t="shared" si="20"/>
        <v>#REF!</v>
      </c>
      <c r="G89" s="407" t="e">
        <f t="shared" si="20"/>
        <v>#REF!</v>
      </c>
      <c r="H89" s="407" t="e">
        <f t="shared" si="20"/>
        <v>#REF!</v>
      </c>
      <c r="I89" s="407" t="e">
        <f t="shared" si="20"/>
        <v>#REF!</v>
      </c>
      <c r="J89" s="407" t="e">
        <f t="shared" si="20"/>
        <v>#REF!</v>
      </c>
      <c r="K89" s="407" t="e">
        <f t="shared" si="20"/>
        <v>#REF!</v>
      </c>
      <c r="L89" s="407" t="e">
        <f t="shared" si="20"/>
        <v>#REF!</v>
      </c>
      <c r="M89" s="407">
        <f t="shared" si="20"/>
        <v>0</v>
      </c>
      <c r="N89" s="408" t="e">
        <f t="shared" si="20"/>
        <v>#REF!</v>
      </c>
      <c r="O89" s="407" t="e">
        <f t="shared" si="20"/>
        <v>#REF!</v>
      </c>
      <c r="P89" s="407" t="e">
        <f t="shared" si="20"/>
        <v>#REF!</v>
      </c>
      <c r="Q89" s="407" t="e">
        <f t="shared" si="20"/>
        <v>#REF!</v>
      </c>
      <c r="R89" s="407" t="e">
        <f t="shared" si="20"/>
        <v>#REF!</v>
      </c>
      <c r="S89" s="407" t="e">
        <f t="shared" si="20"/>
        <v>#REF!</v>
      </c>
      <c r="T89" s="407" t="e">
        <f t="shared" si="20"/>
        <v>#REF!</v>
      </c>
      <c r="U89" s="407" t="e">
        <f t="shared" si="20"/>
        <v>#REF!</v>
      </c>
      <c r="V89" s="407" t="e">
        <f t="shared" si="20"/>
        <v>#REF!</v>
      </c>
      <c r="W89" s="406" t="s">
        <v>260</v>
      </c>
    </row>
    <row r="90" spans="2:35" x14ac:dyDescent="0.5">
      <c r="C90" s="162"/>
      <c r="D90" s="162"/>
      <c r="E90" s="162"/>
      <c r="F90" s="162"/>
      <c r="G90" s="162"/>
      <c r="H90" s="162"/>
      <c r="I90" s="162"/>
      <c r="J90" s="162"/>
      <c r="K90" s="162"/>
      <c r="L90" s="162"/>
      <c r="M90" s="162"/>
      <c r="N90" s="285"/>
      <c r="O90" s="162"/>
      <c r="P90" s="162"/>
      <c r="Q90" s="162"/>
      <c r="R90" s="162"/>
      <c r="S90" s="162"/>
      <c r="T90" s="162"/>
      <c r="U90" s="162"/>
      <c r="V90" s="162"/>
    </row>
    <row r="91" spans="2:35" ht="23.25" x14ac:dyDescent="0.5">
      <c r="C91" s="1542"/>
      <c r="D91" s="1542"/>
      <c r="E91" s="1542"/>
      <c r="F91" s="1542"/>
      <c r="G91" s="1542"/>
      <c r="H91" s="1542"/>
      <c r="I91" s="1542"/>
      <c r="J91" s="1542"/>
      <c r="K91" s="1542"/>
      <c r="L91" s="1542"/>
      <c r="M91" s="1542"/>
      <c r="N91" s="1542"/>
      <c r="O91" s="1542"/>
      <c r="P91" s="1542"/>
      <c r="Q91" s="1542"/>
      <c r="R91" s="1542"/>
      <c r="S91" s="1542"/>
      <c r="T91" s="1542"/>
      <c r="U91" s="1542"/>
      <c r="V91" s="1542"/>
    </row>
    <row r="92" spans="2:35" ht="23.25" x14ac:dyDescent="0.5">
      <c r="C92" s="1542"/>
      <c r="D92" s="1542"/>
      <c r="E92" s="1542"/>
      <c r="F92" s="1542"/>
      <c r="G92" s="1542"/>
      <c r="H92" s="1542"/>
      <c r="I92" s="1542"/>
      <c r="J92" s="1542"/>
      <c r="K92" s="1542"/>
      <c r="L92" s="1542"/>
      <c r="M92" s="1542"/>
      <c r="N92" s="1542"/>
      <c r="O92" s="1542"/>
      <c r="P92" s="1542"/>
      <c r="Q92" s="1542"/>
      <c r="R92" s="1542"/>
      <c r="S92" s="1542"/>
      <c r="T92" s="1542"/>
      <c r="U92" s="1542"/>
      <c r="V92" s="1542"/>
    </row>
    <row r="93" spans="2:35" ht="23.25" x14ac:dyDescent="0.5">
      <c r="C93" s="1542"/>
      <c r="D93" s="1542"/>
      <c r="E93" s="1542"/>
      <c r="F93" s="1542"/>
      <c r="G93" s="1542"/>
      <c r="H93" s="1542"/>
      <c r="I93" s="1542"/>
      <c r="J93" s="1542"/>
      <c r="K93" s="1542"/>
      <c r="L93" s="1542"/>
      <c r="M93" s="1542"/>
      <c r="N93" s="1542"/>
      <c r="O93" s="1542"/>
      <c r="P93" s="1542"/>
      <c r="Q93" s="1542"/>
      <c r="R93" s="1542"/>
      <c r="S93" s="1542"/>
      <c r="T93" s="1542"/>
      <c r="U93" s="1542"/>
      <c r="V93" s="1542"/>
    </row>
    <row r="94" spans="2:35" ht="23.25" x14ac:dyDescent="0.5">
      <c r="C94" s="1542"/>
      <c r="D94" s="1542"/>
      <c r="E94" s="1542"/>
      <c r="F94" s="1542"/>
      <c r="G94" s="1542"/>
      <c r="H94" s="1542"/>
      <c r="I94" s="1542"/>
      <c r="J94" s="1542"/>
      <c r="K94" s="1542"/>
      <c r="L94" s="1542"/>
      <c r="M94" s="1542"/>
      <c r="N94" s="1542"/>
      <c r="O94" s="1542"/>
      <c r="P94" s="1542"/>
      <c r="Q94" s="1542"/>
      <c r="R94" s="1542"/>
      <c r="S94" s="1542"/>
      <c r="T94" s="1542"/>
      <c r="U94" s="1542"/>
      <c r="V94" s="1542"/>
    </row>
    <row r="95" spans="2:35" ht="23.25" x14ac:dyDescent="0.5">
      <c r="C95" s="1542"/>
      <c r="D95" s="1542"/>
      <c r="E95" s="1542"/>
      <c r="F95" s="1542"/>
      <c r="G95" s="1542"/>
      <c r="H95" s="1542"/>
      <c r="I95" s="1542"/>
      <c r="J95" s="1542"/>
      <c r="K95" s="1542"/>
      <c r="L95" s="1542"/>
      <c r="M95" s="1542"/>
      <c r="N95" s="1542"/>
      <c r="O95" s="1542"/>
      <c r="P95" s="1542"/>
      <c r="Q95" s="1542"/>
      <c r="R95" s="1542"/>
      <c r="S95" s="1542"/>
      <c r="T95" s="1542"/>
      <c r="U95" s="1542"/>
      <c r="V95" s="1542"/>
    </row>
    <row r="96" spans="2:35" ht="23.25" x14ac:dyDescent="0.5">
      <c r="C96" s="1542"/>
      <c r="D96" s="1542"/>
      <c r="E96" s="1542"/>
      <c r="F96" s="1542"/>
      <c r="G96" s="1542"/>
      <c r="H96" s="1542"/>
      <c r="I96" s="1542"/>
      <c r="J96" s="1542"/>
      <c r="K96" s="1542"/>
      <c r="L96" s="1542"/>
      <c r="M96" s="1542"/>
      <c r="N96" s="1542"/>
      <c r="O96" s="1542"/>
      <c r="P96" s="1542"/>
      <c r="Q96" s="1542"/>
      <c r="R96" s="1542"/>
      <c r="S96" s="1542"/>
      <c r="T96" s="1542"/>
      <c r="U96" s="1542"/>
      <c r="V96" s="1542"/>
    </row>
    <row r="97" spans="3:22" ht="23.25" x14ac:dyDescent="0.5">
      <c r="C97" s="1542"/>
      <c r="D97" s="1542"/>
      <c r="E97" s="1542"/>
      <c r="F97" s="1542"/>
      <c r="G97" s="1542"/>
      <c r="H97" s="1542"/>
      <c r="I97" s="1542"/>
      <c r="J97" s="1542"/>
      <c r="K97" s="1542"/>
      <c r="L97" s="1542"/>
      <c r="M97" s="1542"/>
      <c r="N97" s="1542"/>
      <c r="O97" s="1542"/>
      <c r="P97" s="1542"/>
      <c r="Q97" s="1542"/>
      <c r="R97" s="1542"/>
      <c r="S97" s="1542"/>
      <c r="T97" s="1542"/>
      <c r="U97" s="1542"/>
      <c r="V97" s="1542"/>
    </row>
    <row r="98" spans="3:22" ht="23.25" x14ac:dyDescent="0.5">
      <c r="C98" s="1542"/>
      <c r="D98" s="1542"/>
      <c r="E98" s="1542"/>
      <c r="F98" s="1542"/>
      <c r="G98" s="1542"/>
      <c r="H98" s="1542"/>
      <c r="I98" s="1542"/>
      <c r="J98" s="1542"/>
      <c r="K98" s="1542"/>
      <c r="L98" s="1542"/>
      <c r="M98" s="1542"/>
      <c r="N98" s="1542"/>
      <c r="O98" s="1542"/>
      <c r="P98" s="1542"/>
      <c r="Q98" s="1542"/>
      <c r="R98" s="1542"/>
      <c r="S98" s="1542"/>
      <c r="T98" s="1542"/>
      <c r="U98" s="1542"/>
      <c r="V98" s="1542"/>
    </row>
    <row r="99" spans="3:22" ht="23.25" x14ac:dyDescent="0.5">
      <c r="C99" s="1542"/>
      <c r="D99" s="1542"/>
      <c r="E99" s="1542"/>
      <c r="F99" s="1542"/>
      <c r="G99" s="1542"/>
      <c r="H99" s="1542"/>
      <c r="I99" s="1542"/>
      <c r="J99" s="1542"/>
      <c r="K99" s="1542"/>
      <c r="L99" s="1542"/>
      <c r="M99" s="1542"/>
      <c r="N99" s="1542"/>
      <c r="O99" s="1542"/>
      <c r="P99" s="1542"/>
      <c r="Q99" s="1542"/>
      <c r="R99" s="1542"/>
      <c r="S99" s="1542"/>
      <c r="T99" s="1542"/>
      <c r="U99" s="1542"/>
      <c r="V99" s="1542"/>
    </row>
    <row r="100" spans="3:22" ht="23.25" x14ac:dyDescent="0.5">
      <c r="C100" s="1542"/>
      <c r="D100" s="1542"/>
      <c r="E100" s="1542"/>
      <c r="F100" s="1542"/>
      <c r="G100" s="1542"/>
      <c r="H100" s="1542"/>
      <c r="I100" s="1542"/>
      <c r="J100" s="1542"/>
      <c r="K100" s="1542"/>
      <c r="L100" s="1542"/>
      <c r="M100" s="1542"/>
      <c r="N100" s="1542"/>
      <c r="O100" s="1542"/>
      <c r="P100" s="1542"/>
      <c r="Q100" s="1542"/>
      <c r="R100" s="1542"/>
      <c r="S100" s="1542"/>
      <c r="T100" s="1542"/>
      <c r="U100" s="1542"/>
      <c r="V100" s="1542"/>
    </row>
    <row r="101" spans="3:22" ht="23.25" x14ac:dyDescent="0.5">
      <c r="C101" s="1542"/>
      <c r="D101" s="1542"/>
      <c r="E101" s="1542"/>
      <c r="F101" s="1542"/>
      <c r="G101" s="1542"/>
      <c r="H101" s="1542"/>
      <c r="I101" s="1542"/>
      <c r="J101" s="1542"/>
      <c r="K101" s="1542"/>
      <c r="L101" s="1542"/>
      <c r="M101" s="1542"/>
      <c r="N101" s="1542"/>
      <c r="O101" s="1542"/>
      <c r="P101" s="1542"/>
      <c r="Q101" s="1542"/>
      <c r="R101" s="1542"/>
      <c r="S101" s="1542"/>
      <c r="T101" s="1542"/>
      <c r="U101" s="1542"/>
      <c r="V101" s="1542"/>
    </row>
    <row r="102" spans="3:22" ht="23.25" x14ac:dyDescent="0.5">
      <c r="C102" s="1542"/>
      <c r="D102" s="1542"/>
      <c r="E102" s="1542"/>
      <c r="F102" s="1542"/>
      <c r="G102" s="1542"/>
      <c r="H102" s="1542"/>
      <c r="I102" s="1542"/>
      <c r="J102" s="1542"/>
      <c r="K102" s="1542"/>
      <c r="L102" s="1542"/>
      <c r="M102" s="1542"/>
      <c r="N102" s="1542"/>
      <c r="O102" s="1542"/>
      <c r="P102" s="1542"/>
      <c r="Q102" s="1542"/>
      <c r="R102" s="1542"/>
      <c r="S102" s="1542"/>
      <c r="T102" s="1542"/>
      <c r="U102" s="1542"/>
      <c r="V102" s="1542"/>
    </row>
    <row r="103" spans="3:22" ht="23.25" x14ac:dyDescent="0.5">
      <c r="C103" s="1542"/>
      <c r="D103" s="1542"/>
      <c r="E103" s="1542"/>
      <c r="F103" s="1542"/>
      <c r="G103" s="1542"/>
      <c r="H103" s="1542"/>
      <c r="I103" s="1542"/>
      <c r="J103" s="1542"/>
      <c r="K103" s="1542"/>
      <c r="L103" s="1542"/>
      <c r="M103" s="1542"/>
      <c r="N103" s="1542"/>
      <c r="O103" s="1542"/>
      <c r="P103" s="1542"/>
      <c r="Q103" s="1542"/>
      <c r="R103" s="1542"/>
      <c r="S103" s="1542"/>
      <c r="T103" s="1542"/>
      <c r="U103" s="1542"/>
      <c r="V103" s="1542"/>
    </row>
    <row r="104" spans="3:22" ht="23.25" x14ac:dyDescent="0.5">
      <c r="C104" s="1542"/>
      <c r="D104" s="1542"/>
      <c r="E104" s="1542"/>
      <c r="F104" s="1542"/>
      <c r="G104" s="1542"/>
      <c r="H104" s="1542"/>
      <c r="I104" s="1542"/>
      <c r="J104" s="1542"/>
      <c r="K104" s="1542"/>
      <c r="L104" s="1542"/>
      <c r="M104" s="1542"/>
      <c r="N104" s="1542"/>
      <c r="O104" s="1542"/>
      <c r="P104" s="1542"/>
      <c r="Q104" s="1542"/>
      <c r="R104" s="1542"/>
      <c r="S104" s="1542"/>
      <c r="T104" s="1542"/>
      <c r="U104" s="1542"/>
      <c r="V104" s="1542"/>
    </row>
    <row r="105" spans="3:22" ht="23.25" x14ac:dyDescent="0.5">
      <c r="C105" s="1542"/>
      <c r="D105" s="1542"/>
      <c r="E105" s="1542"/>
      <c r="F105" s="1542"/>
      <c r="G105" s="1542"/>
      <c r="H105" s="1542"/>
      <c r="I105" s="1542"/>
      <c r="J105" s="1542"/>
      <c r="K105" s="1542"/>
      <c r="L105" s="1542"/>
      <c r="M105" s="1542"/>
      <c r="N105" s="1542"/>
      <c r="O105" s="1542"/>
      <c r="P105" s="1542"/>
      <c r="Q105" s="1542"/>
      <c r="R105" s="1542"/>
      <c r="S105" s="1542"/>
      <c r="T105" s="1542"/>
      <c r="U105" s="1542"/>
      <c r="V105" s="1542"/>
    </row>
    <row r="106" spans="3:22" ht="23.25" x14ac:dyDescent="0.5">
      <c r="C106" s="1542"/>
      <c r="D106" s="1542"/>
      <c r="E106" s="1542"/>
      <c r="F106" s="1542"/>
      <c r="G106" s="1542"/>
      <c r="H106" s="1542"/>
      <c r="I106" s="1542"/>
      <c r="J106" s="1542"/>
      <c r="K106" s="1542"/>
      <c r="L106" s="1542"/>
      <c r="M106" s="1542"/>
      <c r="N106" s="1542"/>
      <c r="O106" s="1542"/>
      <c r="P106" s="1542"/>
      <c r="Q106" s="1542"/>
      <c r="R106" s="1542"/>
      <c r="S106" s="1542"/>
      <c r="T106" s="1542"/>
      <c r="U106" s="1542"/>
      <c r="V106" s="1542"/>
    </row>
    <row r="107" spans="3:22" ht="23.25" x14ac:dyDescent="0.5">
      <c r="C107" s="1542"/>
      <c r="D107" s="1542"/>
      <c r="E107" s="1542"/>
      <c r="F107" s="1542"/>
      <c r="G107" s="1542"/>
      <c r="H107" s="1542"/>
      <c r="I107" s="1542"/>
      <c r="J107" s="1542"/>
      <c r="K107" s="1542"/>
      <c r="L107" s="1542"/>
      <c r="M107" s="1542"/>
      <c r="N107" s="1542"/>
      <c r="O107" s="1542"/>
      <c r="P107" s="1542"/>
      <c r="Q107" s="1542"/>
      <c r="R107" s="1542"/>
      <c r="S107" s="1542"/>
      <c r="T107" s="1542"/>
      <c r="U107" s="1542"/>
      <c r="V107" s="1542"/>
    </row>
    <row r="108" spans="3:22" ht="23.25" x14ac:dyDescent="0.5">
      <c r="C108" s="1542"/>
      <c r="D108" s="1542"/>
      <c r="E108" s="1542"/>
      <c r="F108" s="1542"/>
      <c r="G108" s="1542"/>
      <c r="H108" s="1542"/>
      <c r="I108" s="1542"/>
      <c r="J108" s="1542"/>
      <c r="K108" s="1542"/>
      <c r="L108" s="1542"/>
      <c r="M108" s="1542"/>
      <c r="N108" s="1542"/>
      <c r="O108" s="1542"/>
      <c r="P108" s="1542"/>
      <c r="Q108" s="1542"/>
      <c r="R108" s="1542"/>
      <c r="S108" s="1542"/>
      <c r="T108" s="1542"/>
      <c r="U108" s="1542"/>
      <c r="V108" s="1542"/>
    </row>
    <row r="109" spans="3:22" ht="23.25" x14ac:dyDescent="0.5">
      <c r="C109" s="1542"/>
      <c r="D109" s="1542"/>
      <c r="E109" s="1542"/>
      <c r="F109" s="1542"/>
      <c r="G109" s="1542"/>
      <c r="H109" s="1542"/>
      <c r="I109" s="1542"/>
      <c r="J109" s="1542"/>
      <c r="K109" s="1542"/>
      <c r="L109" s="1542"/>
      <c r="M109" s="1542"/>
      <c r="N109" s="1542"/>
      <c r="O109" s="1542"/>
      <c r="P109" s="1542"/>
      <c r="Q109" s="1542"/>
      <c r="R109" s="1542"/>
      <c r="S109" s="1542"/>
      <c r="T109" s="1542"/>
      <c r="U109" s="1542"/>
      <c r="V109" s="1542"/>
    </row>
    <row r="110" spans="3:22" ht="23.25" x14ac:dyDescent="0.5">
      <c r="C110" s="1542"/>
      <c r="D110" s="1542"/>
      <c r="E110" s="1542"/>
      <c r="F110" s="1542"/>
      <c r="G110" s="1542"/>
      <c r="H110" s="1542"/>
      <c r="I110" s="1542"/>
      <c r="J110" s="1542"/>
      <c r="K110" s="1542"/>
      <c r="L110" s="1542"/>
      <c r="M110" s="1542"/>
      <c r="N110" s="1542"/>
      <c r="O110" s="1542"/>
      <c r="P110" s="1542"/>
      <c r="Q110" s="1542"/>
      <c r="R110" s="1542"/>
      <c r="S110" s="1542"/>
      <c r="T110" s="1542"/>
      <c r="U110" s="1542"/>
      <c r="V110" s="1542"/>
    </row>
    <row r="111" spans="3:22" ht="23.25" x14ac:dyDescent="0.5">
      <c r="C111" s="1542"/>
      <c r="D111" s="1542"/>
      <c r="E111" s="1542"/>
      <c r="F111" s="1542"/>
      <c r="G111" s="1542"/>
      <c r="H111" s="1542"/>
      <c r="I111" s="1542"/>
      <c r="J111" s="1542"/>
      <c r="K111" s="1542"/>
      <c r="L111" s="1542"/>
      <c r="M111" s="1542"/>
      <c r="N111" s="1542"/>
      <c r="O111" s="1542"/>
      <c r="P111" s="1542"/>
      <c r="Q111" s="1542"/>
      <c r="R111" s="1542"/>
      <c r="S111" s="1542"/>
      <c r="T111" s="1542"/>
      <c r="U111" s="1542"/>
      <c r="V111" s="1542"/>
    </row>
    <row r="112" spans="3:22" ht="23.25" x14ac:dyDescent="0.5">
      <c r="C112" s="1542"/>
      <c r="D112" s="1542"/>
      <c r="E112" s="1542"/>
      <c r="F112" s="1542"/>
      <c r="G112" s="1542"/>
      <c r="H112" s="1542"/>
      <c r="I112" s="1542"/>
      <c r="J112" s="1542"/>
      <c r="K112" s="1542"/>
      <c r="L112" s="1542"/>
      <c r="M112" s="1542"/>
      <c r="N112" s="1542"/>
      <c r="O112" s="1542"/>
      <c r="P112" s="1542"/>
      <c r="Q112" s="1542"/>
      <c r="R112" s="1542"/>
      <c r="S112" s="1542"/>
      <c r="T112" s="1542"/>
      <c r="U112" s="1542"/>
      <c r="V112" s="1542"/>
    </row>
    <row r="113" spans="3:22" ht="23.25" x14ac:dyDescent="0.5">
      <c r="C113" s="1542"/>
      <c r="D113" s="1542"/>
      <c r="E113" s="1542"/>
      <c r="F113" s="1542"/>
      <c r="G113" s="1542"/>
      <c r="H113" s="1542"/>
      <c r="I113" s="1542"/>
      <c r="J113" s="1542"/>
      <c r="K113" s="1542"/>
      <c r="L113" s="1542"/>
      <c r="M113" s="1542"/>
      <c r="N113" s="1542"/>
      <c r="O113" s="1542"/>
      <c r="P113" s="1542"/>
      <c r="Q113" s="1542"/>
      <c r="R113" s="1542"/>
      <c r="S113" s="1542"/>
      <c r="T113" s="1542"/>
      <c r="U113" s="1542"/>
      <c r="V113" s="1542"/>
    </row>
    <row r="114" spans="3:22" ht="23.25" x14ac:dyDescent="0.5">
      <c r="C114" s="1542"/>
      <c r="D114" s="1542"/>
      <c r="E114" s="1542"/>
      <c r="F114" s="1542"/>
      <c r="G114" s="1542"/>
      <c r="H114" s="1542"/>
      <c r="I114" s="1542"/>
      <c r="J114" s="1542"/>
      <c r="K114" s="1542"/>
      <c r="L114" s="1542"/>
      <c r="M114" s="1542"/>
      <c r="N114" s="1542"/>
      <c r="O114" s="1542"/>
      <c r="P114" s="1542"/>
      <c r="Q114" s="1542"/>
      <c r="R114" s="1542"/>
      <c r="S114" s="1542"/>
      <c r="T114" s="1542"/>
      <c r="U114" s="1542"/>
      <c r="V114" s="1542"/>
    </row>
    <row r="115" spans="3:22" ht="23.25" x14ac:dyDescent="0.5">
      <c r="C115" s="1542"/>
      <c r="D115" s="1542"/>
      <c r="E115" s="1542"/>
      <c r="F115" s="1542"/>
      <c r="G115" s="1542"/>
      <c r="H115" s="1542"/>
      <c r="I115" s="1542"/>
      <c r="J115" s="1542"/>
      <c r="K115" s="1542"/>
      <c r="L115" s="1542"/>
      <c r="M115" s="1542"/>
      <c r="N115" s="1542"/>
      <c r="O115" s="1542"/>
      <c r="P115" s="1542"/>
      <c r="Q115" s="1542"/>
      <c r="R115" s="1542"/>
      <c r="S115" s="1542"/>
      <c r="T115" s="1542"/>
      <c r="U115" s="1542"/>
      <c r="V115" s="1542"/>
    </row>
    <row r="116" spans="3:22" ht="23.25" x14ac:dyDescent="0.5">
      <c r="C116" s="1542"/>
      <c r="D116" s="1542"/>
      <c r="E116" s="1542"/>
      <c r="F116" s="1542"/>
      <c r="G116" s="1542"/>
      <c r="H116" s="1542"/>
      <c r="I116" s="1542"/>
      <c r="J116" s="1542"/>
      <c r="K116" s="1542"/>
      <c r="L116" s="1542"/>
      <c r="M116" s="1542"/>
      <c r="N116" s="1542"/>
      <c r="O116" s="1542"/>
      <c r="P116" s="1542"/>
      <c r="Q116" s="1542"/>
      <c r="R116" s="1542"/>
      <c r="S116" s="1542"/>
      <c r="T116" s="1542"/>
      <c r="U116" s="1542"/>
      <c r="V116" s="1542"/>
    </row>
    <row r="117" spans="3:22" ht="23.25" x14ac:dyDescent="0.5">
      <c r="C117" s="1542"/>
      <c r="D117" s="1542"/>
      <c r="E117" s="1542"/>
      <c r="F117" s="1542"/>
      <c r="G117" s="1542"/>
      <c r="H117" s="1542"/>
      <c r="I117" s="1542"/>
      <c r="J117" s="1542"/>
      <c r="K117" s="1542"/>
      <c r="L117" s="1542"/>
      <c r="M117" s="1542"/>
      <c r="N117" s="1542"/>
      <c r="O117" s="1542"/>
      <c r="P117" s="1542"/>
      <c r="Q117" s="1542"/>
      <c r="R117" s="1542"/>
      <c r="S117" s="1542"/>
      <c r="T117" s="1542"/>
      <c r="U117" s="1542"/>
      <c r="V117" s="1542"/>
    </row>
    <row r="118" spans="3:22" ht="23.25" x14ac:dyDescent="0.5">
      <c r="C118" s="1542"/>
      <c r="D118" s="1542"/>
      <c r="E118" s="1542"/>
      <c r="F118" s="1542"/>
      <c r="G118" s="1542"/>
      <c r="H118" s="1542"/>
      <c r="I118" s="1542"/>
      <c r="J118" s="1542"/>
      <c r="K118" s="1542"/>
      <c r="L118" s="1542"/>
      <c r="M118" s="1542"/>
      <c r="N118" s="1542"/>
      <c r="O118" s="1542"/>
      <c r="P118" s="1542"/>
      <c r="Q118" s="1542"/>
      <c r="R118" s="1542"/>
      <c r="S118" s="1542"/>
      <c r="T118" s="1542"/>
      <c r="U118" s="1542"/>
      <c r="V118" s="1542"/>
    </row>
    <row r="119" spans="3:22" ht="23.25" x14ac:dyDescent="0.5">
      <c r="C119" s="1542"/>
      <c r="D119" s="1542"/>
      <c r="E119" s="1542"/>
      <c r="F119" s="1542"/>
      <c r="G119" s="1542"/>
      <c r="H119" s="1542"/>
      <c r="I119" s="1542"/>
      <c r="J119" s="1542"/>
      <c r="K119" s="1542"/>
      <c r="L119" s="1542"/>
      <c r="M119" s="1542"/>
      <c r="N119" s="1542"/>
      <c r="O119" s="1542"/>
      <c r="P119" s="1542"/>
      <c r="Q119" s="1542"/>
      <c r="R119" s="1542"/>
      <c r="S119" s="1542"/>
      <c r="T119" s="1542"/>
      <c r="U119" s="1542"/>
      <c r="V119" s="1542"/>
    </row>
    <row r="120" spans="3:22" ht="23.25" x14ac:dyDescent="0.5">
      <c r="C120" s="1542"/>
      <c r="D120" s="1542"/>
      <c r="E120" s="1542"/>
      <c r="F120" s="1542"/>
      <c r="G120" s="1542"/>
      <c r="H120" s="1542"/>
      <c r="I120" s="1542"/>
      <c r="J120" s="1542"/>
      <c r="K120" s="1542"/>
      <c r="L120" s="1542"/>
      <c r="M120" s="1542"/>
      <c r="N120" s="1542"/>
      <c r="O120" s="1542"/>
      <c r="P120" s="1542"/>
      <c r="Q120" s="1542"/>
      <c r="R120" s="1542"/>
      <c r="S120" s="1542"/>
      <c r="T120" s="1542"/>
      <c r="U120" s="1542"/>
      <c r="V120" s="1542"/>
    </row>
    <row r="121" spans="3:22" ht="23.25" x14ac:dyDescent="0.5">
      <c r="C121" s="1542"/>
      <c r="D121" s="1542"/>
      <c r="E121" s="1542"/>
      <c r="F121" s="1542"/>
      <c r="G121" s="1542"/>
      <c r="H121" s="1542"/>
      <c r="I121" s="1542"/>
      <c r="J121" s="1542"/>
      <c r="K121" s="1542"/>
      <c r="L121" s="1542"/>
      <c r="M121" s="1542"/>
      <c r="N121" s="1542"/>
      <c r="O121" s="1542"/>
      <c r="P121" s="1542"/>
      <c r="Q121" s="1542"/>
      <c r="R121" s="1542"/>
      <c r="S121" s="1542"/>
      <c r="T121" s="1542"/>
      <c r="U121" s="1542"/>
      <c r="V121" s="1542"/>
    </row>
    <row r="122" spans="3:22" ht="23.25" x14ac:dyDescent="0.5">
      <c r="C122" s="1542"/>
      <c r="D122" s="1542"/>
      <c r="E122" s="1542"/>
      <c r="F122" s="1542"/>
      <c r="G122" s="1542"/>
      <c r="H122" s="1542"/>
      <c r="I122" s="1542"/>
      <c r="J122" s="1542"/>
      <c r="K122" s="1542"/>
      <c r="L122" s="1542"/>
      <c r="M122" s="1542"/>
      <c r="N122" s="1542"/>
      <c r="O122" s="1542"/>
      <c r="P122" s="1542"/>
      <c r="Q122" s="1542"/>
      <c r="R122" s="1542"/>
      <c r="S122" s="1542"/>
      <c r="T122" s="1542"/>
      <c r="U122" s="1542"/>
      <c r="V122" s="1542"/>
    </row>
    <row r="123" spans="3:22" ht="23.25" x14ac:dyDescent="0.5">
      <c r="C123" s="1542"/>
      <c r="D123" s="1542"/>
      <c r="E123" s="1542"/>
      <c r="F123" s="1542"/>
      <c r="G123" s="1542"/>
      <c r="H123" s="1542"/>
      <c r="I123" s="1542"/>
      <c r="J123" s="1542"/>
      <c r="K123" s="1542"/>
      <c r="L123" s="1542"/>
      <c r="M123" s="1542"/>
      <c r="N123" s="1542"/>
      <c r="O123" s="1542"/>
      <c r="P123" s="1542"/>
      <c r="Q123" s="1542"/>
      <c r="R123" s="1542"/>
      <c r="S123" s="1542"/>
      <c r="T123" s="1542"/>
      <c r="U123" s="1542"/>
      <c r="V123" s="1542"/>
    </row>
    <row r="124" spans="3:22" ht="23.25" x14ac:dyDescent="0.5">
      <c r="C124" s="1542"/>
      <c r="D124" s="1542"/>
      <c r="E124" s="1542"/>
      <c r="F124" s="1542"/>
      <c r="G124" s="1542"/>
      <c r="H124" s="1542"/>
      <c r="I124" s="1542"/>
      <c r="J124" s="1542"/>
      <c r="K124" s="1542"/>
      <c r="L124" s="1542"/>
      <c r="M124" s="1542"/>
      <c r="N124" s="1542"/>
      <c r="O124" s="1542"/>
      <c r="P124" s="1542"/>
      <c r="Q124" s="1542"/>
      <c r="R124" s="1542"/>
      <c r="S124" s="1542"/>
      <c r="T124" s="1542"/>
      <c r="U124" s="1542"/>
      <c r="V124" s="1542"/>
    </row>
    <row r="125" spans="3:22" ht="23.25" x14ac:dyDescent="0.5">
      <c r="C125" s="1542"/>
      <c r="D125" s="1542"/>
      <c r="E125" s="1542"/>
      <c r="F125" s="1542"/>
      <c r="G125" s="1542"/>
      <c r="H125" s="1542"/>
      <c r="I125" s="1542"/>
      <c r="J125" s="1542"/>
      <c r="K125" s="1542"/>
      <c r="L125" s="1542"/>
      <c r="M125" s="1542"/>
      <c r="N125" s="1542"/>
      <c r="O125" s="1542"/>
      <c r="P125" s="1542"/>
      <c r="Q125" s="1542"/>
      <c r="R125" s="1542"/>
      <c r="S125" s="1542"/>
      <c r="T125" s="1542"/>
      <c r="U125" s="1542"/>
      <c r="V125" s="1542"/>
    </row>
    <row r="126" spans="3:22" ht="23.25" x14ac:dyDescent="0.5">
      <c r="C126" s="1542"/>
      <c r="D126" s="1542"/>
      <c r="E126" s="1542"/>
      <c r="F126" s="1542"/>
      <c r="G126" s="1542"/>
      <c r="H126" s="1542"/>
      <c r="I126" s="1542"/>
      <c r="J126" s="1542"/>
      <c r="K126" s="1542"/>
      <c r="L126" s="1542"/>
      <c r="M126" s="1542"/>
      <c r="N126" s="1542"/>
      <c r="O126" s="1542"/>
      <c r="P126" s="1542"/>
      <c r="Q126" s="1542"/>
      <c r="R126" s="1542"/>
      <c r="S126" s="1542"/>
      <c r="T126" s="1542"/>
      <c r="U126" s="1542"/>
      <c r="V126" s="1542"/>
    </row>
    <row r="127" spans="3:22" ht="23.25" x14ac:dyDescent="0.5">
      <c r="C127" s="1542"/>
      <c r="D127" s="1542"/>
      <c r="E127" s="1542"/>
      <c r="F127" s="1542"/>
      <c r="G127" s="1542"/>
      <c r="H127" s="1542"/>
      <c r="I127" s="1542"/>
      <c r="J127" s="1542"/>
      <c r="K127" s="1542"/>
      <c r="L127" s="1542"/>
      <c r="M127" s="1542"/>
      <c r="N127" s="1542"/>
      <c r="O127" s="1542"/>
      <c r="P127" s="1542"/>
      <c r="Q127" s="1542"/>
      <c r="R127" s="1542"/>
      <c r="S127" s="1542"/>
      <c r="T127" s="1542"/>
      <c r="U127" s="1542"/>
      <c r="V127" s="1542"/>
    </row>
    <row r="128" spans="3:22" ht="23.25" x14ac:dyDescent="0.5">
      <c r="C128" s="1542"/>
      <c r="D128" s="1542"/>
      <c r="E128" s="1542"/>
      <c r="F128" s="1542"/>
      <c r="G128" s="1542"/>
      <c r="H128" s="1542"/>
      <c r="I128" s="1542"/>
      <c r="J128" s="1542"/>
      <c r="K128" s="1542"/>
      <c r="L128" s="1542"/>
      <c r="M128" s="1542"/>
      <c r="N128" s="1542"/>
      <c r="O128" s="1542"/>
      <c r="P128" s="1542"/>
      <c r="Q128" s="1542"/>
      <c r="R128" s="1542"/>
      <c r="S128" s="1542"/>
      <c r="T128" s="1542"/>
      <c r="U128" s="1542"/>
      <c r="V128" s="1542"/>
    </row>
    <row r="129" spans="3:22" ht="23.25" x14ac:dyDescent="0.5">
      <c r="C129" s="1542"/>
      <c r="D129" s="1542"/>
      <c r="E129" s="1542"/>
      <c r="F129" s="1542"/>
      <c r="G129" s="1542"/>
      <c r="H129" s="1542"/>
      <c r="I129" s="1542"/>
      <c r="J129" s="1542"/>
      <c r="K129" s="1542"/>
      <c r="L129" s="1542"/>
      <c r="M129" s="1542"/>
      <c r="N129" s="1542"/>
      <c r="O129" s="1542"/>
      <c r="P129" s="1542"/>
      <c r="Q129" s="1542"/>
      <c r="R129" s="1542"/>
      <c r="S129" s="1542"/>
      <c r="T129" s="1542"/>
      <c r="U129" s="1542"/>
      <c r="V129" s="1542"/>
    </row>
    <row r="130" spans="3:22" ht="23.25" x14ac:dyDescent="0.5">
      <c r="C130" s="1542"/>
      <c r="D130" s="1542"/>
      <c r="E130" s="1542"/>
      <c r="F130" s="1542"/>
      <c r="G130" s="1542"/>
      <c r="H130" s="1542"/>
      <c r="I130" s="1542"/>
      <c r="J130" s="1542"/>
      <c r="K130" s="1542"/>
      <c r="L130" s="1542"/>
      <c r="M130" s="1542"/>
      <c r="N130" s="1542"/>
      <c r="O130" s="1542"/>
      <c r="P130" s="1542"/>
      <c r="Q130" s="1542"/>
      <c r="R130" s="1542"/>
      <c r="S130" s="1542"/>
      <c r="T130" s="1542"/>
      <c r="U130" s="1542"/>
      <c r="V130" s="1542"/>
    </row>
    <row r="131" spans="3:22" ht="23.25" x14ac:dyDescent="0.5">
      <c r="C131" s="1542"/>
      <c r="D131" s="1542"/>
      <c r="E131" s="1542"/>
      <c r="F131" s="1542"/>
      <c r="G131" s="1542"/>
      <c r="H131" s="1542"/>
      <c r="I131" s="1542"/>
      <c r="J131" s="1542"/>
      <c r="K131" s="1542"/>
      <c r="L131" s="1542"/>
      <c r="M131" s="1542"/>
      <c r="N131" s="1542"/>
      <c r="O131" s="1542"/>
      <c r="P131" s="1542"/>
      <c r="Q131" s="1542"/>
      <c r="R131" s="1542"/>
      <c r="S131" s="1542"/>
      <c r="T131" s="1542"/>
      <c r="U131" s="1542"/>
      <c r="V131" s="1542"/>
    </row>
    <row r="132" spans="3:22" ht="23.25" x14ac:dyDescent="0.5">
      <c r="C132" s="1542"/>
      <c r="D132" s="1542"/>
      <c r="E132" s="1542"/>
      <c r="F132" s="1542"/>
      <c r="G132" s="1542"/>
      <c r="H132" s="1542"/>
      <c r="I132" s="1542"/>
      <c r="J132" s="1542"/>
      <c r="K132" s="1542"/>
      <c r="L132" s="1542"/>
      <c r="M132" s="1542"/>
      <c r="N132" s="1542"/>
      <c r="O132" s="1542"/>
      <c r="P132" s="1542"/>
      <c r="Q132" s="1542"/>
      <c r="R132" s="1542"/>
      <c r="S132" s="1542"/>
      <c r="T132" s="1542"/>
      <c r="U132" s="1542"/>
      <c r="V132" s="1542"/>
    </row>
    <row r="133" spans="3:22" ht="23.25" x14ac:dyDescent="0.5">
      <c r="C133" s="1542"/>
      <c r="D133" s="1542"/>
      <c r="E133" s="1542"/>
      <c r="F133" s="1542"/>
      <c r="G133" s="1542"/>
      <c r="H133" s="1542"/>
      <c r="I133" s="1542"/>
      <c r="J133" s="1542"/>
      <c r="K133" s="1542"/>
      <c r="L133" s="1542"/>
      <c r="M133" s="1542"/>
      <c r="N133" s="1542"/>
      <c r="O133" s="1542"/>
      <c r="P133" s="1542"/>
      <c r="Q133" s="1542"/>
      <c r="R133" s="1542"/>
      <c r="S133" s="1542"/>
      <c r="T133" s="1542"/>
      <c r="U133" s="1542"/>
      <c r="V133" s="1542"/>
    </row>
    <row r="134" spans="3:22" ht="23.25" x14ac:dyDescent="0.5">
      <c r="C134" s="1542"/>
      <c r="D134" s="1542"/>
      <c r="E134" s="1542"/>
      <c r="F134" s="1542"/>
      <c r="G134" s="1542"/>
      <c r="H134" s="1542"/>
      <c r="I134" s="1542"/>
      <c r="J134" s="1542"/>
      <c r="K134" s="1542"/>
      <c r="L134" s="1542"/>
      <c r="M134" s="1542"/>
      <c r="N134" s="1542"/>
      <c r="O134" s="1542"/>
      <c r="P134" s="1542"/>
      <c r="Q134" s="1542"/>
      <c r="R134" s="1542"/>
      <c r="S134" s="1542"/>
      <c r="T134" s="1542"/>
      <c r="U134" s="1542"/>
      <c r="V134" s="1542"/>
    </row>
    <row r="135" spans="3:22" ht="23.25" x14ac:dyDescent="0.5">
      <c r="C135" s="1542"/>
      <c r="D135" s="1542"/>
      <c r="E135" s="1542"/>
      <c r="F135" s="1542"/>
      <c r="G135" s="1542"/>
      <c r="H135" s="1542"/>
      <c r="I135" s="1542"/>
      <c r="J135" s="1542"/>
      <c r="K135" s="1542"/>
      <c r="L135" s="1542"/>
      <c r="M135" s="1542"/>
      <c r="N135" s="1542"/>
      <c r="O135" s="1542"/>
      <c r="P135" s="1542"/>
      <c r="Q135" s="1542"/>
      <c r="R135" s="1542"/>
      <c r="S135" s="1542"/>
      <c r="T135" s="1542"/>
      <c r="U135" s="1542"/>
      <c r="V135" s="1542"/>
    </row>
    <row r="136" spans="3:22" ht="23.25" x14ac:dyDescent="0.5">
      <c r="C136" s="1542"/>
      <c r="D136" s="1542"/>
      <c r="E136" s="1542"/>
      <c r="F136" s="1542"/>
      <c r="G136" s="1542"/>
      <c r="H136" s="1542"/>
      <c r="I136" s="1542"/>
      <c r="J136" s="1542"/>
      <c r="K136" s="1542"/>
      <c r="L136" s="1542"/>
      <c r="M136" s="1542"/>
      <c r="N136" s="1542"/>
      <c r="O136" s="1542"/>
      <c r="P136" s="1542"/>
      <c r="Q136" s="1542"/>
      <c r="R136" s="1542"/>
      <c r="S136" s="1542"/>
      <c r="T136" s="1542"/>
      <c r="U136" s="1542"/>
      <c r="V136" s="1542"/>
    </row>
    <row r="137" spans="3:22" ht="23.25" x14ac:dyDescent="0.5">
      <c r="C137" s="1542"/>
      <c r="D137" s="1542"/>
      <c r="E137" s="1542"/>
      <c r="F137" s="1542"/>
      <c r="G137" s="1542"/>
      <c r="H137" s="1542"/>
      <c r="I137" s="1542"/>
      <c r="J137" s="1542"/>
      <c r="K137" s="1542"/>
      <c r="L137" s="1542"/>
      <c r="M137" s="1542"/>
      <c r="N137" s="1542"/>
      <c r="O137" s="1542"/>
      <c r="P137" s="1542"/>
      <c r="Q137" s="1542"/>
      <c r="R137" s="1542"/>
      <c r="S137" s="1542"/>
      <c r="T137" s="1542"/>
      <c r="U137" s="1542"/>
      <c r="V137" s="1542"/>
    </row>
    <row r="138" spans="3:22" ht="23.25" x14ac:dyDescent="0.5">
      <c r="C138" s="1542"/>
      <c r="D138" s="1542"/>
      <c r="E138" s="1542"/>
      <c r="F138" s="1542"/>
      <c r="G138" s="1542"/>
      <c r="H138" s="1542"/>
      <c r="I138" s="1542"/>
      <c r="J138" s="1542"/>
      <c r="K138" s="1542"/>
      <c r="L138" s="1542"/>
      <c r="M138" s="1542"/>
      <c r="N138" s="1542"/>
      <c r="O138" s="1542"/>
      <c r="P138" s="1542"/>
      <c r="Q138" s="1542"/>
      <c r="R138" s="1542"/>
      <c r="S138" s="1542"/>
      <c r="T138" s="1542"/>
      <c r="U138" s="1542"/>
      <c r="V138" s="1542"/>
    </row>
    <row r="139" spans="3:22" ht="23.25" x14ac:dyDescent="0.5">
      <c r="C139" s="1542"/>
      <c r="D139" s="1542"/>
      <c r="E139" s="1542"/>
      <c r="F139" s="1542"/>
      <c r="G139" s="1542"/>
      <c r="H139" s="1542"/>
      <c r="I139" s="1542"/>
      <c r="J139" s="1542"/>
      <c r="K139" s="1542"/>
      <c r="L139" s="1542"/>
      <c r="M139" s="1542"/>
      <c r="N139" s="1542"/>
      <c r="O139" s="1542"/>
      <c r="P139" s="1542"/>
      <c r="Q139" s="1542"/>
      <c r="R139" s="1542"/>
      <c r="S139" s="1542"/>
      <c r="T139" s="1542"/>
      <c r="U139" s="1542"/>
      <c r="V139" s="1542"/>
    </row>
    <row r="140" spans="3:22" ht="23.25" x14ac:dyDescent="0.5">
      <c r="C140" s="1542"/>
      <c r="D140" s="1542"/>
      <c r="E140" s="1542"/>
      <c r="F140" s="1542"/>
      <c r="G140" s="1542"/>
      <c r="H140" s="1542"/>
      <c r="I140" s="1542"/>
      <c r="J140" s="1542"/>
      <c r="K140" s="1542"/>
      <c r="L140" s="1542"/>
      <c r="M140" s="1542"/>
      <c r="N140" s="1542"/>
      <c r="O140" s="1542"/>
      <c r="P140" s="1542"/>
      <c r="Q140" s="1542"/>
      <c r="R140" s="1542"/>
      <c r="S140" s="1542"/>
      <c r="T140" s="1542"/>
      <c r="U140" s="1542"/>
      <c r="V140" s="1542"/>
    </row>
    <row r="141" spans="3:22" ht="23.25" x14ac:dyDescent="0.5">
      <c r="C141" s="1542"/>
      <c r="D141" s="1542"/>
      <c r="E141" s="1542"/>
      <c r="F141" s="1542"/>
      <c r="G141" s="1542"/>
      <c r="H141" s="1542"/>
      <c r="I141" s="1542"/>
      <c r="J141" s="1542"/>
      <c r="K141" s="1542"/>
      <c r="L141" s="1542"/>
      <c r="M141" s="1542"/>
      <c r="N141" s="1542"/>
      <c r="O141" s="1542"/>
      <c r="P141" s="1542"/>
      <c r="Q141" s="1542"/>
      <c r="R141" s="1542"/>
      <c r="S141" s="1542"/>
      <c r="T141" s="1542"/>
      <c r="U141" s="1542"/>
      <c r="V141" s="1542"/>
    </row>
    <row r="142" spans="3:22" ht="23.25" x14ac:dyDescent="0.5">
      <c r="C142" s="1542"/>
      <c r="D142" s="1542"/>
      <c r="E142" s="1542"/>
      <c r="F142" s="1542"/>
      <c r="G142" s="1542"/>
      <c r="H142" s="1542"/>
      <c r="I142" s="1542"/>
      <c r="J142" s="1542"/>
      <c r="K142" s="1542"/>
      <c r="L142" s="1542"/>
      <c r="M142" s="1542"/>
      <c r="N142" s="1542"/>
      <c r="O142" s="1542"/>
      <c r="P142" s="1542"/>
      <c r="Q142" s="1542"/>
      <c r="R142" s="1542"/>
      <c r="S142" s="1542"/>
      <c r="T142" s="1542"/>
      <c r="U142" s="1542"/>
      <c r="V142" s="1542"/>
    </row>
    <row r="143" spans="3:22" ht="23.25" x14ac:dyDescent="0.5">
      <c r="C143" s="1542"/>
      <c r="D143" s="1542"/>
      <c r="E143" s="1542"/>
      <c r="F143" s="1542"/>
      <c r="G143" s="1542"/>
      <c r="H143" s="1542"/>
      <c r="I143" s="1542"/>
      <c r="J143" s="1542"/>
      <c r="K143" s="1542"/>
      <c r="L143" s="1542"/>
      <c r="M143" s="1542"/>
      <c r="N143" s="1542"/>
      <c r="O143" s="1542"/>
      <c r="P143" s="1542"/>
      <c r="Q143" s="1542"/>
      <c r="R143" s="1542"/>
      <c r="S143" s="1542"/>
      <c r="T143" s="1542"/>
      <c r="U143" s="1542"/>
      <c r="V143" s="1542"/>
    </row>
    <row r="144" spans="3:22" ht="23.25" x14ac:dyDescent="0.5">
      <c r="C144" s="1542"/>
      <c r="D144" s="1542"/>
      <c r="E144" s="1542"/>
      <c r="F144" s="1542"/>
      <c r="G144" s="1542"/>
      <c r="H144" s="1542"/>
      <c r="I144" s="1542"/>
      <c r="J144" s="1542"/>
      <c r="K144" s="1542"/>
      <c r="L144" s="1542"/>
      <c r="M144" s="1542"/>
      <c r="N144" s="1542"/>
      <c r="O144" s="1542"/>
      <c r="P144" s="1542"/>
      <c r="Q144" s="1542"/>
      <c r="R144" s="1542"/>
      <c r="S144" s="1542"/>
      <c r="T144" s="1542"/>
      <c r="U144" s="1542"/>
      <c r="V144" s="1542"/>
    </row>
    <row r="145" spans="3:22" ht="23.25" x14ac:dyDescent="0.5">
      <c r="C145" s="1542"/>
      <c r="D145" s="1542"/>
      <c r="E145" s="1542"/>
      <c r="F145" s="1542"/>
      <c r="G145" s="1542"/>
      <c r="H145" s="1542"/>
      <c r="I145" s="1542"/>
      <c r="J145" s="1542"/>
      <c r="K145" s="1542"/>
      <c r="L145" s="1542"/>
      <c r="M145" s="1542"/>
      <c r="N145" s="1542"/>
      <c r="O145" s="1542"/>
      <c r="P145" s="1542"/>
      <c r="Q145" s="1542"/>
      <c r="R145" s="1542"/>
      <c r="S145" s="1542"/>
      <c r="T145" s="1542"/>
      <c r="U145" s="1542"/>
      <c r="V145" s="1542"/>
    </row>
    <row r="146" spans="3:22" ht="23.25" x14ac:dyDescent="0.5">
      <c r="C146" s="1542"/>
      <c r="D146" s="1542"/>
      <c r="E146" s="1542"/>
      <c r="F146" s="1542"/>
      <c r="G146" s="1542"/>
      <c r="H146" s="1542"/>
      <c r="I146" s="1542"/>
      <c r="J146" s="1542"/>
      <c r="K146" s="1542"/>
      <c r="L146" s="1542"/>
      <c r="M146" s="1542"/>
      <c r="N146" s="1542"/>
      <c r="O146" s="1542"/>
      <c r="P146" s="1542"/>
      <c r="Q146" s="1542"/>
      <c r="R146" s="1542"/>
      <c r="S146" s="1542"/>
      <c r="T146" s="1542"/>
      <c r="U146" s="1542"/>
      <c r="V146" s="1542"/>
    </row>
    <row r="147" spans="3:22" ht="23.25" x14ac:dyDescent="0.5">
      <c r="C147" s="1542"/>
      <c r="D147" s="1542"/>
      <c r="E147" s="1542"/>
      <c r="F147" s="1542"/>
      <c r="G147" s="1542"/>
      <c r="H147" s="1542"/>
      <c r="I147" s="1542"/>
      <c r="J147" s="1542"/>
      <c r="K147" s="1542"/>
      <c r="L147" s="1542"/>
      <c r="M147" s="1542"/>
      <c r="N147" s="1542"/>
      <c r="O147" s="1542"/>
      <c r="P147" s="1542"/>
      <c r="Q147" s="1542"/>
      <c r="R147" s="1542"/>
      <c r="S147" s="1542"/>
      <c r="T147" s="1542"/>
      <c r="U147" s="1542"/>
      <c r="V147" s="1542"/>
    </row>
    <row r="148" spans="3:22" ht="23.25" x14ac:dyDescent="0.5">
      <c r="C148" s="1542"/>
      <c r="D148" s="1542"/>
      <c r="E148" s="1542"/>
      <c r="F148" s="1542"/>
      <c r="G148" s="1542"/>
      <c r="H148" s="1542"/>
      <c r="I148" s="1542"/>
      <c r="J148" s="1542"/>
      <c r="K148" s="1542"/>
      <c r="L148" s="1542"/>
      <c r="M148" s="1542"/>
      <c r="N148" s="1542"/>
      <c r="O148" s="1542"/>
      <c r="P148" s="1542"/>
      <c r="Q148" s="1542"/>
      <c r="R148" s="1542"/>
      <c r="S148" s="1542"/>
      <c r="T148" s="1542"/>
      <c r="U148" s="1542"/>
      <c r="V148" s="1542"/>
    </row>
    <row r="149" spans="3:22" ht="23.25" x14ac:dyDescent="0.5">
      <c r="C149" s="1542"/>
      <c r="D149" s="1542"/>
      <c r="E149" s="1542"/>
      <c r="F149" s="1542"/>
      <c r="G149" s="1542"/>
      <c r="H149" s="1542"/>
      <c r="I149" s="1542"/>
      <c r="J149" s="1542"/>
      <c r="K149" s="1542"/>
      <c r="L149" s="1542"/>
      <c r="M149" s="1542"/>
      <c r="N149" s="1542"/>
      <c r="O149" s="1542"/>
      <c r="P149" s="1542"/>
      <c r="Q149" s="1542"/>
      <c r="R149" s="1542"/>
      <c r="S149" s="1542"/>
      <c r="T149" s="1542"/>
      <c r="U149" s="1542"/>
      <c r="V149" s="1542"/>
    </row>
    <row r="150" spans="3:22" ht="23.25" x14ac:dyDescent="0.5">
      <c r="C150" s="1542"/>
      <c r="D150" s="1542"/>
      <c r="E150" s="1542"/>
      <c r="F150" s="1542"/>
      <c r="G150" s="1542"/>
      <c r="H150" s="1542"/>
      <c r="I150" s="1542"/>
      <c r="J150" s="1542"/>
      <c r="K150" s="1542"/>
      <c r="L150" s="1542"/>
      <c r="M150" s="1542"/>
      <c r="N150" s="1542"/>
      <c r="O150" s="1542"/>
      <c r="P150" s="1542"/>
      <c r="Q150" s="1542"/>
      <c r="R150" s="1542"/>
      <c r="S150" s="1542"/>
      <c r="T150" s="1542"/>
      <c r="U150" s="1542"/>
      <c r="V150" s="1542"/>
    </row>
    <row r="151" spans="3:22" ht="23.25" x14ac:dyDescent="0.5">
      <c r="C151" s="1542"/>
      <c r="D151" s="1542"/>
      <c r="E151" s="1542"/>
      <c r="F151" s="1542"/>
      <c r="G151" s="1542"/>
      <c r="H151" s="1542"/>
      <c r="I151" s="1542"/>
      <c r="J151" s="1542"/>
      <c r="K151" s="1542"/>
      <c r="L151" s="1542"/>
      <c r="M151" s="1542"/>
      <c r="N151" s="1542"/>
      <c r="O151" s="1542"/>
      <c r="P151" s="1542"/>
      <c r="Q151" s="1542"/>
      <c r="R151" s="1542"/>
      <c r="S151" s="1542"/>
      <c r="T151" s="1542"/>
      <c r="U151" s="1542"/>
      <c r="V151" s="1542"/>
    </row>
    <row r="152" spans="3:22" ht="23.25" x14ac:dyDescent="0.5">
      <c r="C152" s="1542"/>
      <c r="D152" s="1542"/>
      <c r="E152" s="1542"/>
      <c r="F152" s="1542"/>
      <c r="G152" s="1542"/>
      <c r="H152" s="1542"/>
      <c r="I152" s="1542"/>
      <c r="J152" s="1542"/>
      <c r="K152" s="1542"/>
      <c r="L152" s="1542"/>
      <c r="M152" s="1542"/>
      <c r="N152" s="1542"/>
      <c r="O152" s="1542"/>
      <c r="P152" s="1542"/>
      <c r="Q152" s="1542"/>
      <c r="R152" s="1542"/>
      <c r="S152" s="1542"/>
      <c r="T152" s="1542"/>
      <c r="U152" s="1542"/>
      <c r="V152" s="1542"/>
    </row>
    <row r="153" spans="3:22" ht="23.25" x14ac:dyDescent="0.5">
      <c r="C153" s="1542"/>
      <c r="D153" s="1542"/>
      <c r="E153" s="1542"/>
      <c r="F153" s="1542"/>
      <c r="G153" s="1542"/>
      <c r="H153" s="1542"/>
      <c r="I153" s="1542"/>
      <c r="J153" s="1542"/>
      <c r="K153" s="1542"/>
      <c r="L153" s="1542"/>
      <c r="M153" s="1542"/>
      <c r="N153" s="1542"/>
      <c r="O153" s="1542"/>
      <c r="P153" s="1542"/>
      <c r="Q153" s="1542"/>
      <c r="R153" s="1542"/>
      <c r="S153" s="1542"/>
      <c r="T153" s="1542"/>
      <c r="U153" s="1542"/>
      <c r="V153" s="1542"/>
    </row>
    <row r="154" spans="3:22" ht="23.25" x14ac:dyDescent="0.5">
      <c r="C154" s="1542"/>
      <c r="D154" s="1542"/>
      <c r="E154" s="1542"/>
      <c r="F154" s="1542"/>
      <c r="G154" s="1542"/>
      <c r="H154" s="1542"/>
      <c r="I154" s="1542"/>
      <c r="J154" s="1542"/>
      <c r="K154" s="1542"/>
      <c r="L154" s="1542"/>
      <c r="M154" s="1542"/>
      <c r="N154" s="1542"/>
      <c r="O154" s="1542"/>
      <c r="P154" s="1542"/>
      <c r="Q154" s="1542"/>
      <c r="R154" s="1542"/>
      <c r="S154" s="1542"/>
      <c r="T154" s="1542"/>
      <c r="U154" s="1542"/>
      <c r="V154" s="1542"/>
    </row>
    <row r="155" spans="3:22" ht="23.25" x14ac:dyDescent="0.5">
      <c r="C155" s="1542"/>
      <c r="D155" s="1542"/>
      <c r="E155" s="1542"/>
      <c r="F155" s="1542"/>
      <c r="G155" s="1542"/>
      <c r="H155" s="1542"/>
      <c r="I155" s="1542"/>
      <c r="J155" s="1542"/>
      <c r="K155" s="1542"/>
      <c r="L155" s="1542"/>
      <c r="M155" s="1542"/>
      <c r="N155" s="1542"/>
      <c r="O155" s="1542"/>
      <c r="P155" s="1542"/>
      <c r="Q155" s="1542"/>
      <c r="R155" s="1542"/>
      <c r="S155" s="1542"/>
      <c r="T155" s="1542"/>
      <c r="U155" s="1542"/>
      <c r="V155" s="1542"/>
    </row>
    <row r="156" spans="3:22" ht="23.25" x14ac:dyDescent="0.5">
      <c r="C156" s="1542"/>
      <c r="D156" s="1542"/>
      <c r="E156" s="1542"/>
      <c r="F156" s="1542"/>
      <c r="G156" s="1542"/>
      <c r="H156" s="1542"/>
      <c r="I156" s="1542"/>
      <c r="J156" s="1542"/>
      <c r="K156" s="1542"/>
      <c r="L156" s="1542"/>
      <c r="M156" s="1542"/>
      <c r="N156" s="1542"/>
      <c r="O156" s="1542"/>
      <c r="P156" s="1542"/>
      <c r="Q156" s="1542"/>
      <c r="R156" s="1542"/>
      <c r="S156" s="1542"/>
      <c r="T156" s="1542"/>
      <c r="U156" s="1542"/>
      <c r="V156" s="1542"/>
    </row>
    <row r="157" spans="3:22" ht="23.25" x14ac:dyDescent="0.5">
      <c r="C157" s="1542"/>
      <c r="D157" s="1542"/>
      <c r="E157" s="1542"/>
      <c r="F157" s="1542"/>
      <c r="G157" s="1542"/>
      <c r="H157" s="1542"/>
      <c r="I157" s="1542"/>
      <c r="J157" s="1542"/>
      <c r="K157" s="1542"/>
      <c r="L157" s="1542"/>
      <c r="M157" s="1542"/>
      <c r="N157" s="1542"/>
      <c r="O157" s="1542"/>
      <c r="P157" s="1542"/>
      <c r="Q157" s="1542"/>
      <c r="R157" s="1542"/>
      <c r="S157" s="1542"/>
      <c r="T157" s="1542"/>
      <c r="U157" s="1542"/>
      <c r="V157" s="1542"/>
    </row>
  </sheetData>
  <mergeCells count="24">
    <mergeCell ref="B3:W3"/>
    <mergeCell ref="B5:W5"/>
    <mergeCell ref="B9:B11"/>
    <mergeCell ref="C9:C11"/>
    <mergeCell ref="D9:D11"/>
    <mergeCell ref="E9:E11"/>
    <mergeCell ref="F9:F11"/>
    <mergeCell ref="G9:G11"/>
    <mergeCell ref="H9:H11"/>
    <mergeCell ref="I9:I11"/>
    <mergeCell ref="B85:I85"/>
    <mergeCell ref="J85:W85"/>
    <mergeCell ref="Q9:Q11"/>
    <mergeCell ref="R9:R11"/>
    <mergeCell ref="S9:S11"/>
    <mergeCell ref="T9:T11"/>
    <mergeCell ref="U9:U11"/>
    <mergeCell ref="W9:W11"/>
    <mergeCell ref="J9:J11"/>
    <mergeCell ref="K9:K11"/>
    <mergeCell ref="L9:L11"/>
    <mergeCell ref="N9:N11"/>
    <mergeCell ref="O9:O11"/>
    <mergeCell ref="P9:P11"/>
  </mergeCells>
  <printOptions horizontalCentered="1"/>
  <pageMargins left="0.19685039370078741" right="0.19685039370078741" top="0.59055118110236227" bottom="0.31496062992125984" header="0.51181102362204722" footer="0.39370078740157483"/>
  <pageSetup paperSize="9" scale="40" orientation="portrait" r:id="rId1"/>
  <headerFooter alignWithMargins="0">
    <oddFooter>&amp;C&amp;"Times New Roman,Regular"&amp;20- 8 -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J274"/>
  <sheetViews>
    <sheetView rightToLeft="1" view="pageBreakPreview" zoomScale="50" zoomScaleNormal="50" zoomScaleSheetLayoutView="50" workbookViewId="0">
      <selection activeCell="U16" sqref="U16"/>
    </sheetView>
  </sheetViews>
  <sheetFormatPr defaultRowHeight="21.75" x14ac:dyDescent="0.5"/>
  <cols>
    <col min="1" max="1" width="9.140625" style="48"/>
    <col min="2" max="2" width="67.5703125" style="37" customWidth="1"/>
    <col min="3" max="3" width="13.140625" style="48" hidden="1" customWidth="1"/>
    <col min="4" max="6" width="15.7109375" style="48" hidden="1" customWidth="1"/>
    <col min="7" max="7" width="14.85546875" style="48" hidden="1" customWidth="1"/>
    <col min="8" max="12" width="15.7109375" style="48" hidden="1" customWidth="1"/>
    <col min="13" max="13" width="1.140625" style="48" hidden="1" customWidth="1"/>
    <col min="14" max="14" width="14.85546875" style="281" hidden="1" customWidth="1"/>
    <col min="15" max="15" width="15.7109375" style="48" hidden="1" customWidth="1"/>
    <col min="16" max="22" width="15.7109375" style="48" customWidth="1"/>
    <col min="23" max="23" width="59.5703125" style="37" customWidth="1"/>
    <col min="24" max="25" width="15.85546875" style="48" bestFit="1" customWidth="1"/>
    <col min="26" max="26" width="9.140625" style="48"/>
    <col min="27" max="27" width="9.5703125" style="48" bestFit="1" customWidth="1"/>
    <col min="28" max="16384" width="9.140625" style="48"/>
  </cols>
  <sheetData>
    <row r="1" spans="2:36" s="76" customFormat="1" ht="19.5" customHeight="1" x14ac:dyDescent="0.65">
      <c r="C1" s="75"/>
      <c r="D1" s="75"/>
      <c r="E1" s="75"/>
      <c r="F1" s="75"/>
      <c r="G1" s="75"/>
      <c r="H1" s="75"/>
      <c r="I1" s="75"/>
      <c r="J1" s="75"/>
      <c r="K1" s="75"/>
      <c r="L1" s="75"/>
      <c r="M1" s="75"/>
      <c r="N1" s="280"/>
      <c r="O1" s="75"/>
      <c r="P1" s="75"/>
      <c r="Q1" s="75"/>
      <c r="R1" s="75"/>
      <c r="S1" s="75"/>
      <c r="T1" s="75"/>
      <c r="U1" s="75"/>
      <c r="V1" s="75"/>
      <c r="W1" s="75"/>
      <c r="X1" s="75"/>
      <c r="Y1" s="75"/>
      <c r="Z1" s="75"/>
      <c r="AA1" s="75"/>
      <c r="AB1" s="75"/>
      <c r="AC1" s="75"/>
      <c r="AD1" s="75"/>
      <c r="AE1" s="75"/>
      <c r="AF1" s="75"/>
      <c r="AG1" s="75"/>
      <c r="AH1" s="75"/>
      <c r="AI1" s="75"/>
      <c r="AJ1" s="75"/>
    </row>
    <row r="2" spans="2:36" s="76" customFormat="1" ht="19.5" customHeight="1" x14ac:dyDescent="0.65">
      <c r="B2" s="75"/>
      <c r="C2" s="75"/>
      <c r="D2" s="75"/>
      <c r="E2" s="75"/>
      <c r="F2" s="75"/>
      <c r="G2" s="75"/>
      <c r="H2" s="75"/>
      <c r="I2" s="75"/>
      <c r="J2" s="75"/>
      <c r="K2" s="75"/>
      <c r="L2" s="75"/>
      <c r="M2" s="75"/>
      <c r="N2" s="280"/>
      <c r="O2" s="75"/>
      <c r="P2" s="75"/>
      <c r="Q2" s="75"/>
      <c r="R2" s="75"/>
      <c r="S2" s="75"/>
      <c r="T2" s="75"/>
      <c r="U2" s="75"/>
      <c r="V2" s="75"/>
      <c r="W2" s="75"/>
      <c r="X2" s="75"/>
      <c r="Y2" s="75"/>
      <c r="Z2" s="75"/>
      <c r="AA2" s="75"/>
      <c r="AB2" s="75"/>
      <c r="AC2" s="75"/>
      <c r="AD2" s="75"/>
      <c r="AE2" s="75"/>
      <c r="AF2" s="75"/>
      <c r="AG2" s="75"/>
      <c r="AH2" s="75"/>
      <c r="AI2" s="75"/>
    </row>
    <row r="3" spans="2:36" s="1538" customFormat="1" ht="36.75" x14ac:dyDescent="0.85">
      <c r="B3" s="1792" t="s">
        <v>1138</v>
      </c>
      <c r="C3" s="1792"/>
      <c r="D3" s="1792"/>
      <c r="E3" s="1792"/>
      <c r="F3" s="1792"/>
      <c r="G3" s="1792"/>
      <c r="H3" s="1792"/>
      <c r="I3" s="1792"/>
      <c r="J3" s="1792"/>
      <c r="K3" s="1792"/>
      <c r="L3" s="1792"/>
      <c r="M3" s="1792"/>
      <c r="N3" s="1792"/>
      <c r="O3" s="1792"/>
      <c r="P3" s="1792"/>
      <c r="Q3" s="1792"/>
      <c r="R3" s="1792"/>
      <c r="S3" s="1792"/>
      <c r="T3" s="1792"/>
      <c r="U3" s="1792"/>
      <c r="V3" s="1792"/>
      <c r="W3" s="1792"/>
    </row>
    <row r="4" spans="2:36" s="1538" customFormat="1" ht="12.75" customHeight="1" x14ac:dyDescent="0.85">
      <c r="N4" s="395"/>
    </row>
    <row r="5" spans="2:36" s="1538" customFormat="1" ht="36.75" x14ac:dyDescent="0.85">
      <c r="B5" s="1792" t="s">
        <v>1139</v>
      </c>
      <c r="C5" s="1792"/>
      <c r="D5" s="1792"/>
      <c r="E5" s="1792"/>
      <c r="F5" s="1792"/>
      <c r="G5" s="1792"/>
      <c r="H5" s="1793"/>
      <c r="I5" s="1793"/>
      <c r="J5" s="1793"/>
      <c r="K5" s="1793"/>
      <c r="L5" s="1793"/>
      <c r="M5" s="1793"/>
      <c r="N5" s="1793"/>
      <c r="O5" s="1793"/>
      <c r="P5" s="1793"/>
      <c r="Q5" s="1793"/>
      <c r="R5" s="1793"/>
      <c r="S5" s="1793"/>
      <c r="T5" s="1793"/>
      <c r="U5" s="1793"/>
      <c r="V5" s="1793"/>
      <c r="W5" s="1793"/>
    </row>
    <row r="6" spans="2:36" s="76" customFormat="1" ht="19.5" customHeight="1" x14ac:dyDescent="0.65">
      <c r="B6" s="75"/>
      <c r="C6" s="75"/>
      <c r="D6" s="75"/>
      <c r="E6" s="75"/>
      <c r="F6" s="75"/>
      <c r="G6" s="75"/>
      <c r="H6" s="75"/>
      <c r="I6" s="75"/>
      <c r="J6" s="75"/>
      <c r="K6" s="75"/>
      <c r="L6" s="75"/>
      <c r="M6" s="75"/>
      <c r="N6" s="280"/>
      <c r="O6" s="75"/>
      <c r="P6" s="75"/>
      <c r="Q6" s="75"/>
      <c r="R6" s="75"/>
      <c r="S6" s="75"/>
      <c r="T6" s="75"/>
      <c r="U6" s="75"/>
      <c r="V6" s="75"/>
      <c r="W6" s="75"/>
      <c r="X6" s="75"/>
      <c r="Y6" s="75"/>
      <c r="Z6" s="75"/>
      <c r="AA6" s="75"/>
      <c r="AB6" s="75"/>
      <c r="AC6" s="75"/>
      <c r="AD6" s="75"/>
      <c r="AE6" s="75"/>
      <c r="AF6" s="75"/>
      <c r="AG6" s="75"/>
      <c r="AH6" s="75"/>
      <c r="AI6" s="75"/>
    </row>
    <row r="7" spans="2:36" s="51" customFormat="1" ht="23.25" x14ac:dyDescent="0.5">
      <c r="B7" s="358" t="s">
        <v>291</v>
      </c>
      <c r="N7" s="413"/>
      <c r="W7" s="80" t="s">
        <v>269</v>
      </c>
    </row>
    <row r="8" spans="2:36" s="76" customFormat="1" ht="19.5" customHeight="1" thickBot="1" x14ac:dyDescent="0.7">
      <c r="B8" s="75"/>
      <c r="C8" s="75"/>
      <c r="D8" s="75"/>
      <c r="E8" s="75"/>
      <c r="F8" s="75"/>
      <c r="G8" s="75"/>
      <c r="H8" s="75"/>
      <c r="I8" s="75"/>
      <c r="J8" s="75"/>
      <c r="K8" s="75"/>
      <c r="L8" s="75"/>
      <c r="M8" s="75"/>
      <c r="N8" s="280"/>
      <c r="O8" s="75"/>
      <c r="P8" s="75"/>
      <c r="Q8" s="75"/>
      <c r="R8" s="75"/>
      <c r="S8" s="75"/>
      <c r="T8" s="75"/>
      <c r="U8" s="75"/>
      <c r="V8" s="75"/>
      <c r="W8" s="75"/>
      <c r="X8" s="75"/>
      <c r="Y8" s="75"/>
      <c r="Z8" s="75"/>
      <c r="AA8" s="75"/>
      <c r="AB8" s="75"/>
      <c r="AC8" s="75"/>
      <c r="AD8" s="75"/>
      <c r="AE8" s="75"/>
      <c r="AF8" s="75"/>
      <c r="AG8" s="75"/>
      <c r="AH8" s="75"/>
      <c r="AI8" s="75"/>
    </row>
    <row r="9" spans="2:36" s="1539" customFormat="1" ht="24.95" customHeight="1" thickTop="1" x14ac:dyDescent="0.7">
      <c r="B9" s="1776" t="s">
        <v>887</v>
      </c>
      <c r="C9" s="1779">
        <v>2002</v>
      </c>
      <c r="D9" s="1779">
        <v>2003</v>
      </c>
      <c r="E9" s="1779">
        <v>2004</v>
      </c>
      <c r="F9" s="1779">
        <v>2005</v>
      </c>
      <c r="G9" s="1779">
        <v>2006</v>
      </c>
      <c r="H9" s="1779">
        <v>2007</v>
      </c>
      <c r="I9" s="1779">
        <v>2008</v>
      </c>
      <c r="J9" s="1779">
        <v>2009</v>
      </c>
      <c r="K9" s="1779">
        <v>2010</v>
      </c>
      <c r="L9" s="1779">
        <v>2011</v>
      </c>
      <c r="M9" s="335"/>
      <c r="N9" s="1789" t="s">
        <v>1616</v>
      </c>
      <c r="O9" s="1779">
        <v>2012</v>
      </c>
      <c r="P9" s="1779">
        <v>2013</v>
      </c>
      <c r="Q9" s="1779">
        <v>2014</v>
      </c>
      <c r="R9" s="1779">
        <v>2015</v>
      </c>
      <c r="S9" s="1779">
        <v>2016</v>
      </c>
      <c r="T9" s="1779" t="s">
        <v>1585</v>
      </c>
      <c r="U9" s="1779" t="s">
        <v>1597</v>
      </c>
      <c r="V9" s="1412" t="s">
        <v>1631</v>
      </c>
      <c r="W9" s="1773" t="s">
        <v>886</v>
      </c>
    </row>
    <row r="10" spans="2:36" s="258" customFormat="1" ht="22.5" customHeight="1" x14ac:dyDescent="0.7">
      <c r="B10" s="1777"/>
      <c r="C10" s="1780"/>
      <c r="D10" s="1780"/>
      <c r="E10" s="1780"/>
      <c r="F10" s="1780"/>
      <c r="G10" s="1780"/>
      <c r="H10" s="1780"/>
      <c r="I10" s="1780"/>
      <c r="J10" s="1780"/>
      <c r="K10" s="1780"/>
      <c r="L10" s="1780"/>
      <c r="M10" s="336"/>
      <c r="N10" s="1790"/>
      <c r="O10" s="1780"/>
      <c r="P10" s="1780"/>
      <c r="Q10" s="1780"/>
      <c r="R10" s="1780"/>
      <c r="S10" s="1780"/>
      <c r="T10" s="1780"/>
      <c r="U10" s="1780"/>
      <c r="V10" s="1533" t="s">
        <v>377</v>
      </c>
      <c r="W10" s="1774"/>
    </row>
    <row r="11" spans="2:36" s="338" customFormat="1" ht="17.25" customHeight="1" x14ac:dyDescent="0.7">
      <c r="B11" s="1777"/>
      <c r="C11" s="1780"/>
      <c r="D11" s="1780"/>
      <c r="E11" s="1780"/>
      <c r="F11" s="1780"/>
      <c r="G11" s="1780"/>
      <c r="H11" s="1780"/>
      <c r="I11" s="1780"/>
      <c r="J11" s="1780"/>
      <c r="K11" s="1780"/>
      <c r="L11" s="1788"/>
      <c r="M11" s="337"/>
      <c r="N11" s="1791"/>
      <c r="O11" s="1788"/>
      <c r="P11" s="1781"/>
      <c r="Q11" s="1781"/>
      <c r="R11" s="1781"/>
      <c r="S11" s="1781"/>
      <c r="T11" s="1781"/>
      <c r="U11" s="1781"/>
      <c r="V11" s="1534" t="s">
        <v>151</v>
      </c>
      <c r="W11" s="1774"/>
    </row>
    <row r="12" spans="2:36" s="339" customFormat="1" ht="15" customHeight="1" x14ac:dyDescent="0.7">
      <c r="B12" s="389"/>
      <c r="C12" s="390"/>
      <c r="D12" s="390"/>
      <c r="E12" s="390"/>
      <c r="F12" s="390"/>
      <c r="G12" s="390"/>
      <c r="H12" s="390"/>
      <c r="I12" s="390"/>
      <c r="J12" s="390"/>
      <c r="K12" s="390"/>
      <c r="L12" s="391"/>
      <c r="M12" s="391"/>
      <c r="N12" s="392"/>
      <c r="O12" s="391"/>
      <c r="P12" s="391"/>
      <c r="Q12" s="391"/>
      <c r="R12" s="391"/>
      <c r="S12" s="391"/>
      <c r="T12" s="391"/>
      <c r="U12" s="375"/>
      <c r="V12" s="375"/>
      <c r="W12" s="971" t="s">
        <v>871</v>
      </c>
    </row>
    <row r="13" spans="2:36" s="360" customFormat="1" ht="24.95" customHeight="1" x14ac:dyDescent="0.2">
      <c r="B13" s="455" t="s">
        <v>1246</v>
      </c>
      <c r="C13" s="635"/>
      <c r="D13" s="635"/>
      <c r="E13" s="635"/>
      <c r="F13" s="635"/>
      <c r="G13" s="635"/>
      <c r="H13" s="635"/>
      <c r="I13" s="635"/>
      <c r="J13" s="635"/>
      <c r="K13" s="635"/>
      <c r="L13" s="636"/>
      <c r="M13" s="636"/>
      <c r="N13" s="925"/>
      <c r="O13" s="636"/>
      <c r="P13" s="636"/>
      <c r="Q13" s="636"/>
      <c r="R13" s="636"/>
      <c r="S13" s="636"/>
      <c r="T13" s="636"/>
      <c r="U13" s="636"/>
      <c r="V13" s="636"/>
      <c r="W13" s="379" t="s">
        <v>155</v>
      </c>
    </row>
    <row r="14" spans="2:36" s="360" customFormat="1" ht="15" customHeight="1" x14ac:dyDescent="0.2">
      <c r="B14" s="454"/>
      <c r="C14" s="635"/>
      <c r="D14" s="635"/>
      <c r="E14" s="635"/>
      <c r="F14" s="635"/>
      <c r="G14" s="635"/>
      <c r="H14" s="635"/>
      <c r="I14" s="635"/>
      <c r="J14" s="635"/>
      <c r="K14" s="635"/>
      <c r="L14" s="635"/>
      <c r="M14" s="636"/>
      <c r="N14" s="925"/>
      <c r="O14" s="636"/>
      <c r="P14" s="636"/>
      <c r="Q14" s="636"/>
      <c r="R14" s="636"/>
      <c r="S14" s="636"/>
      <c r="T14" s="636"/>
      <c r="U14" s="636"/>
      <c r="V14" s="636"/>
      <c r="W14" s="620" t="s">
        <v>871</v>
      </c>
    </row>
    <row r="15" spans="2:36" s="360" customFormat="1" ht="25.5" customHeight="1" x14ac:dyDescent="0.2">
      <c r="B15" s="454" t="s">
        <v>175</v>
      </c>
      <c r="C15" s="361" t="e">
        <f t="shared" ref="C15:I15" si="0">+C16+C17</f>
        <v>#REF!</v>
      </c>
      <c r="D15" s="361" t="e">
        <f t="shared" si="0"/>
        <v>#REF!</v>
      </c>
      <c r="E15" s="361" t="e">
        <f t="shared" si="0"/>
        <v>#REF!</v>
      </c>
      <c r="F15" s="361" t="e">
        <f t="shared" si="0"/>
        <v>#REF!</v>
      </c>
      <c r="G15" s="366" t="e">
        <f t="shared" si="0"/>
        <v>#REF!</v>
      </c>
      <c r="H15" s="366" t="e">
        <f t="shared" si="0"/>
        <v>#REF!</v>
      </c>
      <c r="I15" s="366" t="e">
        <f t="shared" si="0"/>
        <v>#REF!</v>
      </c>
      <c r="J15" s="361" t="e">
        <f>+J16+J17</f>
        <v>#REF!</v>
      </c>
      <c r="K15" s="361" t="e">
        <f>+K16+K17</f>
        <v>#REF!</v>
      </c>
      <c r="L15" s="366" t="e">
        <f>+L16+L17</f>
        <v>#REF!</v>
      </c>
      <c r="M15" s="362"/>
      <c r="N15" s="926" t="e">
        <f t="shared" ref="N15:V15" si="1">+N16+N17</f>
        <v>#REF!</v>
      </c>
      <c r="O15" s="949" t="e">
        <f t="shared" si="1"/>
        <v>#REF!</v>
      </c>
      <c r="P15" s="949" t="e">
        <f t="shared" si="1"/>
        <v>#REF!</v>
      </c>
      <c r="Q15" s="949" t="e">
        <f t="shared" si="1"/>
        <v>#REF!</v>
      </c>
      <c r="R15" s="949" t="e">
        <f t="shared" si="1"/>
        <v>#REF!</v>
      </c>
      <c r="S15" s="949" t="e">
        <f t="shared" si="1"/>
        <v>#REF!</v>
      </c>
      <c r="T15" s="949" t="e">
        <f t="shared" si="1"/>
        <v>#REF!</v>
      </c>
      <c r="U15" s="949" t="e">
        <f t="shared" si="1"/>
        <v>#REF!</v>
      </c>
      <c r="V15" s="949" t="e">
        <f t="shared" si="1"/>
        <v>#REF!</v>
      </c>
      <c r="W15" s="620" t="s">
        <v>877</v>
      </c>
      <c r="X15" s="960"/>
      <c r="Y15" s="960"/>
      <c r="Z15" s="960"/>
      <c r="AA15" s="960"/>
      <c r="AB15" s="960"/>
      <c r="AC15" s="960"/>
      <c r="AD15" s="960"/>
      <c r="AE15" s="960"/>
      <c r="AF15" s="960"/>
      <c r="AG15" s="960"/>
    </row>
    <row r="16" spans="2:36" s="365" customFormat="1" ht="25.5" customHeight="1" x14ac:dyDescent="0.2">
      <c r="B16" s="621" t="s">
        <v>1134</v>
      </c>
      <c r="C16" s="331" t="e">
        <f>+#REF!/#REF!*100</f>
        <v>#REF!</v>
      </c>
      <c r="D16" s="331" t="e">
        <f>+#REF!/#REF!*100</f>
        <v>#REF!</v>
      </c>
      <c r="E16" s="331" t="e">
        <f>+#REF!/#REF!*100</f>
        <v>#REF!</v>
      </c>
      <c r="F16" s="331" t="e">
        <f>+#REF!/#REF!*100</f>
        <v>#REF!</v>
      </c>
      <c r="G16" s="331" t="e">
        <f>+#REF!/#REF!*100</f>
        <v>#REF!</v>
      </c>
      <c r="H16" s="331" t="e">
        <f>+#REF!/#REF!*100</f>
        <v>#REF!</v>
      </c>
      <c r="I16" s="331" t="e">
        <f>+#REF!/#REF!*100</f>
        <v>#REF!</v>
      </c>
      <c r="J16" s="331" t="e">
        <f>+#REF!/#REF!*100</f>
        <v>#REF!</v>
      </c>
      <c r="K16" s="331" t="e">
        <f>+#REF!/#REF!*100</f>
        <v>#REF!</v>
      </c>
      <c r="L16" s="929" t="e">
        <f>+#REF!/#REF!*100</f>
        <v>#REF!</v>
      </c>
      <c r="M16" s="329"/>
      <c r="N16" s="930" t="e">
        <f>+#REF!/#REF!*100</f>
        <v>#REF!</v>
      </c>
      <c r="O16" s="900" t="e">
        <f>+#REF!/#REF!*100</f>
        <v>#REF!</v>
      </c>
      <c r="P16" s="900" t="e">
        <f>+#REF!/#REF!*100</f>
        <v>#REF!</v>
      </c>
      <c r="Q16" s="900" t="e">
        <f>+#REF!/#REF!*100</f>
        <v>#REF!</v>
      </c>
      <c r="R16" s="900" t="e">
        <f>+#REF!/#REF!*100</f>
        <v>#REF!</v>
      </c>
      <c r="S16" s="900" t="e">
        <f>+#REF!/#REF!*100</f>
        <v>#REF!</v>
      </c>
      <c r="T16" s="900" t="e">
        <f>+#REF!/#REF!*100</f>
        <v>#REF!</v>
      </c>
      <c r="U16" s="900" t="e">
        <f>+#REF!/#REF!*100</f>
        <v>#REF!</v>
      </c>
      <c r="V16" s="900" t="e">
        <f>+#REF!/#REF!*100</f>
        <v>#REF!</v>
      </c>
      <c r="W16" s="622" t="s">
        <v>1135</v>
      </c>
      <c r="X16" s="960"/>
      <c r="Y16" s="960"/>
      <c r="Z16" s="960"/>
      <c r="AA16" s="960"/>
      <c r="AB16" s="960"/>
      <c r="AC16" s="960"/>
      <c r="AD16" s="960"/>
      <c r="AE16" s="960"/>
      <c r="AF16" s="960"/>
      <c r="AG16" s="960"/>
    </row>
    <row r="17" spans="2:33" s="365" customFormat="1" ht="25.5" customHeight="1" x14ac:dyDescent="0.2">
      <c r="B17" s="621" t="s">
        <v>1501</v>
      </c>
      <c r="C17" s="331" t="e">
        <f>+#REF!/#REF!*100</f>
        <v>#REF!</v>
      </c>
      <c r="D17" s="331" t="e">
        <f>+#REF!/#REF!*100</f>
        <v>#REF!</v>
      </c>
      <c r="E17" s="331" t="e">
        <f>+#REF!/#REF!*100</f>
        <v>#REF!</v>
      </c>
      <c r="F17" s="929" t="e">
        <f>+#REF!/#REF!*100</f>
        <v>#REF!</v>
      </c>
      <c r="G17" s="929" t="e">
        <f>+#REF!/#REF!*100</f>
        <v>#REF!</v>
      </c>
      <c r="H17" s="929" t="e">
        <f>+#REF!/#REF!*100</f>
        <v>#REF!</v>
      </c>
      <c r="I17" s="929" t="e">
        <f>+#REF!/#REF!*100</f>
        <v>#REF!</v>
      </c>
      <c r="J17" s="331" t="e">
        <f>+#REF!/#REF!*100</f>
        <v>#REF!</v>
      </c>
      <c r="K17" s="331" t="e">
        <f>+#REF!/#REF!*100</f>
        <v>#REF!</v>
      </c>
      <c r="L17" s="929" t="e">
        <f>+#REF!/#REF!*100</f>
        <v>#REF!</v>
      </c>
      <c r="M17" s="932"/>
      <c r="N17" s="933" t="e">
        <f>+#REF!/#REF!*100</f>
        <v>#REF!</v>
      </c>
      <c r="O17" s="900" t="e">
        <f>+#REF!/#REF!*100</f>
        <v>#REF!</v>
      </c>
      <c r="P17" s="900" t="e">
        <f>+#REF!/#REF!*100</f>
        <v>#REF!</v>
      </c>
      <c r="Q17" s="900" t="e">
        <f>+#REF!/#REF!*100</f>
        <v>#REF!</v>
      </c>
      <c r="R17" s="900" t="e">
        <f>+#REF!/#REF!*100</f>
        <v>#REF!</v>
      </c>
      <c r="S17" s="900" t="e">
        <f>+#REF!/#REF!*100</f>
        <v>#REF!</v>
      </c>
      <c r="T17" s="900" t="e">
        <f>+#REF!/#REF!*100</f>
        <v>#REF!</v>
      </c>
      <c r="U17" s="900" t="e">
        <f>+#REF!/#REF!*100</f>
        <v>#REF!</v>
      </c>
      <c r="V17" s="900" t="e">
        <f>+#REF!/#REF!*100</f>
        <v>#REF!</v>
      </c>
      <c r="W17" s="622" t="s">
        <v>879</v>
      </c>
      <c r="X17" s="960"/>
      <c r="Y17" s="960"/>
      <c r="Z17" s="960"/>
      <c r="AA17" s="960"/>
      <c r="AB17" s="960"/>
      <c r="AC17" s="960"/>
      <c r="AD17" s="960"/>
      <c r="AE17" s="960"/>
      <c r="AF17" s="960"/>
      <c r="AG17" s="960"/>
    </row>
    <row r="18" spans="2:33" s="360" customFormat="1" ht="12" customHeight="1" x14ac:dyDescent="0.2">
      <c r="B18" s="454"/>
      <c r="C18" s="361"/>
      <c r="D18" s="361"/>
      <c r="E18" s="361"/>
      <c r="F18" s="361"/>
      <c r="G18" s="361"/>
      <c r="H18" s="361"/>
      <c r="I18" s="361"/>
      <c r="J18" s="361"/>
      <c r="K18" s="361"/>
      <c r="L18" s="366"/>
      <c r="M18" s="634"/>
      <c r="N18" s="934"/>
      <c r="O18" s="949"/>
      <c r="P18" s="949"/>
      <c r="Q18" s="949"/>
      <c r="R18" s="949"/>
      <c r="S18" s="949"/>
      <c r="T18" s="949"/>
      <c r="U18" s="949"/>
      <c r="V18" s="949"/>
      <c r="W18" s="620" t="s">
        <v>871</v>
      </c>
      <c r="X18" s="960"/>
      <c r="Y18" s="960"/>
      <c r="Z18" s="960"/>
      <c r="AA18" s="960"/>
      <c r="AB18" s="960"/>
      <c r="AC18" s="960"/>
      <c r="AD18" s="960"/>
      <c r="AE18" s="960"/>
      <c r="AF18" s="960"/>
      <c r="AG18" s="960"/>
    </row>
    <row r="19" spans="2:33" s="360" customFormat="1" ht="25.5" customHeight="1" x14ac:dyDescent="0.2">
      <c r="B19" s="454" t="s">
        <v>880</v>
      </c>
      <c r="C19" s="361" t="e">
        <f>+C20+C21+C22+C24</f>
        <v>#REF!</v>
      </c>
      <c r="D19" s="361" t="e">
        <f t="shared" ref="D19:J19" si="2">+D20+D21+D22+D23+D24</f>
        <v>#REF!</v>
      </c>
      <c r="E19" s="361" t="e">
        <f t="shared" si="2"/>
        <v>#REF!</v>
      </c>
      <c r="F19" s="361" t="e">
        <f t="shared" si="2"/>
        <v>#REF!</v>
      </c>
      <c r="G19" s="361" t="e">
        <f t="shared" si="2"/>
        <v>#REF!</v>
      </c>
      <c r="H19" s="361" t="e">
        <f t="shared" si="2"/>
        <v>#REF!</v>
      </c>
      <c r="I19" s="361" t="e">
        <f t="shared" si="2"/>
        <v>#REF!</v>
      </c>
      <c r="J19" s="361" t="e">
        <f t="shared" si="2"/>
        <v>#REF!</v>
      </c>
      <c r="K19" s="361" t="e">
        <f>+K20+K21+K22+K23+K24</f>
        <v>#REF!</v>
      </c>
      <c r="L19" s="361" t="e">
        <f>+L20+L21+L22+L23+L24</f>
        <v>#REF!</v>
      </c>
      <c r="M19" s="362"/>
      <c r="N19" s="926" t="e">
        <f t="shared" ref="N19:V19" si="3">+N20+N21+N22+N23+N24</f>
        <v>#REF!</v>
      </c>
      <c r="O19" s="949" t="e">
        <f t="shared" si="3"/>
        <v>#REF!</v>
      </c>
      <c r="P19" s="949" t="e">
        <f t="shared" si="3"/>
        <v>#REF!</v>
      </c>
      <c r="Q19" s="949" t="e">
        <f t="shared" si="3"/>
        <v>#REF!</v>
      </c>
      <c r="R19" s="949" t="e">
        <f t="shared" si="3"/>
        <v>#REF!</v>
      </c>
      <c r="S19" s="949" t="e">
        <f t="shared" si="3"/>
        <v>#REF!</v>
      </c>
      <c r="T19" s="949" t="e">
        <f t="shared" si="3"/>
        <v>#REF!</v>
      </c>
      <c r="U19" s="949" t="e">
        <f t="shared" si="3"/>
        <v>#REF!</v>
      </c>
      <c r="V19" s="949" t="e">
        <f t="shared" si="3"/>
        <v>#REF!</v>
      </c>
      <c r="W19" s="620" t="s">
        <v>878</v>
      </c>
      <c r="X19" s="960"/>
      <c r="Y19" s="960"/>
      <c r="Z19" s="960"/>
      <c r="AA19" s="960"/>
      <c r="AB19" s="960"/>
      <c r="AC19" s="960"/>
      <c r="AD19" s="960"/>
      <c r="AE19" s="960"/>
      <c r="AF19" s="960"/>
      <c r="AG19" s="960"/>
    </row>
    <row r="20" spans="2:33" s="365" customFormat="1" ht="25.5" customHeight="1" x14ac:dyDescent="0.2">
      <c r="B20" s="621" t="s">
        <v>1449</v>
      </c>
      <c r="C20" s="331" t="e">
        <f>+#REF!/#REF!*100</f>
        <v>#REF!</v>
      </c>
      <c r="D20" s="331" t="e">
        <f>+#REF!/#REF!*100</f>
        <v>#REF!</v>
      </c>
      <c r="E20" s="331" t="e">
        <f>+#REF!/#REF!*100</f>
        <v>#REF!</v>
      </c>
      <c r="F20" s="331" t="e">
        <f>+#REF!/#REF!*100</f>
        <v>#REF!</v>
      </c>
      <c r="G20" s="331" t="e">
        <f>+#REF!/#REF!*100</f>
        <v>#REF!</v>
      </c>
      <c r="H20" s="331" t="e">
        <f>+#REF!/#REF!*100</f>
        <v>#REF!</v>
      </c>
      <c r="I20" s="331" t="e">
        <f>+#REF!/#REF!*100</f>
        <v>#REF!</v>
      </c>
      <c r="J20" s="331" t="e">
        <f>+#REF!/#REF!*100</f>
        <v>#REF!</v>
      </c>
      <c r="K20" s="331" t="e">
        <f>+#REF!/#REF!*100</f>
        <v>#REF!</v>
      </c>
      <c r="L20" s="929" t="e">
        <f>+#REF!/#REF!*100</f>
        <v>#REF!</v>
      </c>
      <c r="M20" s="932"/>
      <c r="N20" s="933" t="e">
        <f>+#REF!/#REF!*100</f>
        <v>#REF!</v>
      </c>
      <c r="O20" s="900" t="e">
        <f>+#REF!/#REF!*100</f>
        <v>#REF!</v>
      </c>
      <c r="P20" s="900" t="e">
        <f>+#REF!/#REF!*100</f>
        <v>#REF!</v>
      </c>
      <c r="Q20" s="900" t="e">
        <f>+#REF!/#REF!*100</f>
        <v>#REF!</v>
      </c>
      <c r="R20" s="900" t="e">
        <f>+#REF!/#REF!*100</f>
        <v>#REF!</v>
      </c>
      <c r="S20" s="900" t="e">
        <f>+#REF!/#REF!*100</f>
        <v>#REF!</v>
      </c>
      <c r="T20" s="900" t="e">
        <f>+#REF!/#REF!*100</f>
        <v>#REF!</v>
      </c>
      <c r="U20" s="900" t="e">
        <f>+#REF!/#REF!*100</f>
        <v>#REF!</v>
      </c>
      <c r="V20" s="900" t="e">
        <f>+#REF!/#REF!*100</f>
        <v>#REF!</v>
      </c>
      <c r="W20" s="622" t="s">
        <v>1451</v>
      </c>
      <c r="X20" s="960"/>
      <c r="Y20" s="960"/>
      <c r="Z20" s="960"/>
      <c r="AA20" s="960"/>
      <c r="AB20" s="960"/>
      <c r="AC20" s="960"/>
      <c r="AD20" s="960"/>
      <c r="AE20" s="960"/>
      <c r="AF20" s="960"/>
      <c r="AG20" s="960"/>
    </row>
    <row r="21" spans="2:33" s="365" customFormat="1" ht="25.5" customHeight="1" x14ac:dyDescent="0.2">
      <c r="B21" s="621" t="s">
        <v>1289</v>
      </c>
      <c r="C21" s="331" t="e">
        <f>+#REF!/#REF!*100</f>
        <v>#REF!</v>
      </c>
      <c r="D21" s="331" t="e">
        <f>+#REF!/#REF!*100</f>
        <v>#REF!</v>
      </c>
      <c r="E21" s="331" t="e">
        <f>+#REF!/#REF!*100</f>
        <v>#REF!</v>
      </c>
      <c r="F21" s="331" t="e">
        <f>+#REF!/#REF!*100</f>
        <v>#REF!</v>
      </c>
      <c r="G21" s="331" t="e">
        <f>+#REF!/#REF!*100</f>
        <v>#REF!</v>
      </c>
      <c r="H21" s="331" t="e">
        <f>+#REF!/#REF!*100</f>
        <v>#REF!</v>
      </c>
      <c r="I21" s="331" t="e">
        <f>+#REF!/#REF!*100</f>
        <v>#REF!</v>
      </c>
      <c r="J21" s="331" t="e">
        <f>+#REF!/#REF!*100</f>
        <v>#REF!</v>
      </c>
      <c r="K21" s="331" t="e">
        <f>+#REF!/#REF!*100</f>
        <v>#REF!</v>
      </c>
      <c r="L21" s="331" t="e">
        <f>+#REF!/#REF!*100</f>
        <v>#REF!</v>
      </c>
      <c r="M21" s="329"/>
      <c r="N21" s="930" t="e">
        <f>+#REF!/#REF!*100</f>
        <v>#REF!</v>
      </c>
      <c r="O21" s="900" t="e">
        <f>+#REF!/#REF!*100</f>
        <v>#REF!</v>
      </c>
      <c r="P21" s="900" t="e">
        <f>+#REF!/#REF!*100</f>
        <v>#REF!</v>
      </c>
      <c r="Q21" s="900" t="e">
        <f>+#REF!/#REF!*100</f>
        <v>#REF!</v>
      </c>
      <c r="R21" s="900" t="e">
        <f>+#REF!/#REF!*100</f>
        <v>#REF!</v>
      </c>
      <c r="S21" s="900" t="e">
        <f>+#REF!/#REF!*100</f>
        <v>#REF!</v>
      </c>
      <c r="T21" s="900" t="e">
        <f>+#REF!/#REF!*100</f>
        <v>#REF!</v>
      </c>
      <c r="U21" s="900" t="e">
        <f>+#REF!/#REF!*100</f>
        <v>#REF!</v>
      </c>
      <c r="V21" s="900" t="e">
        <f>+#REF!/#REF!*100</f>
        <v>#REF!</v>
      </c>
      <c r="W21" s="622" t="s">
        <v>1305</v>
      </c>
      <c r="X21" s="960"/>
      <c r="Y21" s="960"/>
      <c r="Z21" s="960"/>
      <c r="AA21" s="960"/>
      <c r="AB21" s="960"/>
      <c r="AC21" s="960"/>
      <c r="AD21" s="960"/>
      <c r="AE21" s="960"/>
      <c r="AF21" s="960"/>
      <c r="AG21" s="960"/>
    </row>
    <row r="22" spans="2:33" s="365" customFormat="1" ht="25.5" customHeight="1" x14ac:dyDescent="0.2">
      <c r="B22" s="621" t="s">
        <v>1452</v>
      </c>
      <c r="C22" s="331" t="e">
        <f>+#REF!/#REF!*100</f>
        <v>#REF!</v>
      </c>
      <c r="D22" s="331" t="e">
        <f>+#REF!/#REF!*100</f>
        <v>#REF!</v>
      </c>
      <c r="E22" s="331" t="e">
        <f>+#REF!/#REF!*100</f>
        <v>#REF!</v>
      </c>
      <c r="F22" s="331" t="e">
        <f>+#REF!/#REF!*100</f>
        <v>#REF!</v>
      </c>
      <c r="G22" s="929" t="e">
        <f>+#REF!/#REF!*100</f>
        <v>#REF!</v>
      </c>
      <c r="H22" s="331" t="e">
        <f>+#REF!/#REF!*100</f>
        <v>#REF!</v>
      </c>
      <c r="I22" s="331" t="e">
        <f>+#REF!/#REF!*100</f>
        <v>#REF!</v>
      </c>
      <c r="J22" s="331" t="e">
        <f>+#REF!/#REF!*100</f>
        <v>#REF!</v>
      </c>
      <c r="K22" s="929" t="e">
        <f>+#REF!/#REF!*100</f>
        <v>#REF!</v>
      </c>
      <c r="L22" s="331" t="e">
        <f>+#REF!/#REF!*100</f>
        <v>#REF!</v>
      </c>
      <c r="M22" s="329"/>
      <c r="N22" s="930" t="e">
        <f>+#REF!/#REF!*100</f>
        <v>#REF!</v>
      </c>
      <c r="O22" s="900" t="e">
        <f>+#REF!/#REF!*100</f>
        <v>#REF!</v>
      </c>
      <c r="P22" s="900" t="e">
        <f>+#REF!/#REF!*100</f>
        <v>#REF!</v>
      </c>
      <c r="Q22" s="900" t="e">
        <f>+#REF!/#REF!*100</f>
        <v>#REF!</v>
      </c>
      <c r="R22" s="900" t="e">
        <f>+#REF!/#REF!*100</f>
        <v>#REF!</v>
      </c>
      <c r="S22" s="900" t="e">
        <f>+#REF!/#REF!*100</f>
        <v>#REF!</v>
      </c>
      <c r="T22" s="900" t="e">
        <f>+#REF!/#REF!*100</f>
        <v>#REF!</v>
      </c>
      <c r="U22" s="900" t="e">
        <f>+#REF!/#REF!*100</f>
        <v>#REF!</v>
      </c>
      <c r="V22" s="900" t="e">
        <f>+#REF!/#REF!*100</f>
        <v>#REF!</v>
      </c>
      <c r="W22" s="622" t="s">
        <v>1455</v>
      </c>
      <c r="X22" s="960"/>
      <c r="Y22" s="960"/>
      <c r="Z22" s="960"/>
      <c r="AA22" s="960"/>
      <c r="AB22" s="960"/>
      <c r="AC22" s="960"/>
      <c r="AD22" s="960"/>
      <c r="AE22" s="960"/>
      <c r="AF22" s="960"/>
      <c r="AG22" s="960"/>
    </row>
    <row r="23" spans="2:33" s="365" customFormat="1" ht="25.5" customHeight="1" x14ac:dyDescent="0.2">
      <c r="B23" s="621" t="s">
        <v>1453</v>
      </c>
      <c r="C23" s="331" t="e">
        <f>#REF!/#REF!*100</f>
        <v>#REF!</v>
      </c>
      <c r="D23" s="331" t="e">
        <f>#REF!/#REF!*100</f>
        <v>#REF!</v>
      </c>
      <c r="E23" s="331" t="e">
        <f>#REF!/#REF!*100</f>
        <v>#REF!</v>
      </c>
      <c r="F23" s="929" t="e">
        <f>#REF!/#REF!*100</f>
        <v>#REF!</v>
      </c>
      <c r="G23" s="331" t="e">
        <f>#REF!/#REF!*100</f>
        <v>#REF!</v>
      </c>
      <c r="H23" s="331" t="e">
        <f>#REF!/#REF!*100</f>
        <v>#REF!</v>
      </c>
      <c r="I23" s="331" t="e">
        <f>#REF!/#REF!*100</f>
        <v>#REF!</v>
      </c>
      <c r="J23" s="929" t="e">
        <f>#REF!/#REF!*100</f>
        <v>#REF!</v>
      </c>
      <c r="K23" s="331" t="e">
        <f>#REF!/#REF!*100</f>
        <v>#REF!</v>
      </c>
      <c r="L23" s="929" t="e">
        <f>#REF!/#REF!*100</f>
        <v>#REF!</v>
      </c>
      <c r="M23" s="329"/>
      <c r="N23" s="933" t="e">
        <f>#REF!/#REF!*100</f>
        <v>#REF!</v>
      </c>
      <c r="O23" s="900" t="e">
        <f>#REF!/#REF!*100</f>
        <v>#REF!</v>
      </c>
      <c r="P23" s="900" t="e">
        <f>#REF!/#REF!*100</f>
        <v>#REF!</v>
      </c>
      <c r="Q23" s="900" t="e">
        <f>#REF!/#REF!*100</f>
        <v>#REF!</v>
      </c>
      <c r="R23" s="900" t="e">
        <f>#REF!/#REF!*100</f>
        <v>#REF!</v>
      </c>
      <c r="S23" s="900" t="e">
        <f>#REF!/#REF!*100</f>
        <v>#REF!</v>
      </c>
      <c r="T23" s="900" t="e">
        <f>#REF!/#REF!*100</f>
        <v>#REF!</v>
      </c>
      <c r="U23" s="900" t="e">
        <f>#REF!/#REF!*100</f>
        <v>#REF!</v>
      </c>
      <c r="V23" s="900" t="e">
        <f>#REF!/#REF!*100</f>
        <v>#REF!</v>
      </c>
      <c r="W23" s="622" t="s">
        <v>945</v>
      </c>
      <c r="X23" s="960"/>
      <c r="Y23" s="960"/>
      <c r="Z23" s="960"/>
      <c r="AA23" s="960"/>
      <c r="AB23" s="960"/>
      <c r="AC23" s="960"/>
      <c r="AD23" s="960"/>
      <c r="AE23" s="960"/>
      <c r="AF23" s="960"/>
      <c r="AG23" s="960"/>
    </row>
    <row r="24" spans="2:33" s="365" customFormat="1" ht="25.5" customHeight="1" x14ac:dyDescent="0.2">
      <c r="B24" s="621" t="s">
        <v>1450</v>
      </c>
      <c r="C24" s="331" t="e">
        <f>+#REF!/#REF!*100</f>
        <v>#REF!</v>
      </c>
      <c r="D24" s="331" t="e">
        <f>+#REF!/#REF!*100</f>
        <v>#REF!</v>
      </c>
      <c r="E24" s="331" t="e">
        <f>+#REF!/#REF!*100</f>
        <v>#REF!</v>
      </c>
      <c r="F24" s="331" t="e">
        <f>+#REF!/#REF!*100</f>
        <v>#REF!</v>
      </c>
      <c r="G24" s="331" t="e">
        <f>+#REF!/#REF!*100</f>
        <v>#REF!</v>
      </c>
      <c r="H24" s="331" t="e">
        <f>+#REF!/#REF!*100</f>
        <v>#REF!</v>
      </c>
      <c r="I24" s="331" t="e">
        <f>+#REF!/#REF!*100</f>
        <v>#REF!</v>
      </c>
      <c r="J24" s="331" t="e">
        <f>+#REF!/#REF!*100</f>
        <v>#REF!</v>
      </c>
      <c r="K24" s="331" t="e">
        <f>+#REF!/#REF!*100</f>
        <v>#REF!</v>
      </c>
      <c r="L24" s="331" t="e">
        <f>+#REF!/#REF!*100</f>
        <v>#REF!</v>
      </c>
      <c r="M24" s="329"/>
      <c r="N24" s="930" t="e">
        <f>+#REF!/#REF!*100</f>
        <v>#REF!</v>
      </c>
      <c r="O24" s="961" t="e">
        <f>+#REF!/#REF!*100</f>
        <v>#REF!</v>
      </c>
      <c r="P24" s="961" t="e">
        <f>+#REF!/#REF!*100</f>
        <v>#REF!</v>
      </c>
      <c r="Q24" s="961" t="e">
        <f>+#REF!/#REF!*100</f>
        <v>#REF!</v>
      </c>
      <c r="R24" s="961" t="e">
        <f>+#REF!/#REF!*100</f>
        <v>#REF!</v>
      </c>
      <c r="S24" s="961" t="e">
        <f>+#REF!/#REF!*100</f>
        <v>#REF!</v>
      </c>
      <c r="T24" s="961" t="e">
        <f>+#REF!/#REF!*100</f>
        <v>#REF!</v>
      </c>
      <c r="U24" s="961" t="e">
        <f>+#REF!/#REF!*100</f>
        <v>#REF!</v>
      </c>
      <c r="V24" s="961" t="e">
        <f>+#REF!/#REF!*100</f>
        <v>#REF!</v>
      </c>
      <c r="W24" s="622" t="s">
        <v>1303</v>
      </c>
      <c r="X24" s="960"/>
      <c r="Y24" s="960"/>
      <c r="Z24" s="960"/>
      <c r="AA24" s="960"/>
      <c r="AB24" s="960"/>
      <c r="AC24" s="960"/>
      <c r="AD24" s="960"/>
      <c r="AE24" s="960"/>
      <c r="AF24" s="960"/>
      <c r="AG24" s="960"/>
    </row>
    <row r="25" spans="2:33" s="360" customFormat="1" ht="15" customHeight="1" x14ac:dyDescent="0.2">
      <c r="B25" s="454"/>
      <c r="C25" s="361"/>
      <c r="D25" s="361"/>
      <c r="E25" s="361"/>
      <c r="F25" s="361"/>
      <c r="G25" s="361"/>
      <c r="H25" s="361"/>
      <c r="I25" s="361"/>
      <c r="J25" s="361"/>
      <c r="K25" s="361"/>
      <c r="L25" s="366"/>
      <c r="M25" s="362"/>
      <c r="N25" s="934"/>
      <c r="O25" s="949"/>
      <c r="P25" s="949"/>
      <c r="Q25" s="949"/>
      <c r="R25" s="949"/>
      <c r="S25" s="949"/>
      <c r="T25" s="949"/>
      <c r="U25" s="949"/>
      <c r="V25" s="949"/>
      <c r="W25" s="620" t="s">
        <v>871</v>
      </c>
      <c r="X25" s="960"/>
      <c r="Y25" s="960"/>
      <c r="Z25" s="960"/>
      <c r="AA25" s="960"/>
      <c r="AB25" s="960"/>
      <c r="AC25" s="960"/>
      <c r="AD25" s="960"/>
      <c r="AE25" s="960"/>
      <c r="AF25" s="960"/>
      <c r="AG25" s="960"/>
    </row>
    <row r="26" spans="2:33" s="360" customFormat="1" ht="25.5" customHeight="1" x14ac:dyDescent="0.2">
      <c r="B26" s="454" t="s">
        <v>1242</v>
      </c>
      <c r="C26" s="361" t="e">
        <f t="shared" ref="C26:I26" si="4">+C19+C15</f>
        <v>#REF!</v>
      </c>
      <c r="D26" s="361" t="e">
        <f t="shared" si="4"/>
        <v>#REF!</v>
      </c>
      <c r="E26" s="361" t="e">
        <f t="shared" si="4"/>
        <v>#REF!</v>
      </c>
      <c r="F26" s="361" t="e">
        <f t="shared" si="4"/>
        <v>#REF!</v>
      </c>
      <c r="G26" s="361" t="e">
        <f t="shared" si="4"/>
        <v>#REF!</v>
      </c>
      <c r="H26" s="361" t="e">
        <f t="shared" si="4"/>
        <v>#REF!</v>
      </c>
      <c r="I26" s="361" t="e">
        <f t="shared" si="4"/>
        <v>#REF!</v>
      </c>
      <c r="J26" s="361" t="e">
        <f>+J19+J15</f>
        <v>#REF!</v>
      </c>
      <c r="K26" s="361" t="e">
        <f>+K19+K15</f>
        <v>#REF!</v>
      </c>
      <c r="L26" s="361" t="e">
        <f>+L19+L15</f>
        <v>#REF!</v>
      </c>
      <c r="M26" s="362"/>
      <c r="N26" s="926" t="e">
        <f t="shared" ref="N26:V26" si="5">+N19+N15</f>
        <v>#REF!</v>
      </c>
      <c r="O26" s="949" t="e">
        <f t="shared" si="5"/>
        <v>#REF!</v>
      </c>
      <c r="P26" s="949" t="e">
        <f t="shared" si="5"/>
        <v>#REF!</v>
      </c>
      <c r="Q26" s="949" t="e">
        <f t="shared" si="5"/>
        <v>#REF!</v>
      </c>
      <c r="R26" s="949" t="e">
        <f t="shared" si="5"/>
        <v>#REF!</v>
      </c>
      <c r="S26" s="949" t="e">
        <f t="shared" si="5"/>
        <v>#REF!</v>
      </c>
      <c r="T26" s="949" t="e">
        <f t="shared" si="5"/>
        <v>#REF!</v>
      </c>
      <c r="U26" s="949" t="e">
        <f t="shared" si="5"/>
        <v>#REF!</v>
      </c>
      <c r="V26" s="949" t="e">
        <f t="shared" si="5"/>
        <v>#REF!</v>
      </c>
      <c r="W26" s="620" t="s">
        <v>1244</v>
      </c>
      <c r="X26" s="960"/>
      <c r="Y26" s="960"/>
      <c r="Z26" s="960"/>
      <c r="AA26" s="960"/>
      <c r="AB26" s="960"/>
      <c r="AC26" s="960"/>
      <c r="AD26" s="960"/>
      <c r="AE26" s="960"/>
      <c r="AF26" s="960"/>
      <c r="AG26" s="960"/>
    </row>
    <row r="27" spans="2:33" s="360" customFormat="1" ht="10.5" customHeight="1" x14ac:dyDescent="0.2">
      <c r="B27" s="454"/>
      <c r="C27" s="361"/>
      <c r="D27" s="361"/>
      <c r="E27" s="361"/>
      <c r="F27" s="361"/>
      <c r="G27" s="366"/>
      <c r="H27" s="361"/>
      <c r="I27" s="361"/>
      <c r="J27" s="361"/>
      <c r="K27" s="361"/>
      <c r="L27" s="366"/>
      <c r="M27" s="362"/>
      <c r="N27" s="934"/>
      <c r="O27" s="949"/>
      <c r="P27" s="949"/>
      <c r="Q27" s="949"/>
      <c r="R27" s="949"/>
      <c r="S27" s="949"/>
      <c r="T27" s="949"/>
      <c r="U27" s="949"/>
      <c r="V27" s="949"/>
      <c r="W27" s="620" t="s">
        <v>871</v>
      </c>
      <c r="X27" s="960"/>
      <c r="Y27" s="960"/>
      <c r="Z27" s="960"/>
      <c r="AA27" s="960"/>
      <c r="AB27" s="960"/>
      <c r="AC27" s="960"/>
      <c r="AD27" s="960"/>
      <c r="AE27" s="960"/>
      <c r="AF27" s="960"/>
      <c r="AG27" s="960"/>
    </row>
    <row r="28" spans="2:33" s="360" customFormat="1" ht="25.5" customHeight="1" x14ac:dyDescent="0.2">
      <c r="B28" s="454" t="s">
        <v>1243</v>
      </c>
      <c r="C28" s="361" t="e">
        <f t="shared" ref="C28:J28" si="6">+C29+C30</f>
        <v>#REF!</v>
      </c>
      <c r="D28" s="361" t="e">
        <f t="shared" si="6"/>
        <v>#REF!</v>
      </c>
      <c r="E28" s="361" t="e">
        <f t="shared" si="6"/>
        <v>#REF!</v>
      </c>
      <c r="F28" s="361" t="e">
        <f t="shared" si="6"/>
        <v>#REF!</v>
      </c>
      <c r="G28" s="361" t="e">
        <f t="shared" si="6"/>
        <v>#REF!</v>
      </c>
      <c r="H28" s="361" t="e">
        <f t="shared" si="6"/>
        <v>#REF!</v>
      </c>
      <c r="I28" s="361" t="e">
        <f t="shared" si="6"/>
        <v>#REF!</v>
      </c>
      <c r="J28" s="361" t="e">
        <f t="shared" si="6"/>
        <v>#REF!</v>
      </c>
      <c r="K28" s="361" t="e">
        <f>+K29+K30</f>
        <v>#REF!</v>
      </c>
      <c r="L28" s="361" t="e">
        <f>+L29+L30</f>
        <v>#REF!</v>
      </c>
      <c r="M28" s="362"/>
      <c r="N28" s="926" t="e">
        <f t="shared" ref="N28:V28" si="7">+N29+N30</f>
        <v>#REF!</v>
      </c>
      <c r="O28" s="949" t="e">
        <f t="shared" si="7"/>
        <v>#REF!</v>
      </c>
      <c r="P28" s="949" t="e">
        <f t="shared" si="7"/>
        <v>#REF!</v>
      </c>
      <c r="Q28" s="949" t="e">
        <f t="shared" si="7"/>
        <v>#REF!</v>
      </c>
      <c r="R28" s="949" t="e">
        <f t="shared" si="7"/>
        <v>#REF!</v>
      </c>
      <c r="S28" s="949" t="e">
        <f t="shared" si="7"/>
        <v>#REF!</v>
      </c>
      <c r="T28" s="949" t="e">
        <f t="shared" si="7"/>
        <v>#REF!</v>
      </c>
      <c r="U28" s="949" t="e">
        <f t="shared" si="7"/>
        <v>#REF!</v>
      </c>
      <c r="V28" s="949" t="e">
        <f t="shared" si="7"/>
        <v>#REF!</v>
      </c>
      <c r="W28" s="620" t="s">
        <v>1245</v>
      </c>
      <c r="X28" s="960"/>
      <c r="Y28" s="960"/>
      <c r="Z28" s="960"/>
      <c r="AA28" s="960"/>
      <c r="AB28" s="960"/>
      <c r="AC28" s="960"/>
      <c r="AD28" s="960"/>
      <c r="AE28" s="960"/>
      <c r="AF28" s="960"/>
      <c r="AG28" s="960"/>
    </row>
    <row r="29" spans="2:33" s="360" customFormat="1" ht="25.5" customHeight="1" x14ac:dyDescent="0.2">
      <c r="B29" s="621" t="s">
        <v>1478</v>
      </c>
      <c r="C29" s="331" t="e">
        <f>+#REF!/#REF!*100</f>
        <v>#REF!</v>
      </c>
      <c r="D29" s="331" t="e">
        <f>+#REF!/#REF!*100</f>
        <v>#REF!</v>
      </c>
      <c r="E29" s="331" t="e">
        <f>+#REF!/#REF!*100</f>
        <v>#REF!</v>
      </c>
      <c r="F29" s="331" t="e">
        <f>+#REF!/#REF!*100</f>
        <v>#REF!</v>
      </c>
      <c r="G29" s="929" t="e">
        <f>+#REF!/#REF!*100</f>
        <v>#REF!</v>
      </c>
      <c r="H29" s="331" t="e">
        <f>+#REF!/#REF!*100</f>
        <v>#REF!</v>
      </c>
      <c r="I29" s="331" t="e">
        <f>+#REF!/#REF!*100</f>
        <v>#REF!</v>
      </c>
      <c r="J29" s="331" t="e">
        <f>+#REF!/#REF!*100</f>
        <v>#REF!</v>
      </c>
      <c r="K29" s="331" t="e">
        <f>+#REF!/#REF!*100</f>
        <v>#REF!</v>
      </c>
      <c r="L29" s="929" t="e">
        <f>+#REF!/#REF!*100</f>
        <v>#REF!</v>
      </c>
      <c r="M29" s="329"/>
      <c r="N29" s="933" t="e">
        <f>+#REF!/#REF!*100</f>
        <v>#REF!</v>
      </c>
      <c r="O29" s="900" t="e">
        <f>+#REF!/#REF!*100</f>
        <v>#REF!</v>
      </c>
      <c r="P29" s="900" t="e">
        <f>+#REF!/#REF!*100</f>
        <v>#REF!</v>
      </c>
      <c r="Q29" s="900" t="e">
        <f>+#REF!/#REF!*100</f>
        <v>#REF!</v>
      </c>
      <c r="R29" s="900" t="e">
        <f>+#REF!/#REF!*100</f>
        <v>#REF!</v>
      </c>
      <c r="S29" s="900" t="e">
        <f>+#REF!/#REF!*100</f>
        <v>#REF!</v>
      </c>
      <c r="T29" s="900" t="e">
        <f>+#REF!/#REF!*100</f>
        <v>#REF!</v>
      </c>
      <c r="U29" s="900" t="e">
        <f>+#REF!/#REF!*100</f>
        <v>#REF!</v>
      </c>
      <c r="V29" s="900" t="e">
        <f>+#REF!/#REF!*100</f>
        <v>#REF!</v>
      </c>
      <c r="W29" s="622" t="s">
        <v>1479</v>
      </c>
      <c r="X29" s="960"/>
      <c r="Y29" s="960"/>
      <c r="Z29" s="960"/>
      <c r="AA29" s="960"/>
      <c r="AB29" s="960"/>
      <c r="AC29" s="960"/>
      <c r="AD29" s="960"/>
      <c r="AE29" s="960"/>
      <c r="AF29" s="960"/>
      <c r="AG29" s="960"/>
    </row>
    <row r="30" spans="2:33" s="365" customFormat="1" ht="25.5" customHeight="1" x14ac:dyDescent="0.2">
      <c r="B30" s="621" t="s">
        <v>934</v>
      </c>
      <c r="C30" s="331" t="e">
        <f>+#REF!/#REF!*100</f>
        <v>#REF!</v>
      </c>
      <c r="D30" s="331" t="e">
        <f>+#REF!/#REF!*100</f>
        <v>#REF!</v>
      </c>
      <c r="E30" s="331" t="e">
        <f>+#REF!/#REF!*100</f>
        <v>#REF!</v>
      </c>
      <c r="F30" s="331" t="e">
        <f>+#REF!/#REF!*100</f>
        <v>#REF!</v>
      </c>
      <c r="G30" s="331" t="e">
        <f>+#REF!/#REF!*100</f>
        <v>#REF!</v>
      </c>
      <c r="H30" s="331" t="e">
        <f>+#REF!/#REF!*100</f>
        <v>#REF!</v>
      </c>
      <c r="I30" s="331" t="e">
        <f>+#REF!/#REF!*100</f>
        <v>#REF!</v>
      </c>
      <c r="J30" s="331" t="e">
        <f>+#REF!/#REF!*100</f>
        <v>#REF!</v>
      </c>
      <c r="K30" s="331" t="e">
        <f>+#REF!/#REF!*100</f>
        <v>#REF!</v>
      </c>
      <c r="L30" s="929" t="e">
        <f>+#REF!/#REF!*100</f>
        <v>#REF!</v>
      </c>
      <c r="M30" s="329"/>
      <c r="N30" s="933" t="e">
        <f>+#REF!/#REF!*100</f>
        <v>#REF!</v>
      </c>
      <c r="O30" s="900" t="e">
        <f>+#REF!/#REF!*100</f>
        <v>#REF!</v>
      </c>
      <c r="P30" s="900" t="e">
        <f>+#REF!/#REF!*100</f>
        <v>#REF!</v>
      </c>
      <c r="Q30" s="900" t="e">
        <f>+#REF!/#REF!*100</f>
        <v>#REF!</v>
      </c>
      <c r="R30" s="900" t="e">
        <f>+#REF!/#REF!*100</f>
        <v>#REF!</v>
      </c>
      <c r="S30" s="900" t="e">
        <f>+#REF!/#REF!*100</f>
        <v>#REF!</v>
      </c>
      <c r="T30" s="900" t="e">
        <f>+#REF!/#REF!*100</f>
        <v>#REF!</v>
      </c>
      <c r="U30" s="900" t="e">
        <f>+#REF!/#REF!*100</f>
        <v>#REF!</v>
      </c>
      <c r="V30" s="900" t="e">
        <f>+#REF!/#REF!*100</f>
        <v>#REF!</v>
      </c>
      <c r="W30" s="622" t="s">
        <v>1454</v>
      </c>
      <c r="X30" s="960"/>
      <c r="Y30" s="960"/>
      <c r="Z30" s="960"/>
      <c r="AA30" s="960"/>
      <c r="AB30" s="960"/>
      <c r="AC30" s="960"/>
      <c r="AD30" s="960"/>
      <c r="AE30" s="960"/>
      <c r="AF30" s="960"/>
      <c r="AG30" s="960"/>
    </row>
    <row r="31" spans="2:33" s="360" customFormat="1" ht="12" customHeight="1" x14ac:dyDescent="0.2">
      <c r="B31" s="454"/>
      <c r="C31" s="361"/>
      <c r="D31" s="361"/>
      <c r="E31" s="361"/>
      <c r="F31" s="361"/>
      <c r="G31" s="361"/>
      <c r="H31" s="361"/>
      <c r="I31" s="361"/>
      <c r="J31" s="361"/>
      <c r="K31" s="361"/>
      <c r="L31" s="366"/>
      <c r="M31" s="362"/>
      <c r="N31" s="934"/>
      <c r="O31" s="949"/>
      <c r="P31" s="949"/>
      <c r="Q31" s="949"/>
      <c r="R31" s="949"/>
      <c r="S31" s="949"/>
      <c r="T31" s="949"/>
      <c r="U31" s="949"/>
      <c r="V31" s="949"/>
      <c r="W31" s="620" t="s">
        <v>871</v>
      </c>
      <c r="X31" s="960"/>
      <c r="Y31" s="960"/>
      <c r="Z31" s="960"/>
      <c r="AA31" s="960"/>
      <c r="AB31" s="960"/>
      <c r="AC31" s="960"/>
      <c r="AD31" s="960"/>
      <c r="AE31" s="960"/>
      <c r="AF31" s="960"/>
      <c r="AG31" s="960"/>
    </row>
    <row r="32" spans="2:33" s="360" customFormat="1" ht="25.5" customHeight="1" x14ac:dyDescent="0.2">
      <c r="B32" s="454" t="s">
        <v>776</v>
      </c>
      <c r="C32" s="361" t="e">
        <f t="shared" ref="C32:J32" si="8">+C33+C34+C35+C36</f>
        <v>#REF!</v>
      </c>
      <c r="D32" s="361" t="e">
        <f t="shared" si="8"/>
        <v>#REF!</v>
      </c>
      <c r="E32" s="361" t="e">
        <f t="shared" si="8"/>
        <v>#REF!</v>
      </c>
      <c r="F32" s="366" t="e">
        <f t="shared" si="8"/>
        <v>#REF!</v>
      </c>
      <c r="G32" s="366" t="e">
        <f t="shared" si="8"/>
        <v>#REF!</v>
      </c>
      <c r="H32" s="366" t="e">
        <f t="shared" si="8"/>
        <v>#REF!</v>
      </c>
      <c r="I32" s="361" t="e">
        <f t="shared" si="8"/>
        <v>#REF!</v>
      </c>
      <c r="J32" s="361" t="e">
        <f t="shared" si="8"/>
        <v>#REF!</v>
      </c>
      <c r="K32" s="361" t="e">
        <f>+K33+K34+K35+K36</f>
        <v>#REF!</v>
      </c>
      <c r="L32" s="366" t="e">
        <f>+L33+L34+L35+L36</f>
        <v>#REF!</v>
      </c>
      <c r="M32" s="362"/>
      <c r="N32" s="934" t="e">
        <f t="shared" ref="N32:V32" si="9">+N33+N34+N35+N36</f>
        <v>#REF!</v>
      </c>
      <c r="O32" s="949" t="e">
        <f t="shared" si="9"/>
        <v>#REF!</v>
      </c>
      <c r="P32" s="949" t="e">
        <f t="shared" si="9"/>
        <v>#REF!</v>
      </c>
      <c r="Q32" s="949" t="e">
        <f t="shared" si="9"/>
        <v>#REF!</v>
      </c>
      <c r="R32" s="949" t="e">
        <f t="shared" si="9"/>
        <v>#REF!</v>
      </c>
      <c r="S32" s="949" t="e">
        <f t="shared" si="9"/>
        <v>#REF!</v>
      </c>
      <c r="T32" s="949" t="e">
        <f t="shared" si="9"/>
        <v>#REF!</v>
      </c>
      <c r="U32" s="949" t="e">
        <f t="shared" si="9"/>
        <v>#REF!</v>
      </c>
      <c r="V32" s="949" t="e">
        <f t="shared" si="9"/>
        <v>#REF!</v>
      </c>
      <c r="W32" s="620" t="s">
        <v>262</v>
      </c>
      <c r="X32" s="960"/>
      <c r="Y32" s="960"/>
      <c r="Z32" s="960"/>
      <c r="AA32" s="960"/>
      <c r="AB32" s="960"/>
      <c r="AC32" s="960"/>
      <c r="AD32" s="960"/>
      <c r="AE32" s="960"/>
      <c r="AF32" s="960"/>
      <c r="AG32" s="960"/>
    </row>
    <row r="33" spans="2:33" s="360" customFormat="1" ht="25.5" customHeight="1" x14ac:dyDescent="0.2">
      <c r="B33" s="621" t="s">
        <v>1199</v>
      </c>
      <c r="C33" s="331" t="e">
        <f>+#REF!/#REF!*100</f>
        <v>#REF!</v>
      </c>
      <c r="D33" s="331" t="e">
        <f>+#REF!/#REF!*100</f>
        <v>#REF!</v>
      </c>
      <c r="E33" s="331" t="e">
        <f>+#REF!/#REF!*100</f>
        <v>#REF!</v>
      </c>
      <c r="F33" s="331" t="e">
        <f>+#REF!/#REF!*100</f>
        <v>#REF!</v>
      </c>
      <c r="G33" s="331" t="e">
        <f>+#REF!/#REF!*100</f>
        <v>#REF!</v>
      </c>
      <c r="H33" s="331" t="e">
        <f>+#REF!/#REF!*100</f>
        <v>#REF!</v>
      </c>
      <c r="I33" s="929" t="e">
        <f>+#REF!/#REF!*100</f>
        <v>#REF!</v>
      </c>
      <c r="J33" s="929" t="e">
        <f>+#REF!/#REF!*100</f>
        <v>#REF!</v>
      </c>
      <c r="K33" s="929" t="e">
        <f>+#REF!/#REF!*100</f>
        <v>#REF!</v>
      </c>
      <c r="L33" s="929" t="e">
        <f>+#REF!/#REF!*100</f>
        <v>#REF!</v>
      </c>
      <c r="M33" s="329"/>
      <c r="N33" s="930" t="e">
        <f>+#REF!/#REF!*100</f>
        <v>#REF!</v>
      </c>
      <c r="O33" s="900" t="e">
        <f>+#REF!/#REF!*100</f>
        <v>#REF!</v>
      </c>
      <c r="P33" s="900" t="e">
        <f>+#REF!/#REF!*100</f>
        <v>#REF!</v>
      </c>
      <c r="Q33" s="900" t="e">
        <f>+#REF!/#REF!*100</f>
        <v>#REF!</v>
      </c>
      <c r="R33" s="900" t="e">
        <f>+#REF!/#REF!*100</f>
        <v>#REF!</v>
      </c>
      <c r="S33" s="900" t="e">
        <f>+#REF!/#REF!*100</f>
        <v>#REF!</v>
      </c>
      <c r="T33" s="900" t="e">
        <f>+#REF!/#REF!*100</f>
        <v>#REF!</v>
      </c>
      <c r="U33" s="900" t="e">
        <f>+#REF!/#REF!*100</f>
        <v>#REF!</v>
      </c>
      <c r="V33" s="900" t="e">
        <f>+#REF!/#REF!*100</f>
        <v>#REF!</v>
      </c>
      <c r="W33" s="622" t="s">
        <v>1456</v>
      </c>
      <c r="X33" s="960"/>
      <c r="Y33" s="960"/>
      <c r="Z33" s="960"/>
      <c r="AA33" s="960"/>
      <c r="AB33" s="960"/>
      <c r="AC33" s="960"/>
      <c r="AD33" s="960"/>
      <c r="AE33" s="960"/>
      <c r="AF33" s="960"/>
      <c r="AG33" s="960"/>
    </row>
    <row r="34" spans="2:33" s="360" customFormat="1" ht="25.5" customHeight="1" x14ac:dyDescent="0.2">
      <c r="B34" s="621" t="s">
        <v>1200</v>
      </c>
      <c r="C34" s="331" t="e">
        <f>#REF!/#REF!*100</f>
        <v>#REF!</v>
      </c>
      <c r="D34" s="331" t="e">
        <f>#REF!/#REF!*100</f>
        <v>#REF!</v>
      </c>
      <c r="E34" s="331" t="e">
        <f>#REF!/#REF!*100</f>
        <v>#REF!</v>
      </c>
      <c r="F34" s="331" t="e">
        <f>#REF!/#REF!*100</f>
        <v>#REF!</v>
      </c>
      <c r="G34" s="331" t="e">
        <f>#REF!/#REF!*100</f>
        <v>#REF!</v>
      </c>
      <c r="H34" s="331" t="e">
        <f>#REF!/#REF!*100</f>
        <v>#REF!</v>
      </c>
      <c r="I34" s="929" t="e">
        <f>#REF!/#REF!*100</f>
        <v>#REF!</v>
      </c>
      <c r="J34" s="929" t="e">
        <f>#REF!/#REF!*100</f>
        <v>#REF!</v>
      </c>
      <c r="K34" s="929" t="e">
        <f>#REF!/#REF!*100</f>
        <v>#REF!</v>
      </c>
      <c r="L34" s="331" t="e">
        <f>#REF!/#REF!*100</f>
        <v>#REF!</v>
      </c>
      <c r="M34" s="329"/>
      <c r="N34" s="930" t="e">
        <f>#REF!/#REF!*100</f>
        <v>#REF!</v>
      </c>
      <c r="O34" s="900" t="e">
        <f>#REF!/#REF!*100</f>
        <v>#REF!</v>
      </c>
      <c r="P34" s="900" t="e">
        <f>#REF!/#REF!*100</f>
        <v>#REF!</v>
      </c>
      <c r="Q34" s="900" t="e">
        <f>#REF!/#REF!*100</f>
        <v>#REF!</v>
      </c>
      <c r="R34" s="900" t="e">
        <f>#REF!/#REF!*100</f>
        <v>#REF!</v>
      </c>
      <c r="S34" s="900" t="e">
        <f>#REF!/#REF!*100</f>
        <v>#REF!</v>
      </c>
      <c r="T34" s="900" t="e">
        <f>#REF!/#REF!*100</f>
        <v>#REF!</v>
      </c>
      <c r="U34" s="900" t="e">
        <f>#REF!/#REF!*100</f>
        <v>#REF!</v>
      </c>
      <c r="V34" s="900" t="e">
        <f>#REF!/#REF!*100</f>
        <v>#REF!</v>
      </c>
      <c r="W34" s="622" t="s">
        <v>1457</v>
      </c>
      <c r="X34" s="960"/>
      <c r="Y34" s="960"/>
      <c r="Z34" s="960"/>
      <c r="AA34" s="960"/>
      <c r="AB34" s="960"/>
      <c r="AC34" s="960"/>
      <c r="AD34" s="960"/>
      <c r="AE34" s="960"/>
      <c r="AF34" s="960"/>
      <c r="AG34" s="960"/>
    </row>
    <row r="35" spans="2:33" s="360" customFormat="1" ht="25.5" customHeight="1" x14ac:dyDescent="0.2">
      <c r="B35" s="621" t="s">
        <v>712</v>
      </c>
      <c r="C35" s="899" t="e">
        <f>+#REF!/#REF!*100</f>
        <v>#REF!</v>
      </c>
      <c r="D35" s="899" t="e">
        <f>+#REF!/#REF!*100</f>
        <v>#REF!</v>
      </c>
      <c r="E35" s="899" t="e">
        <f>+#REF!/#REF!*100</f>
        <v>#REF!</v>
      </c>
      <c r="F35" s="899" t="e">
        <f>+#REF!/#REF!*100</f>
        <v>#REF!</v>
      </c>
      <c r="G35" s="899" t="e">
        <f>+#REF!/#REF!*100</f>
        <v>#REF!</v>
      </c>
      <c r="H35" s="899" t="e">
        <f>+#REF!/#REF!*100</f>
        <v>#REF!</v>
      </c>
      <c r="I35" s="899" t="e">
        <f>+#REF!/#REF!*100</f>
        <v>#REF!</v>
      </c>
      <c r="J35" s="899" t="e">
        <f>+#REF!/#REF!*100</f>
        <v>#REF!</v>
      </c>
      <c r="K35" s="899" t="e">
        <f>+#REF!/#REF!*100</f>
        <v>#REF!</v>
      </c>
      <c r="L35" s="899" t="e">
        <f>+#REF!/#REF!*100</f>
        <v>#REF!</v>
      </c>
      <c r="M35" s="900"/>
      <c r="N35" s="901" t="e">
        <f>+#REF!/#REF!*100</f>
        <v>#REF!</v>
      </c>
      <c r="O35" s="900" t="e">
        <f>+#REF!/#REF!*100</f>
        <v>#REF!</v>
      </c>
      <c r="P35" s="900" t="e">
        <f>+#REF!/#REF!*100</f>
        <v>#REF!</v>
      </c>
      <c r="Q35" s="900" t="e">
        <f>+#REF!/#REF!*100</f>
        <v>#REF!</v>
      </c>
      <c r="R35" s="900" t="e">
        <f>+#REF!/#REF!*100</f>
        <v>#REF!</v>
      </c>
      <c r="S35" s="900" t="e">
        <f>+#REF!/#REF!*100</f>
        <v>#REF!</v>
      </c>
      <c r="T35" s="900" t="e">
        <f>+#REF!/#REF!*100</f>
        <v>#REF!</v>
      </c>
      <c r="U35" s="900" t="e">
        <f>+#REF!/#REF!*100</f>
        <v>#REF!</v>
      </c>
      <c r="V35" s="900" t="e">
        <f>+#REF!/#REF!*100</f>
        <v>#REF!</v>
      </c>
      <c r="W35" s="622" t="s">
        <v>790</v>
      </c>
      <c r="X35" s="960"/>
      <c r="Y35" s="960"/>
      <c r="Z35" s="960"/>
      <c r="AA35" s="960"/>
      <c r="AB35" s="960"/>
      <c r="AC35" s="960"/>
      <c r="AD35" s="960"/>
      <c r="AE35" s="960"/>
      <c r="AF35" s="960"/>
      <c r="AG35" s="960"/>
    </row>
    <row r="36" spans="2:33" s="360" customFormat="1" ht="25.5" customHeight="1" x14ac:dyDescent="0.2">
      <c r="B36" s="621" t="s">
        <v>849</v>
      </c>
      <c r="C36" s="899" t="e">
        <f>+#REF!/#REF!*100</f>
        <v>#REF!</v>
      </c>
      <c r="D36" s="899" t="e">
        <f>+#REF!/#REF!*100</f>
        <v>#REF!</v>
      </c>
      <c r="E36" s="899" t="e">
        <f>+#REF!/#REF!*100</f>
        <v>#REF!</v>
      </c>
      <c r="F36" s="899" t="e">
        <f>+#REF!/#REF!*100</f>
        <v>#REF!</v>
      </c>
      <c r="G36" s="899" t="e">
        <f>+#REF!/#REF!*100</f>
        <v>#REF!</v>
      </c>
      <c r="H36" s="899" t="e">
        <f>+#REF!/#REF!*100</f>
        <v>#REF!</v>
      </c>
      <c r="I36" s="899" t="e">
        <f>+#REF!/#REF!*100</f>
        <v>#REF!</v>
      </c>
      <c r="J36" s="899" t="e">
        <f>+#REF!/#REF!*100</f>
        <v>#REF!</v>
      </c>
      <c r="K36" s="899" t="e">
        <f>+#REF!/#REF!*100</f>
        <v>#REF!</v>
      </c>
      <c r="L36" s="899" t="e">
        <f>+#REF!/#REF!*100</f>
        <v>#REF!</v>
      </c>
      <c r="M36" s="900"/>
      <c r="N36" s="901" t="e">
        <f>+#REF!/#REF!*100</f>
        <v>#REF!</v>
      </c>
      <c r="O36" s="900" t="e">
        <f>+#REF!/#REF!*100</f>
        <v>#REF!</v>
      </c>
      <c r="P36" s="900" t="e">
        <f>+#REF!/#REF!*100</f>
        <v>#REF!</v>
      </c>
      <c r="Q36" s="900" t="e">
        <f>+#REF!/#REF!*100</f>
        <v>#REF!</v>
      </c>
      <c r="R36" s="900" t="e">
        <f>+#REF!/#REF!*100</f>
        <v>#REF!</v>
      </c>
      <c r="S36" s="900" t="e">
        <f>+#REF!/#REF!*100</f>
        <v>#REF!</v>
      </c>
      <c r="T36" s="900" t="e">
        <f>+#REF!/#REF!*100</f>
        <v>#REF!</v>
      </c>
      <c r="U36" s="900" t="e">
        <f>+#REF!/#REF!*100</f>
        <v>#REF!</v>
      </c>
      <c r="V36" s="900" t="e">
        <f>+#REF!/#REF!*100</f>
        <v>#REF!</v>
      </c>
      <c r="W36" s="622" t="s">
        <v>313</v>
      </c>
      <c r="X36" s="960"/>
      <c r="Y36" s="960"/>
      <c r="Z36" s="960"/>
      <c r="AA36" s="960"/>
      <c r="AB36" s="960"/>
      <c r="AC36" s="960"/>
      <c r="AD36" s="960"/>
      <c r="AE36" s="960"/>
      <c r="AF36" s="960"/>
      <c r="AG36" s="960"/>
    </row>
    <row r="37" spans="2:33" s="360" customFormat="1" ht="24.95" customHeight="1" thickBot="1" x14ac:dyDescent="0.25">
      <c r="B37" s="641"/>
      <c r="C37" s="936"/>
      <c r="D37" s="936"/>
      <c r="E37" s="936"/>
      <c r="F37" s="936"/>
      <c r="G37" s="936"/>
      <c r="H37" s="936"/>
      <c r="I37" s="936"/>
      <c r="J37" s="936"/>
      <c r="K37" s="936"/>
      <c r="L37" s="936"/>
      <c r="M37" s="937"/>
      <c r="N37" s="938"/>
      <c r="O37" s="937"/>
      <c r="P37" s="937"/>
      <c r="Q37" s="937"/>
      <c r="R37" s="937"/>
      <c r="S37" s="937"/>
      <c r="T37" s="937"/>
      <c r="U37" s="937"/>
      <c r="V37" s="937"/>
      <c r="W37" s="959"/>
      <c r="X37" s="960"/>
      <c r="Y37" s="960"/>
      <c r="Z37" s="960"/>
      <c r="AA37" s="960"/>
      <c r="AB37" s="960"/>
      <c r="AC37" s="960"/>
      <c r="AD37" s="960"/>
      <c r="AE37" s="960"/>
      <c r="AF37" s="960"/>
      <c r="AG37" s="960"/>
    </row>
    <row r="38" spans="2:33" s="360" customFormat="1" ht="15" customHeight="1" thickTop="1" x14ac:dyDescent="0.2">
      <c r="B38" s="454"/>
      <c r="C38" s="948"/>
      <c r="D38" s="948"/>
      <c r="E38" s="948"/>
      <c r="F38" s="948"/>
      <c r="G38" s="948"/>
      <c r="H38" s="948"/>
      <c r="I38" s="948"/>
      <c r="J38" s="948"/>
      <c r="K38" s="948"/>
      <c r="L38" s="948"/>
      <c r="M38" s="949"/>
      <c r="N38" s="950"/>
      <c r="O38" s="949"/>
      <c r="P38" s="949"/>
      <c r="Q38" s="949"/>
      <c r="R38" s="949"/>
      <c r="S38" s="949"/>
      <c r="T38" s="949"/>
      <c r="U38" s="949"/>
      <c r="V38" s="949"/>
      <c r="W38" s="620" t="s">
        <v>871</v>
      </c>
      <c r="X38" s="960"/>
      <c r="Y38" s="960"/>
      <c r="Z38" s="960"/>
      <c r="AA38" s="960"/>
      <c r="AB38" s="960"/>
      <c r="AC38" s="960"/>
      <c r="AD38" s="960"/>
      <c r="AE38" s="960"/>
      <c r="AF38" s="960"/>
      <c r="AG38" s="960"/>
    </row>
    <row r="39" spans="2:33" s="365" customFormat="1" ht="25.5" customHeight="1" x14ac:dyDescent="0.2">
      <c r="B39" s="455" t="s">
        <v>564</v>
      </c>
      <c r="C39" s="948"/>
      <c r="D39" s="948"/>
      <c r="E39" s="948"/>
      <c r="F39" s="948"/>
      <c r="G39" s="948"/>
      <c r="H39" s="948"/>
      <c r="I39" s="948"/>
      <c r="J39" s="948"/>
      <c r="K39" s="948"/>
      <c r="L39" s="948"/>
      <c r="M39" s="949"/>
      <c r="N39" s="950"/>
      <c r="O39" s="949"/>
      <c r="P39" s="949"/>
      <c r="Q39" s="949"/>
      <c r="R39" s="949"/>
      <c r="S39" s="949"/>
      <c r="T39" s="963"/>
      <c r="U39" s="963"/>
      <c r="V39" s="963"/>
      <c r="W39" s="379" t="s">
        <v>565</v>
      </c>
      <c r="X39" s="960"/>
      <c r="Y39" s="960"/>
      <c r="Z39" s="960"/>
      <c r="AA39" s="960"/>
      <c r="AB39" s="960"/>
      <c r="AC39" s="960"/>
      <c r="AD39" s="960"/>
      <c r="AE39" s="960"/>
      <c r="AF39" s="960"/>
      <c r="AG39" s="960"/>
    </row>
    <row r="40" spans="2:33" s="360" customFormat="1" ht="10.5" customHeight="1" x14ac:dyDescent="0.2">
      <c r="B40" s="454"/>
      <c r="C40" s="948"/>
      <c r="D40" s="948"/>
      <c r="E40" s="948"/>
      <c r="F40" s="948"/>
      <c r="G40" s="948"/>
      <c r="H40" s="948"/>
      <c r="I40" s="948"/>
      <c r="J40" s="948"/>
      <c r="K40" s="948"/>
      <c r="L40" s="948"/>
      <c r="M40" s="949"/>
      <c r="N40" s="950"/>
      <c r="O40" s="949"/>
      <c r="P40" s="963"/>
      <c r="Q40" s="949"/>
      <c r="R40" s="949"/>
      <c r="S40" s="949"/>
      <c r="T40" s="963"/>
      <c r="U40" s="963"/>
      <c r="V40" s="963"/>
      <c r="W40" s="620" t="s">
        <v>871</v>
      </c>
      <c r="X40" s="960"/>
      <c r="Y40" s="960"/>
      <c r="Z40" s="960"/>
      <c r="AA40" s="960"/>
      <c r="AB40" s="960"/>
      <c r="AC40" s="960"/>
      <c r="AD40" s="960"/>
      <c r="AE40" s="960"/>
      <c r="AF40" s="960"/>
      <c r="AG40" s="960"/>
    </row>
    <row r="41" spans="2:33" s="365" customFormat="1" ht="25.5" customHeight="1" x14ac:dyDescent="0.2">
      <c r="B41" s="621" t="s">
        <v>1241</v>
      </c>
      <c r="C41" s="899" t="e">
        <f>+#REF!/#REF!</f>
        <v>#REF!</v>
      </c>
      <c r="D41" s="899" t="e">
        <f>+#REF!/#REF!</f>
        <v>#REF!</v>
      </c>
      <c r="E41" s="899" t="e">
        <f>+#REF!/#REF!</f>
        <v>#REF!</v>
      </c>
      <c r="F41" s="899" t="e">
        <f>+#REF!/#REF!</f>
        <v>#REF!</v>
      </c>
      <c r="G41" s="899" t="e">
        <f>+#REF!/#REF!</f>
        <v>#REF!</v>
      </c>
      <c r="H41" s="899" t="e">
        <f>+#REF!/#REF!</f>
        <v>#REF!</v>
      </c>
      <c r="I41" s="899" t="e">
        <f>+#REF!/#REF!</f>
        <v>#REF!</v>
      </c>
      <c r="J41" s="899" t="e">
        <f>+#REF!/#REF!</f>
        <v>#REF!</v>
      </c>
      <c r="K41" s="899" t="e">
        <f>+#REF!/#REF!</f>
        <v>#REF!</v>
      </c>
      <c r="L41" s="899" t="e">
        <f>+#REF!/#REF!</f>
        <v>#REF!</v>
      </c>
      <c r="M41" s="900"/>
      <c r="N41" s="901" t="e">
        <f>+#REF!/#REF!</f>
        <v>#REF!</v>
      </c>
      <c r="O41" s="900" t="e">
        <f>+#REF!/#REF!</f>
        <v>#REF!</v>
      </c>
      <c r="P41" s="900" t="e">
        <f>+#REF!/#REF!</f>
        <v>#REF!</v>
      </c>
      <c r="Q41" s="900" t="e">
        <f>+#REF!/#REF!</f>
        <v>#REF!</v>
      </c>
      <c r="R41" s="900" t="e">
        <f>+#REF!/#REF!</f>
        <v>#REF!</v>
      </c>
      <c r="S41" s="900" t="e">
        <f>+#REF!/#REF!</f>
        <v>#REF!</v>
      </c>
      <c r="T41" s="900" t="e">
        <f>+#REF!/#REF!</f>
        <v>#REF!</v>
      </c>
      <c r="U41" s="900" t="e">
        <f>+#REF!/#REF!</f>
        <v>#REF!</v>
      </c>
      <c r="V41" s="900" t="e">
        <f>+#REF!/#REF!</f>
        <v>#REF!</v>
      </c>
      <c r="W41" s="622" t="s">
        <v>570</v>
      </c>
      <c r="X41" s="960"/>
      <c r="Y41" s="960"/>
      <c r="Z41" s="960"/>
      <c r="AA41" s="960"/>
      <c r="AB41" s="960"/>
      <c r="AC41" s="960"/>
      <c r="AD41" s="960"/>
      <c r="AE41" s="960"/>
      <c r="AF41" s="960"/>
      <c r="AG41" s="960"/>
    </row>
    <row r="42" spans="2:33" s="360" customFormat="1" ht="12" customHeight="1" x14ac:dyDescent="0.2">
      <c r="B42" s="454"/>
      <c r="C42" s="948"/>
      <c r="D42" s="948"/>
      <c r="E42" s="948"/>
      <c r="F42" s="948"/>
      <c r="G42" s="948"/>
      <c r="H42" s="948"/>
      <c r="I42" s="948"/>
      <c r="J42" s="948"/>
      <c r="K42" s="948"/>
      <c r="L42" s="948"/>
      <c r="M42" s="949"/>
      <c r="N42" s="950"/>
      <c r="O42" s="949"/>
      <c r="P42" s="949"/>
      <c r="Q42" s="949"/>
      <c r="R42" s="963"/>
      <c r="S42" s="963"/>
      <c r="T42" s="949"/>
      <c r="U42" s="949"/>
      <c r="V42" s="949"/>
      <c r="W42" s="620"/>
      <c r="X42" s="960"/>
      <c r="Y42" s="960"/>
      <c r="Z42" s="960"/>
      <c r="AA42" s="960"/>
      <c r="AB42" s="960"/>
      <c r="AC42" s="960"/>
      <c r="AD42" s="960"/>
      <c r="AE42" s="960"/>
      <c r="AF42" s="960"/>
      <c r="AG42" s="960"/>
    </row>
    <row r="43" spans="2:33" s="365" customFormat="1" ht="25.5" customHeight="1" x14ac:dyDescent="0.2">
      <c r="B43" s="621" t="s">
        <v>120</v>
      </c>
      <c r="C43" s="899"/>
      <c r="D43" s="899" t="e">
        <f>+#REF!/جدول1!#REF!/10</f>
        <v>#REF!</v>
      </c>
      <c r="E43" s="899" t="e">
        <f>+#REF!/جدول1!#REF!/10</f>
        <v>#REF!</v>
      </c>
      <c r="F43" s="899" t="e">
        <f>+#REF!/جدول1!#REF!/10</f>
        <v>#REF!</v>
      </c>
      <c r="G43" s="899" t="e">
        <f>+#REF!/جدول1!#REF!/10</f>
        <v>#REF!</v>
      </c>
      <c r="H43" s="899" t="e">
        <f>+#REF!/جدول1!#REF!/10</f>
        <v>#REF!</v>
      </c>
      <c r="I43" s="899" t="e">
        <f>+#REF!/جدول1!#REF!/10</f>
        <v>#REF!</v>
      </c>
      <c r="J43" s="899" t="e">
        <f>+#REF!/جدول1!#REF!/10</f>
        <v>#REF!</v>
      </c>
      <c r="K43" s="899" t="e">
        <f>+#REF!/جدول1!#REF!/10</f>
        <v>#REF!</v>
      </c>
      <c r="L43" s="899" t="e">
        <f>+#REF!/جدول1!#REF!/10</f>
        <v>#REF!</v>
      </c>
      <c r="M43" s="900"/>
      <c r="N43" s="900" t="e">
        <f>+#REF!/جدول1!#REF!/10</f>
        <v>#REF!</v>
      </c>
      <c r="O43" s="899" t="e">
        <f>+#REF!/جدول1!#REF!/10</f>
        <v>#REF!</v>
      </c>
      <c r="P43" s="899" t="e">
        <f>+#REF!/جدول1!C21/10</f>
        <v>#REF!</v>
      </c>
      <c r="Q43" s="899" t="e">
        <f>+#REF!/جدول1!D21/10</f>
        <v>#REF!</v>
      </c>
      <c r="R43" s="899" t="e">
        <f>+#REF!/جدول1!E21/10</f>
        <v>#REF!</v>
      </c>
      <c r="S43" s="899" t="e">
        <f>+#REF!/جدول1!F21/10</f>
        <v>#REF!</v>
      </c>
      <c r="T43" s="899" t="e">
        <f>+#REF!/جدول1!G21/10</f>
        <v>#REF!</v>
      </c>
      <c r="U43" s="900" t="s">
        <v>851</v>
      </c>
      <c r="V43" s="900" t="s">
        <v>851</v>
      </c>
      <c r="W43" s="622" t="s">
        <v>571</v>
      </c>
      <c r="X43" s="960"/>
      <c r="Y43" s="960"/>
      <c r="Z43" s="960"/>
      <c r="AA43" s="960"/>
      <c r="AB43" s="960"/>
      <c r="AC43" s="960"/>
      <c r="AD43" s="960"/>
      <c r="AE43" s="960"/>
      <c r="AF43" s="960"/>
      <c r="AG43" s="960"/>
    </row>
    <row r="44" spans="2:33" s="360" customFormat="1" ht="12" customHeight="1" x14ac:dyDescent="0.2">
      <c r="B44" s="454"/>
      <c r="C44" s="948"/>
      <c r="D44" s="948"/>
      <c r="E44" s="948"/>
      <c r="F44" s="948"/>
      <c r="G44" s="948"/>
      <c r="H44" s="948"/>
      <c r="I44" s="899"/>
      <c r="J44" s="899"/>
      <c r="K44" s="899"/>
      <c r="L44" s="899"/>
      <c r="M44" s="900"/>
      <c r="N44" s="900"/>
      <c r="O44" s="900"/>
      <c r="P44" s="900"/>
      <c r="Q44" s="900"/>
      <c r="R44" s="900"/>
      <c r="S44" s="900"/>
      <c r="T44" s="900"/>
      <c r="U44" s="964"/>
      <c r="V44" s="964"/>
      <c r="W44" s="620" t="s">
        <v>871</v>
      </c>
      <c r="X44" s="960"/>
      <c r="Y44" s="960"/>
      <c r="Z44" s="960"/>
      <c r="AA44" s="960"/>
      <c r="AB44" s="960"/>
      <c r="AC44" s="960"/>
      <c r="AD44" s="960"/>
      <c r="AE44" s="960"/>
      <c r="AF44" s="960"/>
      <c r="AG44" s="960"/>
    </row>
    <row r="45" spans="2:33" s="360" customFormat="1" ht="25.5" customHeight="1" x14ac:dyDescent="0.2">
      <c r="B45" s="621" t="s">
        <v>1050</v>
      </c>
      <c r="C45" s="899" t="e">
        <f>((جدول1!#REF!*1000)/#REF!)</f>
        <v>#REF!</v>
      </c>
      <c r="D45" s="899" t="e">
        <f>((جدول1!#REF!*1000)/#REF!)</f>
        <v>#REF!</v>
      </c>
      <c r="E45" s="899" t="e">
        <f>((جدول1!#REF!*1000)/#REF!)</f>
        <v>#REF!</v>
      </c>
      <c r="F45" s="899" t="e">
        <f>((جدول1!#REF!*1000)/#REF!)</f>
        <v>#REF!</v>
      </c>
      <c r="G45" s="899" t="e">
        <f>((جدول1!#REF!*1000)/#REF!)</f>
        <v>#REF!</v>
      </c>
      <c r="H45" s="899" t="e">
        <f>((جدول1!#REF!*1000)/#REF!)</f>
        <v>#REF!</v>
      </c>
      <c r="I45" s="899" t="e">
        <f>((جدول1!#REF!*1000)/#REF!)</f>
        <v>#REF!</v>
      </c>
      <c r="J45" s="899" t="e">
        <f>((جدول1!#REF!*1000)/#REF!)</f>
        <v>#REF!</v>
      </c>
      <c r="K45" s="899" t="e">
        <f>((جدول1!#REF!*1000)/#REF!)</f>
        <v>#REF!</v>
      </c>
      <c r="L45" s="899" t="e">
        <f>((جدول1!#REF!*1000)/#REF!)</f>
        <v>#REF!</v>
      </c>
      <c r="M45" s="900"/>
      <c r="N45" s="900" t="e">
        <f>((جدول1!#REF!*1000)/#REF!)</f>
        <v>#REF!</v>
      </c>
      <c r="O45" s="899" t="e">
        <f>((جدول1!#REF!*1000)/#REF!)</f>
        <v>#REF!</v>
      </c>
      <c r="P45" s="899" t="e">
        <f>((جدول1!C21*1000)/#REF!)</f>
        <v>#REF!</v>
      </c>
      <c r="Q45" s="899" t="e">
        <f>((جدول1!D21*1000)/#REF!)</f>
        <v>#REF!</v>
      </c>
      <c r="R45" s="899" t="e">
        <f>((جدول1!E21*1000)/#REF!)</f>
        <v>#REF!</v>
      </c>
      <c r="S45" s="899" t="e">
        <f>((جدول1!F21*1000)/#REF!)</f>
        <v>#REF!</v>
      </c>
      <c r="T45" s="910" t="e">
        <f>((جدول1!G21*1000)/#REF!)</f>
        <v>#REF!</v>
      </c>
      <c r="U45" s="900" t="s">
        <v>851</v>
      </c>
      <c r="V45" s="900" t="s">
        <v>851</v>
      </c>
      <c r="W45" s="622" t="s">
        <v>1051</v>
      </c>
      <c r="X45" s="960"/>
      <c r="Y45" s="960"/>
      <c r="Z45" s="960"/>
      <c r="AA45" s="960"/>
      <c r="AB45" s="960"/>
      <c r="AC45" s="960"/>
      <c r="AD45" s="960"/>
      <c r="AE45" s="960"/>
      <c r="AF45" s="960"/>
      <c r="AG45" s="960"/>
    </row>
    <row r="46" spans="2:33" s="360" customFormat="1" ht="12" customHeight="1" x14ac:dyDescent="0.2">
      <c r="B46" s="454"/>
      <c r="C46" s="948"/>
      <c r="D46" s="948"/>
      <c r="E46" s="948"/>
      <c r="F46" s="948"/>
      <c r="G46" s="948"/>
      <c r="H46" s="948"/>
      <c r="I46" s="899"/>
      <c r="J46" s="899"/>
      <c r="K46" s="899"/>
      <c r="L46" s="899"/>
      <c r="M46" s="900"/>
      <c r="N46" s="900"/>
      <c r="O46" s="900"/>
      <c r="P46" s="964"/>
      <c r="Q46" s="900"/>
      <c r="R46" s="900"/>
      <c r="S46" s="900"/>
      <c r="T46" s="964"/>
      <c r="U46" s="900"/>
      <c r="V46" s="900"/>
      <c r="W46" s="620"/>
      <c r="X46" s="960"/>
      <c r="Y46" s="960"/>
      <c r="Z46" s="960"/>
      <c r="AA46" s="960"/>
      <c r="AB46" s="960"/>
      <c r="AC46" s="960"/>
      <c r="AD46" s="960"/>
      <c r="AE46" s="960"/>
      <c r="AF46" s="960"/>
      <c r="AG46" s="960"/>
    </row>
    <row r="47" spans="2:33" s="365" customFormat="1" ht="25.5" customHeight="1" x14ac:dyDescent="0.2">
      <c r="B47" s="621" t="s">
        <v>101</v>
      </c>
      <c r="C47" s="899"/>
      <c r="D47" s="899" t="e">
        <f>+#REF!/جدول1!#REF!/10</f>
        <v>#REF!</v>
      </c>
      <c r="E47" s="899" t="e">
        <f>+#REF!/جدول1!#REF!/10</f>
        <v>#REF!</v>
      </c>
      <c r="F47" s="899" t="e">
        <f>+#REF!/جدول1!#REF!/10</f>
        <v>#REF!</v>
      </c>
      <c r="G47" s="899" t="e">
        <f>+#REF!/جدول1!#REF!/10</f>
        <v>#REF!</v>
      </c>
      <c r="H47" s="899" t="e">
        <f>+#REF!/جدول1!#REF!/10</f>
        <v>#REF!</v>
      </c>
      <c r="I47" s="899" t="e">
        <f>+#REF!/جدول1!#REF!/10</f>
        <v>#REF!</v>
      </c>
      <c r="J47" s="899" t="e">
        <f>+#REF!/جدول1!#REF!/10</f>
        <v>#REF!</v>
      </c>
      <c r="K47" s="899" t="e">
        <f>+#REF!/جدول1!#REF!/10</f>
        <v>#REF!</v>
      </c>
      <c r="L47" s="899" t="e">
        <f>+#REF!/جدول1!#REF!/10</f>
        <v>#REF!</v>
      </c>
      <c r="M47" s="900"/>
      <c r="N47" s="900" t="e">
        <f>+#REF!/جدول1!#REF!/10</f>
        <v>#REF!</v>
      </c>
      <c r="O47" s="899" t="e">
        <f>+#REF!/جدول1!#REF!/10</f>
        <v>#REF!</v>
      </c>
      <c r="P47" s="899" t="e">
        <f>+#REF!/جدول1!C21/10</f>
        <v>#REF!</v>
      </c>
      <c r="Q47" s="899" t="e">
        <f>+#REF!/جدول1!D21/10</f>
        <v>#REF!</v>
      </c>
      <c r="R47" s="899" t="e">
        <f>+#REF!/جدول1!E21/10</f>
        <v>#REF!</v>
      </c>
      <c r="S47" s="899" t="e">
        <f>+#REF!/جدول1!F21/10</f>
        <v>#REF!</v>
      </c>
      <c r="T47" s="899" t="e">
        <f>+#REF!/جدول1!G21/10</f>
        <v>#REF!</v>
      </c>
      <c r="U47" s="900" t="s">
        <v>851</v>
      </c>
      <c r="V47" s="900" t="s">
        <v>851</v>
      </c>
      <c r="W47" s="622" t="s">
        <v>102</v>
      </c>
      <c r="X47" s="960"/>
      <c r="Y47" s="960"/>
      <c r="Z47" s="960"/>
      <c r="AA47" s="960"/>
      <c r="AB47" s="960"/>
      <c r="AC47" s="960"/>
      <c r="AD47" s="960"/>
      <c r="AE47" s="960"/>
      <c r="AF47" s="960"/>
      <c r="AG47" s="960"/>
    </row>
    <row r="48" spans="2:33" s="365" customFormat="1" ht="24.95" customHeight="1" thickBot="1" x14ac:dyDescent="0.25">
      <c r="B48" s="641"/>
      <c r="C48" s="936"/>
      <c r="D48" s="936"/>
      <c r="E48" s="936"/>
      <c r="F48" s="936"/>
      <c r="G48" s="936"/>
      <c r="H48" s="936"/>
      <c r="I48" s="936"/>
      <c r="J48" s="936"/>
      <c r="K48" s="936"/>
      <c r="L48" s="936"/>
      <c r="M48" s="937"/>
      <c r="N48" s="938"/>
      <c r="O48" s="937"/>
      <c r="P48" s="937"/>
      <c r="Q48" s="937"/>
      <c r="R48" s="937"/>
      <c r="S48" s="937"/>
      <c r="T48" s="937"/>
      <c r="U48" s="937"/>
      <c r="V48" s="937"/>
      <c r="W48" s="959"/>
      <c r="X48" s="960"/>
      <c r="Y48" s="960"/>
      <c r="Z48" s="960"/>
      <c r="AA48" s="960"/>
      <c r="AB48" s="960"/>
      <c r="AC48" s="960"/>
      <c r="AD48" s="960"/>
      <c r="AE48" s="960"/>
      <c r="AF48" s="960"/>
      <c r="AG48" s="960"/>
    </row>
    <row r="49" spans="2:33" s="360" customFormat="1" ht="15" customHeight="1" thickTop="1" x14ac:dyDescent="0.2">
      <c r="B49" s="970"/>
      <c r="C49" s="965"/>
      <c r="D49" s="965"/>
      <c r="E49" s="965"/>
      <c r="F49" s="965"/>
      <c r="G49" s="965"/>
      <c r="H49" s="965"/>
      <c r="I49" s="965"/>
      <c r="J49" s="965"/>
      <c r="K49" s="965"/>
      <c r="L49" s="965"/>
      <c r="M49" s="966"/>
      <c r="N49" s="967"/>
      <c r="O49" s="966"/>
      <c r="P49" s="966"/>
      <c r="Q49" s="966"/>
      <c r="R49" s="966"/>
      <c r="S49" s="966"/>
      <c r="T49" s="966"/>
      <c r="U49" s="966"/>
      <c r="V49" s="966"/>
      <c r="W49" s="972" t="s">
        <v>871</v>
      </c>
      <c r="X49" s="960"/>
      <c r="Y49" s="960"/>
      <c r="Z49" s="960"/>
      <c r="AA49" s="960"/>
      <c r="AB49" s="960"/>
      <c r="AC49" s="960"/>
      <c r="AD49" s="960"/>
      <c r="AE49" s="960"/>
      <c r="AF49" s="960"/>
      <c r="AG49" s="960"/>
    </row>
    <row r="50" spans="2:33" s="365" customFormat="1" ht="24.95" customHeight="1" x14ac:dyDescent="0.2">
      <c r="B50" s="455" t="s">
        <v>1049</v>
      </c>
      <c r="C50" s="948"/>
      <c r="D50" s="948"/>
      <c r="E50" s="948"/>
      <c r="F50" s="948"/>
      <c r="G50" s="948"/>
      <c r="H50" s="948"/>
      <c r="I50" s="948"/>
      <c r="J50" s="948"/>
      <c r="K50" s="948"/>
      <c r="L50" s="948"/>
      <c r="M50" s="949"/>
      <c r="N50" s="950"/>
      <c r="O50" s="949"/>
      <c r="P50" s="949"/>
      <c r="Q50" s="949"/>
      <c r="R50" s="949"/>
      <c r="S50" s="949"/>
      <c r="T50" s="949"/>
      <c r="U50" s="949"/>
      <c r="V50" s="949"/>
      <c r="W50" s="379" t="s">
        <v>572</v>
      </c>
      <c r="X50" s="960"/>
      <c r="Y50" s="960"/>
      <c r="Z50" s="960"/>
      <c r="AA50" s="960"/>
      <c r="AB50" s="960"/>
      <c r="AC50" s="960"/>
      <c r="AD50" s="960"/>
      <c r="AE50" s="960"/>
      <c r="AF50" s="960"/>
      <c r="AG50" s="960"/>
    </row>
    <row r="51" spans="2:33" s="360" customFormat="1" ht="15" customHeight="1" x14ac:dyDescent="0.2">
      <c r="B51" s="454"/>
      <c r="C51" s="948"/>
      <c r="D51" s="948"/>
      <c r="E51" s="948"/>
      <c r="F51" s="948"/>
      <c r="G51" s="948"/>
      <c r="H51" s="948"/>
      <c r="I51" s="948"/>
      <c r="J51" s="948"/>
      <c r="K51" s="948"/>
      <c r="L51" s="948"/>
      <c r="M51" s="949"/>
      <c r="N51" s="950"/>
      <c r="O51" s="949"/>
      <c r="P51" s="949"/>
      <c r="Q51" s="949"/>
      <c r="R51" s="949"/>
      <c r="S51" s="949"/>
      <c r="T51" s="949"/>
      <c r="U51" s="949"/>
      <c r="V51" s="949"/>
      <c r="W51" s="620" t="s">
        <v>871</v>
      </c>
      <c r="X51" s="960"/>
      <c r="Y51" s="960"/>
      <c r="Z51" s="960"/>
      <c r="AA51" s="960"/>
      <c r="AB51" s="960"/>
      <c r="AC51" s="960"/>
      <c r="AD51" s="960"/>
      <c r="AE51" s="960"/>
      <c r="AF51" s="960"/>
      <c r="AG51" s="960"/>
    </row>
    <row r="52" spans="2:33" s="365" customFormat="1" ht="25.5" customHeight="1" x14ac:dyDescent="0.2">
      <c r="B52" s="621" t="s">
        <v>587</v>
      </c>
      <c r="C52" s="899" t="e">
        <f>+#REF!/(#REF!+#REF!)*100</f>
        <v>#REF!</v>
      </c>
      <c r="D52" s="899" t="e">
        <f>+#REF!/(#REF!+#REF!)*100</f>
        <v>#REF!</v>
      </c>
      <c r="E52" s="899" t="e">
        <f>+#REF!/(#REF!+#REF!)*100</f>
        <v>#REF!</v>
      </c>
      <c r="F52" s="899" t="e">
        <f>+#REF!/(#REF!+#REF!)*100</f>
        <v>#REF!</v>
      </c>
      <c r="G52" s="899" t="e">
        <f>+#REF!/(#REF!+#REF!)*100</f>
        <v>#REF!</v>
      </c>
      <c r="H52" s="899" t="e">
        <f>+#REF!/(#REF!+#REF!)*100</f>
        <v>#REF!</v>
      </c>
      <c r="I52" s="899" t="e">
        <f>+#REF!/(#REF!+#REF!)*100</f>
        <v>#REF!</v>
      </c>
      <c r="J52" s="899" t="e">
        <f>+#REF!/(#REF!+#REF!)*100</f>
        <v>#REF!</v>
      </c>
      <c r="K52" s="899" t="e">
        <f>+#REF!/(#REF!+#REF!)*100</f>
        <v>#REF!</v>
      </c>
      <c r="L52" s="899" t="e">
        <f>+#REF!/(#REF!+#REF!)*100</f>
        <v>#REF!</v>
      </c>
      <c r="M52" s="900"/>
      <c r="N52" s="901" t="e">
        <f>+#REF!/(#REF!+#REF!)*100</f>
        <v>#REF!</v>
      </c>
      <c r="O52" s="900" t="e">
        <f>+#REF!/(#REF!+#REF!)*100</f>
        <v>#REF!</v>
      </c>
      <c r="P52" s="900" t="e">
        <f>+#REF!/(#REF!+#REF!)*100</f>
        <v>#REF!</v>
      </c>
      <c r="Q52" s="900" t="e">
        <f>+#REF!/(#REF!+#REF!)*100</f>
        <v>#REF!</v>
      </c>
      <c r="R52" s="900" t="e">
        <f>+#REF!/(#REF!+#REF!)*100</f>
        <v>#REF!</v>
      </c>
      <c r="S52" s="900" t="e">
        <f>+#REF!/(#REF!+#REF!)*100</f>
        <v>#REF!</v>
      </c>
      <c r="T52" s="900" t="e">
        <f>+#REF!/(#REF!+#REF!)*100</f>
        <v>#REF!</v>
      </c>
      <c r="U52" s="900" t="e">
        <f>+#REF!/(#REF!+#REF!)*100</f>
        <v>#REF!</v>
      </c>
      <c r="V52" s="900" t="e">
        <f>+#REF!/(#REF!+#REF!)*100</f>
        <v>#REF!</v>
      </c>
      <c r="W52" s="622" t="s">
        <v>588</v>
      </c>
      <c r="X52" s="960"/>
      <c r="Y52" s="960"/>
      <c r="Z52" s="960"/>
      <c r="AA52" s="960"/>
      <c r="AB52" s="960"/>
      <c r="AC52" s="960"/>
      <c r="AD52" s="960"/>
      <c r="AE52" s="960"/>
      <c r="AF52" s="960"/>
      <c r="AG52" s="960"/>
    </row>
    <row r="53" spans="2:33" s="360" customFormat="1" ht="15" customHeight="1" x14ac:dyDescent="0.2">
      <c r="B53" s="454"/>
      <c r="C53" s="948"/>
      <c r="D53" s="948"/>
      <c r="E53" s="948"/>
      <c r="F53" s="948"/>
      <c r="G53" s="948"/>
      <c r="H53" s="948"/>
      <c r="I53" s="948"/>
      <c r="J53" s="948"/>
      <c r="K53" s="948"/>
      <c r="L53" s="948"/>
      <c r="M53" s="949"/>
      <c r="N53" s="950"/>
      <c r="O53" s="949"/>
      <c r="P53" s="949"/>
      <c r="Q53" s="949"/>
      <c r="R53" s="949"/>
      <c r="S53" s="949"/>
      <c r="T53" s="949"/>
      <c r="U53" s="949"/>
      <c r="V53" s="949"/>
      <c r="W53" s="620" t="s">
        <v>871</v>
      </c>
      <c r="X53" s="960"/>
      <c r="Y53" s="960"/>
      <c r="Z53" s="960"/>
      <c r="AA53" s="960"/>
      <c r="AB53" s="960"/>
      <c r="AC53" s="960"/>
      <c r="AD53" s="960"/>
      <c r="AE53" s="960"/>
      <c r="AF53" s="960"/>
      <c r="AG53" s="960"/>
    </row>
    <row r="54" spans="2:33" s="365" customFormat="1" ht="25.5" customHeight="1" x14ac:dyDescent="0.2">
      <c r="B54" s="621" t="s">
        <v>573</v>
      </c>
      <c r="C54" s="899" t="e">
        <f>+#REF!/(#REF!+#REF!)*100</f>
        <v>#REF!</v>
      </c>
      <c r="D54" s="899" t="e">
        <f>+#REF!/(#REF!+#REF!)*100</f>
        <v>#REF!</v>
      </c>
      <c r="E54" s="899" t="e">
        <f>+#REF!/(#REF!+#REF!)*100</f>
        <v>#REF!</v>
      </c>
      <c r="F54" s="899" t="e">
        <f>+#REF!/(#REF!+#REF!)*100</f>
        <v>#REF!</v>
      </c>
      <c r="G54" s="899" t="e">
        <f>+#REF!/(#REF!+#REF!)*100</f>
        <v>#REF!</v>
      </c>
      <c r="H54" s="899" t="e">
        <f>+#REF!/(#REF!+#REF!)*100</f>
        <v>#REF!</v>
      </c>
      <c r="I54" s="899" t="e">
        <f>+#REF!/(#REF!+#REF!)*100</f>
        <v>#REF!</v>
      </c>
      <c r="J54" s="899" t="e">
        <f>+#REF!/(#REF!+#REF!)*100</f>
        <v>#REF!</v>
      </c>
      <c r="K54" s="899" t="e">
        <f>+#REF!/(#REF!+#REF!)*100</f>
        <v>#REF!</v>
      </c>
      <c r="L54" s="899" t="e">
        <f>+#REF!/(#REF!+#REF!)*100</f>
        <v>#REF!</v>
      </c>
      <c r="M54" s="900"/>
      <c r="N54" s="901" t="e">
        <f>+#REF!/(#REF!+#REF!)*100</f>
        <v>#REF!</v>
      </c>
      <c r="O54" s="900" t="e">
        <f>+#REF!/(#REF!+#REF!)*100</f>
        <v>#REF!</v>
      </c>
      <c r="P54" s="900" t="e">
        <f>+#REF!/(#REF!+#REF!)*100</f>
        <v>#REF!</v>
      </c>
      <c r="Q54" s="900" t="e">
        <f>+#REF!/(#REF!+#REF!)*100</f>
        <v>#REF!</v>
      </c>
      <c r="R54" s="964" t="e">
        <f>+#REF!/(#REF!+#REF!)*100</f>
        <v>#REF!</v>
      </c>
      <c r="S54" s="900" t="e">
        <f>+#REF!/(#REF!+#REF!)*100</f>
        <v>#REF!</v>
      </c>
      <c r="T54" s="900" t="e">
        <f>+#REF!/(#REF!+#REF!)*100</f>
        <v>#REF!</v>
      </c>
      <c r="U54" s="900" t="e">
        <f>+#REF!/(#REF!+#REF!)*100</f>
        <v>#REF!</v>
      </c>
      <c r="V54" s="900" t="e">
        <f>+#REF!/(#REF!+#REF!)*100</f>
        <v>#REF!</v>
      </c>
      <c r="W54" s="622" t="s">
        <v>290</v>
      </c>
      <c r="X54" s="960"/>
      <c r="Y54" s="960"/>
      <c r="Z54" s="960"/>
      <c r="AA54" s="960"/>
      <c r="AB54" s="960"/>
      <c r="AC54" s="960"/>
      <c r="AD54" s="960"/>
      <c r="AE54" s="960"/>
      <c r="AF54" s="960"/>
      <c r="AG54" s="960"/>
    </row>
    <row r="55" spans="2:33" s="360" customFormat="1" ht="15" customHeight="1" x14ac:dyDescent="0.2">
      <c r="B55" s="454"/>
      <c r="C55" s="948"/>
      <c r="D55" s="948"/>
      <c r="E55" s="948"/>
      <c r="F55" s="948"/>
      <c r="G55" s="948"/>
      <c r="H55" s="948"/>
      <c r="I55" s="948"/>
      <c r="J55" s="948"/>
      <c r="K55" s="948"/>
      <c r="L55" s="948"/>
      <c r="M55" s="949"/>
      <c r="N55" s="950"/>
      <c r="O55" s="949"/>
      <c r="P55" s="949"/>
      <c r="Q55" s="949"/>
      <c r="R55" s="949"/>
      <c r="S55" s="949"/>
      <c r="T55" s="949"/>
      <c r="U55" s="949"/>
      <c r="V55" s="949"/>
      <c r="W55" s="620" t="s">
        <v>871</v>
      </c>
      <c r="X55" s="960"/>
      <c r="Y55" s="960"/>
      <c r="Z55" s="960"/>
      <c r="AA55" s="960"/>
      <c r="AB55" s="960"/>
      <c r="AC55" s="960"/>
      <c r="AD55" s="960"/>
      <c r="AE55" s="960"/>
      <c r="AF55" s="960"/>
      <c r="AG55" s="960"/>
    </row>
    <row r="56" spans="2:33" s="365" customFormat="1" ht="25.5" customHeight="1" x14ac:dyDescent="0.2">
      <c r="B56" s="621" t="s">
        <v>1239</v>
      </c>
      <c r="C56" s="899"/>
      <c r="D56" s="908" t="e">
        <f>+#REF!/جدول1!#REF!/10</f>
        <v>#REF!</v>
      </c>
      <c r="E56" s="908" t="e">
        <f>+#REF!/جدول1!#REF!/10</f>
        <v>#REF!</v>
      </c>
      <c r="F56" s="908" t="e">
        <f>+#REF!/جدول1!#REF!/10</f>
        <v>#REF!</v>
      </c>
      <c r="G56" s="908" t="e">
        <f>+#REF!/جدول1!#REF!/10</f>
        <v>#REF!</v>
      </c>
      <c r="H56" s="908" t="e">
        <f>+#REF!/جدول1!#REF!/10</f>
        <v>#REF!</v>
      </c>
      <c r="I56" s="908" t="e">
        <f>+#REF!/جدول1!#REF!/10</f>
        <v>#REF!</v>
      </c>
      <c r="J56" s="908" t="e">
        <f>+#REF!/جدول1!#REF!/10</f>
        <v>#REF!</v>
      </c>
      <c r="K56" s="908" t="e">
        <f>+#REF!/جدول1!#REF!/10</f>
        <v>#REF!</v>
      </c>
      <c r="L56" s="899" t="e">
        <f>+#REF!/جدول1!#REF!/10</f>
        <v>#REF!</v>
      </c>
      <c r="M56" s="900"/>
      <c r="N56" s="900" t="e">
        <f>+#REF!/جدول1!#REF!/10</f>
        <v>#REF!</v>
      </c>
      <c r="O56" s="899" t="e">
        <f>+#REF!/جدول1!#REF!/10</f>
        <v>#REF!</v>
      </c>
      <c r="P56" s="899" t="e">
        <f>+#REF!/جدول1!C21/10</f>
        <v>#REF!</v>
      </c>
      <c r="Q56" s="899" t="e">
        <f>+#REF!/جدول1!D21/10</f>
        <v>#REF!</v>
      </c>
      <c r="R56" s="899" t="e">
        <f>+#REF!/جدول1!E21/10</f>
        <v>#REF!</v>
      </c>
      <c r="S56" s="899" t="e">
        <f>+#REF!/جدول1!F21/10</f>
        <v>#REF!</v>
      </c>
      <c r="T56" s="910" t="e">
        <f>+#REF!/جدول1!G21/10</f>
        <v>#REF!</v>
      </c>
      <c r="U56" s="900" t="s">
        <v>851</v>
      </c>
      <c r="V56" s="900" t="s">
        <v>851</v>
      </c>
      <c r="W56" s="622" t="s">
        <v>1053</v>
      </c>
      <c r="X56" s="960"/>
      <c r="Y56" s="960"/>
      <c r="Z56" s="960"/>
      <c r="AA56" s="960"/>
      <c r="AB56" s="960"/>
      <c r="AC56" s="960"/>
      <c r="AD56" s="960"/>
      <c r="AE56" s="960"/>
      <c r="AF56" s="960"/>
      <c r="AG56" s="960"/>
    </row>
    <row r="57" spans="2:33" s="360" customFormat="1" ht="15" customHeight="1" x14ac:dyDescent="0.2">
      <c r="B57" s="454"/>
      <c r="C57" s="948"/>
      <c r="D57" s="968"/>
      <c r="E57" s="968"/>
      <c r="F57" s="968"/>
      <c r="G57" s="968"/>
      <c r="H57" s="968"/>
      <c r="I57" s="968"/>
      <c r="J57" s="968"/>
      <c r="K57" s="948"/>
      <c r="L57" s="948"/>
      <c r="M57" s="949"/>
      <c r="N57" s="949"/>
      <c r="O57" s="948"/>
      <c r="P57" s="949"/>
      <c r="Q57" s="963"/>
      <c r="R57" s="949"/>
      <c r="S57" s="949"/>
      <c r="T57" s="963"/>
      <c r="U57" s="949"/>
      <c r="V57" s="949"/>
      <c r="W57" s="620" t="s">
        <v>871</v>
      </c>
      <c r="X57" s="960"/>
      <c r="Y57" s="960"/>
      <c r="Z57" s="960"/>
      <c r="AA57" s="960"/>
      <c r="AB57" s="960"/>
      <c r="AC57" s="960"/>
      <c r="AD57" s="960"/>
      <c r="AE57" s="960"/>
      <c r="AF57" s="960"/>
      <c r="AG57" s="960"/>
    </row>
    <row r="58" spans="2:33" s="365" customFormat="1" ht="25.5" customHeight="1" x14ac:dyDescent="0.2">
      <c r="B58" s="621" t="s">
        <v>1044</v>
      </c>
      <c r="C58" s="899"/>
      <c r="D58" s="908" t="e">
        <f>+#REF!/جدول1!#REF!/10</f>
        <v>#REF!</v>
      </c>
      <c r="E58" s="908" t="e">
        <f>+#REF!/جدول1!#REF!/10</f>
        <v>#REF!</v>
      </c>
      <c r="F58" s="908" t="e">
        <f>+#REF!/جدول1!#REF!/10</f>
        <v>#REF!</v>
      </c>
      <c r="G58" s="908" t="e">
        <f>+#REF!/جدول1!#REF!/10</f>
        <v>#REF!</v>
      </c>
      <c r="H58" s="908" t="e">
        <f>+#REF!/جدول1!#REF!/10</f>
        <v>#REF!</v>
      </c>
      <c r="I58" s="908" t="e">
        <f>+#REF!/جدول1!#REF!/10</f>
        <v>#REF!</v>
      </c>
      <c r="J58" s="908" t="e">
        <f>+#REF!/جدول1!#REF!/10</f>
        <v>#REF!</v>
      </c>
      <c r="K58" s="908" t="e">
        <f>+#REF!/جدول1!#REF!/10</f>
        <v>#REF!</v>
      </c>
      <c r="L58" s="899" t="e">
        <f>+#REF!/جدول1!#REF!/10</f>
        <v>#REF!</v>
      </c>
      <c r="M58" s="900"/>
      <c r="N58" s="900" t="e">
        <f>+#REF!/جدول1!#REF!/10</f>
        <v>#REF!</v>
      </c>
      <c r="O58" s="899" t="e">
        <f>+#REF!/جدول1!#REF!/10</f>
        <v>#REF!</v>
      </c>
      <c r="P58" s="899" t="e">
        <f>+#REF!/جدول1!C21/10</f>
        <v>#REF!</v>
      </c>
      <c r="Q58" s="899" t="e">
        <f>+#REF!/جدول1!D21/10</f>
        <v>#REF!</v>
      </c>
      <c r="R58" s="899" t="e">
        <f>+#REF!/جدول1!E21/10</f>
        <v>#REF!</v>
      </c>
      <c r="S58" s="899" t="e">
        <f>+#REF!/جدول1!F21/10</f>
        <v>#REF!</v>
      </c>
      <c r="T58" s="899" t="e">
        <f>+#REF!/جدول1!G21/10</f>
        <v>#REF!</v>
      </c>
      <c r="U58" s="900" t="s">
        <v>851</v>
      </c>
      <c r="V58" s="900" t="s">
        <v>851</v>
      </c>
      <c r="W58" s="622" t="s">
        <v>1045</v>
      </c>
      <c r="X58" s="960"/>
      <c r="Y58" s="960"/>
      <c r="Z58" s="960"/>
      <c r="AA58" s="960"/>
      <c r="AB58" s="960"/>
      <c r="AC58" s="960"/>
      <c r="AD58" s="960"/>
      <c r="AE58" s="960"/>
      <c r="AF58" s="960"/>
      <c r="AG58" s="960"/>
    </row>
    <row r="59" spans="2:33" s="365" customFormat="1" ht="14.25" customHeight="1" x14ac:dyDescent="0.2">
      <c r="B59" s="621"/>
      <c r="C59" s="899"/>
      <c r="D59" s="899"/>
      <c r="E59" s="899"/>
      <c r="F59" s="899"/>
      <c r="G59" s="899"/>
      <c r="H59" s="899"/>
      <c r="I59" s="899"/>
      <c r="J59" s="899"/>
      <c r="K59" s="899"/>
      <c r="L59" s="899"/>
      <c r="M59" s="900"/>
      <c r="N59" s="900"/>
      <c r="O59" s="900"/>
      <c r="P59" s="900"/>
      <c r="Q59" s="900"/>
      <c r="R59" s="900"/>
      <c r="S59" s="900"/>
      <c r="T59" s="900"/>
      <c r="U59" s="900"/>
      <c r="V59" s="900"/>
      <c r="W59" s="622"/>
      <c r="X59" s="960"/>
      <c r="Y59" s="960"/>
      <c r="Z59" s="960"/>
      <c r="AA59" s="960"/>
      <c r="AB59" s="960"/>
      <c r="AC59" s="960"/>
      <c r="AD59" s="960"/>
      <c r="AE59" s="960"/>
      <c r="AF59" s="960"/>
      <c r="AG59" s="960"/>
    </row>
    <row r="60" spans="2:33" s="365" customFormat="1" ht="25.5" customHeight="1" x14ac:dyDescent="0.2">
      <c r="B60" s="621" t="s">
        <v>1046</v>
      </c>
      <c r="C60" s="899" t="e">
        <f>(('جدول  2'!#REF!+'جدول  2'!#REF!+'جدول  2'!#REF!)/('جدول  2'!#REF!+'جدول  2'!#REF!+'جدول  2'!#REF!+'جدول  2'!#REF!+'جدول  2'!#REF!+'جدول  2'!#REF!))*100</f>
        <v>#REF!</v>
      </c>
      <c r="D60" s="899" t="e">
        <f>(('جدول  2'!#REF!+'جدول  2'!#REF!+'جدول  2'!#REF!)/('جدول  2'!#REF!+'جدول  2'!#REF!+'جدول  2'!#REF!+'جدول  2'!#REF!+'جدول  2'!#REF!+'جدول  2'!#REF!))*100</f>
        <v>#REF!</v>
      </c>
      <c r="E60" s="899" t="e">
        <f>(('جدول  2'!#REF!+'جدول  2'!#REF!+'جدول  2'!#REF!)/('جدول  2'!#REF!+'جدول  2'!#REF!+'جدول  2'!#REF!+'جدول  2'!#REF!+'جدول  2'!#REF!+'جدول  2'!#REF!))*100</f>
        <v>#REF!</v>
      </c>
      <c r="F60" s="899" t="e">
        <f>(('جدول  2'!#REF!+'جدول  2'!#REF!+'جدول  2'!#REF!)/('جدول  2'!#REF!+'جدول  2'!#REF!+'جدول  2'!#REF!+'جدول  2'!#REF!+'جدول  2'!#REF!+'جدول  2'!#REF!))*100</f>
        <v>#REF!</v>
      </c>
      <c r="G60" s="899" t="e">
        <f>(('جدول  2'!#REF!+'جدول  2'!#REF!+'جدول  2'!#REF!)/('جدول  2'!#REF!+'جدول  2'!#REF!+'جدول  2'!#REF!+'جدول  2'!#REF!+'جدول  2'!#REF!+'جدول  2'!#REF!))*100</f>
        <v>#REF!</v>
      </c>
      <c r="H60" s="899" t="e">
        <f>(('جدول  2'!#REF!+'جدول  2'!#REF!+'جدول  2'!#REF!)/('جدول  2'!#REF!+'جدول  2'!#REF!+'جدول  2'!#REF!+'جدول  2'!#REF!+'جدول  2'!#REF!+'جدول  2'!#REF!))*100</f>
        <v>#REF!</v>
      </c>
      <c r="I60" s="899" t="e">
        <f>(('جدول  2'!#REF!+'جدول  2'!#REF!+'جدول  2'!#REF!)/('جدول  2'!#REF!+'جدول  2'!#REF!+'جدول  2'!#REF!+'جدول  2'!#REF!+'جدول  2'!#REF!+'جدول  2'!#REF!))*100</f>
        <v>#REF!</v>
      </c>
      <c r="J60" s="899" t="e">
        <f>(('جدول  2'!#REF!+'جدول  2'!#REF!+'جدول  2'!#REF!)/('جدول  2'!#REF!+'جدول  2'!#REF!+'جدول  2'!#REF!+'جدول  2'!#REF!+'جدول  2'!#REF!+'جدول  2'!#REF!))*100</f>
        <v>#REF!</v>
      </c>
      <c r="K60" s="899" t="e">
        <f>(('جدول  2'!#REF!+'جدول  2'!#REF!+'جدول  2'!#REF!)/('جدول  2'!#REF!+'جدول  2'!#REF!+'جدول  2'!#REF!+'جدول  2'!#REF!+'جدول  2'!#REF!+'جدول  2'!#REF!))*100</f>
        <v>#REF!</v>
      </c>
      <c r="L60" s="899" t="e">
        <f>(('جدول  2'!#REF!+'جدول  2'!#REF!+'جدول  2'!#REF!)/('جدول  2'!#REF!+'جدول  2'!#REF!+'جدول  2'!#REF!+'جدول  2'!#REF!+'جدول  2'!#REF!+'جدول  2'!#REF!))*100</f>
        <v>#REF!</v>
      </c>
      <c r="M60" s="900"/>
      <c r="N60" s="901" t="e">
        <f>(('جدول  2'!#REF!+'جدول  2'!#REF!+'جدول  2'!#REF!)/('جدول  2'!#REF!+'جدول  2'!#REF!+'جدول  2'!#REF!+'جدول  2'!#REF!+'جدول  2'!#REF!+'جدول  2'!#REF!))*100</f>
        <v>#REF!</v>
      </c>
      <c r="O60" s="900" t="e">
        <f>(('جدول  2'!#REF!+'جدول  2'!#REF!+'جدول  2'!#REF!)/('جدول  2'!#REF!+'جدول  2'!#REF!+'جدول  2'!#REF!+'جدول  2'!#REF!+'جدول  2'!#REF!+'جدول  2'!#REF!))*100</f>
        <v>#REF!</v>
      </c>
      <c r="P60" s="900" t="e">
        <f>(('جدول  2'!#REF!+'جدول  2'!#REF!+'جدول  2'!#REF!)/('جدول  2'!#REF!+'جدول  2'!#REF!+'جدول  2'!#REF!+'جدول  2'!#REF!+'جدول  2'!#REF!+'جدول  2'!#REF!))*100</f>
        <v>#REF!</v>
      </c>
      <c r="Q60" s="900">
        <f>(('جدول  2'!C21+'جدول  2'!C24+'جدول  2'!C25)/('جدول  2'!C39+'جدول  2'!C45+'جدول  2'!C47+'جدول  2'!C53+'جدول  2'!C61+'جدول  2'!C59))*100</f>
        <v>40.408155948445327</v>
      </c>
      <c r="R60" s="900">
        <f>(('جدول  2'!D21+'جدول  2'!D24+'جدول  2'!D25)/('جدول  2'!D39+'جدول  2'!D45+'جدول  2'!D47+'جدول  2'!D53+'جدول  2'!D61+'جدول  2'!D59))*100</f>
        <v>42.496914372747838</v>
      </c>
      <c r="S60" s="900">
        <f>(('جدول  2'!E21+'جدول  2'!E24+'جدول  2'!E25)/('جدول  2'!E39+'جدول  2'!E45+'جدول  2'!E47+'جدول  2'!E53+'جدول  2'!E61+'جدول  2'!E59))*100</f>
        <v>52.37237393704207</v>
      </c>
      <c r="T60" s="900">
        <f>(('جدول  2'!F21+'جدول  2'!F24+'جدول  2'!F25)/('جدول  2'!F39+'جدول  2'!F45+'جدول  2'!F47+'جدول  2'!F53+'جدول  2'!F61+'جدول  2'!F59))*100</f>
        <v>64.98617174026009</v>
      </c>
      <c r="U60" s="900">
        <f>(('جدول  2'!G21+'جدول  2'!G24+'جدول  2'!G25)/('جدول  2'!G39+'جدول  2'!G45+'جدول  2'!G47+'جدول  2'!G53+'جدول  2'!G61+'جدول  2'!G59))*100</f>
        <v>58.219181569014488</v>
      </c>
      <c r="V60" s="900">
        <f>(('جدول  2'!H21+'جدول  2'!H24+'جدول  2'!H25)/('جدول  2'!H39+'جدول  2'!H45+'جدول  2'!H47+'جدول  2'!H53+'جدول  2'!H61+'جدول  2'!H59))*100</f>
        <v>48.164952139594803</v>
      </c>
      <c r="W60" s="622" t="s">
        <v>1240</v>
      </c>
      <c r="X60" s="960"/>
      <c r="Y60" s="960"/>
      <c r="Z60" s="960"/>
      <c r="AA60" s="960"/>
      <c r="AB60" s="960"/>
      <c r="AC60" s="960"/>
      <c r="AD60" s="960"/>
      <c r="AE60" s="960"/>
      <c r="AF60" s="960"/>
      <c r="AG60" s="960"/>
    </row>
    <row r="61" spans="2:33" s="365" customFormat="1" ht="12.75" customHeight="1" x14ac:dyDescent="0.2">
      <c r="B61" s="621"/>
      <c r="C61" s="899"/>
      <c r="D61" s="899"/>
      <c r="E61" s="899"/>
      <c r="F61" s="899"/>
      <c r="G61" s="899"/>
      <c r="H61" s="899"/>
      <c r="I61" s="899"/>
      <c r="J61" s="899"/>
      <c r="K61" s="899"/>
      <c r="L61" s="899"/>
      <c r="M61" s="900"/>
      <c r="N61" s="901"/>
      <c r="O61" s="900"/>
      <c r="P61" s="900"/>
      <c r="Q61" s="900"/>
      <c r="R61" s="900"/>
      <c r="S61" s="900"/>
      <c r="T61" s="900"/>
      <c r="U61" s="900"/>
      <c r="V61" s="900"/>
      <c r="W61" s="622"/>
      <c r="X61" s="960"/>
      <c r="Y61" s="960"/>
      <c r="Z61" s="960"/>
      <c r="AA61" s="960"/>
      <c r="AB61" s="960"/>
      <c r="AC61" s="960"/>
      <c r="AD61" s="960"/>
      <c r="AE61" s="960"/>
      <c r="AF61" s="960"/>
      <c r="AG61" s="960"/>
    </row>
    <row r="62" spans="2:33" s="365" customFormat="1" ht="25.5" customHeight="1" x14ac:dyDescent="0.2">
      <c r="B62" s="621" t="s">
        <v>1047</v>
      </c>
      <c r="C62" s="899" t="e">
        <f>('جدول  2'!#REF!/('جدول  2'!#REF!+'جدول  2'!#REF!+'جدول  2'!#REF!))*100</f>
        <v>#REF!</v>
      </c>
      <c r="D62" s="899" t="e">
        <f>('جدول  2'!#REF!/('جدول  2'!#REF!+'جدول  2'!#REF!+'جدول  2'!#REF!))*100</f>
        <v>#REF!</v>
      </c>
      <c r="E62" s="899" t="e">
        <f>('جدول  2'!#REF!/('جدول  2'!#REF!+'جدول  2'!#REF!+'جدول  2'!#REF!))*100</f>
        <v>#REF!</v>
      </c>
      <c r="F62" s="899" t="e">
        <f>('جدول  2'!#REF!/('جدول  2'!#REF!+'جدول  2'!#REF!+'جدول  2'!#REF!))*100</f>
        <v>#REF!</v>
      </c>
      <c r="G62" s="899" t="e">
        <f>('جدول  2'!#REF!/('جدول  2'!#REF!+'جدول  2'!#REF!+'جدول  2'!#REF!))*100</f>
        <v>#REF!</v>
      </c>
      <c r="H62" s="899" t="e">
        <f>('جدول  2'!#REF!/('جدول  2'!#REF!+'جدول  2'!#REF!+'جدول  2'!#REF!))*100</f>
        <v>#REF!</v>
      </c>
      <c r="I62" s="899" t="e">
        <f>('جدول  2'!#REF!/('جدول  2'!#REF!+'جدول  2'!#REF!+'جدول  2'!#REF!))*100</f>
        <v>#REF!</v>
      </c>
      <c r="J62" s="899" t="e">
        <f>('جدول  2'!#REF!/('جدول  2'!#REF!+'جدول  2'!#REF!+'جدول  2'!#REF!))*100</f>
        <v>#REF!</v>
      </c>
      <c r="K62" s="899" t="e">
        <f>('جدول  2'!#REF!/('جدول  2'!#REF!+'جدول  2'!#REF!+'جدول  2'!#REF!))*100</f>
        <v>#REF!</v>
      </c>
      <c r="L62" s="899" t="e">
        <f>('جدول  2'!#REF!/('جدول  2'!#REF!+'جدول  2'!#REF!+'جدول  2'!#REF!))*100</f>
        <v>#REF!</v>
      </c>
      <c r="M62" s="900"/>
      <c r="N62" s="901" t="e">
        <f>('جدول  2'!#REF!/('جدول  2'!#REF!+'جدول  2'!#REF!+'جدول  2'!#REF!))*100</f>
        <v>#REF!</v>
      </c>
      <c r="O62" s="900" t="e">
        <f>('جدول  2'!#REF!/('جدول  2'!#REF!+'جدول  2'!#REF!+'جدول  2'!#REF!))*100</f>
        <v>#REF!</v>
      </c>
      <c r="P62" s="900" t="e">
        <f>('جدول  2'!#REF!/('جدول  2'!#REF!+'جدول  2'!#REF!+'جدول  2'!#REF!))*100</f>
        <v>#REF!</v>
      </c>
      <c r="Q62" s="900">
        <f>('جدول  2'!C24/('جدول  2'!C21+'جدول  2'!C25+'جدول  2'!C24))*100</f>
        <v>98.885824409773122</v>
      </c>
      <c r="R62" s="900">
        <f>('جدول  2'!D24/('جدول  2'!D21+'جدول  2'!D25+'جدول  2'!D24))*100</f>
        <v>98.710689663573504</v>
      </c>
      <c r="S62" s="900">
        <f>('جدول  2'!E24/('جدول  2'!E21+'جدول  2'!E25+'جدول  2'!E24))*100</f>
        <v>86.207507999982042</v>
      </c>
      <c r="T62" s="961">
        <f>('جدول  2'!F24/('جدول  2'!F21+'جدول  2'!F25+'جدول  2'!F24))*100</f>
        <v>99.167454121257549</v>
      </c>
      <c r="U62" s="961">
        <f>('جدول  2'!G24/('جدول  2'!G21+'جدول  2'!G25+'جدول  2'!G24))*100</f>
        <v>98.983069240021095</v>
      </c>
      <c r="V62" s="961">
        <f>('جدول  2'!H24/('جدول  2'!H21+'جدول  2'!H25+'جدول  2'!H24))*100</f>
        <v>99.038139063744651</v>
      </c>
      <c r="W62" s="622" t="s">
        <v>1048</v>
      </c>
      <c r="X62" s="960"/>
      <c r="Y62" s="960"/>
      <c r="Z62" s="960"/>
      <c r="AA62" s="960"/>
      <c r="AB62" s="960"/>
      <c r="AC62" s="960"/>
      <c r="AD62" s="960"/>
      <c r="AE62" s="960"/>
      <c r="AF62" s="960"/>
      <c r="AG62" s="960"/>
    </row>
    <row r="63" spans="2:33" s="365" customFormat="1" ht="24.75" customHeight="1" thickBot="1" x14ac:dyDescent="0.25">
      <c r="B63" s="594"/>
      <c r="C63" s="936"/>
      <c r="D63" s="936"/>
      <c r="E63" s="936"/>
      <c r="F63" s="936"/>
      <c r="G63" s="936"/>
      <c r="H63" s="936"/>
      <c r="I63" s="936"/>
      <c r="J63" s="936"/>
      <c r="K63" s="936"/>
      <c r="L63" s="937"/>
      <c r="M63" s="937"/>
      <c r="N63" s="938"/>
      <c r="O63" s="937"/>
      <c r="P63" s="969"/>
      <c r="Q63" s="937"/>
      <c r="R63" s="937"/>
      <c r="S63" s="937"/>
      <c r="T63" s="969"/>
      <c r="U63" s="969"/>
      <c r="V63" s="969"/>
      <c r="W63" s="962"/>
      <c r="X63" s="960"/>
      <c r="Y63" s="960"/>
      <c r="Z63" s="960"/>
      <c r="AA63" s="960"/>
      <c r="AB63" s="960"/>
      <c r="AC63" s="960"/>
      <c r="AD63" s="960"/>
      <c r="AE63" s="960"/>
      <c r="AF63" s="960"/>
      <c r="AG63" s="960"/>
    </row>
    <row r="64" spans="2:33" s="258" customFormat="1" ht="9" customHeight="1" thickTop="1" x14ac:dyDescent="0.7">
      <c r="C64" s="332"/>
      <c r="D64" s="332"/>
      <c r="E64" s="332"/>
      <c r="F64" s="332"/>
      <c r="G64" s="332"/>
      <c r="H64" s="332"/>
      <c r="I64" s="332"/>
      <c r="J64" s="332"/>
      <c r="K64" s="332"/>
      <c r="L64" s="332"/>
      <c r="M64" s="332"/>
      <c r="N64" s="396"/>
      <c r="O64" s="332"/>
      <c r="P64" s="332"/>
      <c r="Q64" s="332"/>
      <c r="R64" s="332"/>
      <c r="S64" s="332"/>
      <c r="T64" s="332"/>
      <c r="U64" s="332"/>
      <c r="V64" s="332"/>
      <c r="X64" s="393"/>
      <c r="Y64" s="393"/>
      <c r="Z64" s="393"/>
      <c r="AA64" s="393"/>
      <c r="AB64" s="393"/>
      <c r="AC64" s="393"/>
      <c r="AD64" s="393"/>
      <c r="AE64" s="393"/>
      <c r="AF64" s="393"/>
      <c r="AG64" s="393"/>
    </row>
    <row r="65" spans="2:28" s="190" customFormat="1" ht="23.25" x14ac:dyDescent="0.5">
      <c r="B65" s="190" t="s">
        <v>1537</v>
      </c>
      <c r="C65" s="116"/>
      <c r="D65" s="116"/>
      <c r="E65" s="116"/>
      <c r="F65" s="116"/>
      <c r="G65" s="116"/>
      <c r="H65" s="116"/>
      <c r="I65" s="116"/>
      <c r="J65" s="116"/>
      <c r="K65" s="116"/>
      <c r="L65" s="116"/>
      <c r="M65" s="116"/>
      <c r="N65" s="409"/>
      <c r="O65" s="116"/>
      <c r="P65" s="116"/>
      <c r="Q65" s="116"/>
      <c r="R65" s="116"/>
      <c r="S65" s="116"/>
      <c r="T65" s="116"/>
      <c r="U65" s="116"/>
      <c r="V65" s="116"/>
      <c r="W65" s="190" t="s">
        <v>1538</v>
      </c>
      <c r="Y65" s="410"/>
    </row>
    <row r="66" spans="2:28" s="190" customFormat="1" ht="39.75" hidden="1" customHeight="1" x14ac:dyDescent="0.5">
      <c r="B66" s="1794" t="s">
        <v>1618</v>
      </c>
      <c r="C66" s="1795"/>
      <c r="D66" s="1795"/>
      <c r="E66" s="1795"/>
      <c r="F66" s="1795"/>
      <c r="G66" s="1795"/>
      <c r="H66" s="1795"/>
      <c r="I66" s="1795"/>
      <c r="J66" s="1795"/>
      <c r="K66" s="1795"/>
      <c r="L66" s="1796" t="s">
        <v>1617</v>
      </c>
      <c r="M66" s="1796"/>
      <c r="N66" s="1796"/>
      <c r="O66" s="1796"/>
      <c r="P66" s="1796"/>
      <c r="Q66" s="1796"/>
      <c r="R66" s="1796"/>
      <c r="S66" s="1796"/>
      <c r="T66" s="1796"/>
      <c r="U66" s="1796"/>
      <c r="V66" s="1796"/>
      <c r="W66" s="1797"/>
      <c r="X66" s="411"/>
      <c r="Y66" s="411"/>
      <c r="Z66" s="411"/>
      <c r="AA66" s="411"/>
      <c r="AB66" s="411"/>
    </row>
    <row r="67" spans="2:28" s="51" customFormat="1" ht="23.25" x14ac:dyDescent="0.5">
      <c r="B67" s="145" t="s">
        <v>1443</v>
      </c>
      <c r="C67" s="116"/>
      <c r="D67" s="116"/>
      <c r="E67" s="116"/>
      <c r="F67" s="116"/>
      <c r="G67" s="116"/>
      <c r="H67" s="116"/>
      <c r="I67" s="116"/>
      <c r="J67" s="116"/>
      <c r="K67" s="116"/>
      <c r="L67" s="116"/>
      <c r="M67" s="116"/>
      <c r="N67" s="409"/>
      <c r="O67" s="116"/>
      <c r="P67" s="116"/>
      <c r="Q67" s="116"/>
      <c r="R67" s="116"/>
      <c r="S67" s="116"/>
      <c r="T67" s="116"/>
      <c r="U67" s="412"/>
      <c r="V67" s="412"/>
      <c r="W67" s="51" t="s">
        <v>1444</v>
      </c>
    </row>
    <row r="68" spans="2:28" s="258" customFormat="1" ht="30.75" x14ac:dyDescent="0.7">
      <c r="B68" s="258" t="s">
        <v>261</v>
      </c>
      <c r="C68" s="332" t="e">
        <f t="shared" ref="C68:V68" si="10">+C15+C19-C28-C32</f>
        <v>#REF!</v>
      </c>
      <c r="D68" s="332" t="e">
        <f t="shared" si="10"/>
        <v>#REF!</v>
      </c>
      <c r="E68" s="332" t="e">
        <f t="shared" si="10"/>
        <v>#REF!</v>
      </c>
      <c r="F68" s="332" t="e">
        <f t="shared" si="10"/>
        <v>#REF!</v>
      </c>
      <c r="G68" s="332" t="e">
        <f t="shared" si="10"/>
        <v>#REF!</v>
      </c>
      <c r="H68" s="332" t="e">
        <f t="shared" si="10"/>
        <v>#REF!</v>
      </c>
      <c r="I68" s="332" t="e">
        <f t="shared" si="10"/>
        <v>#REF!</v>
      </c>
      <c r="J68" s="332" t="e">
        <f t="shared" si="10"/>
        <v>#REF!</v>
      </c>
      <c r="K68" s="332" t="e">
        <f t="shared" si="10"/>
        <v>#REF!</v>
      </c>
      <c r="L68" s="332" t="e">
        <f t="shared" si="10"/>
        <v>#REF!</v>
      </c>
      <c r="M68" s="332">
        <f t="shared" si="10"/>
        <v>0</v>
      </c>
      <c r="N68" s="396" t="e">
        <f t="shared" si="10"/>
        <v>#REF!</v>
      </c>
      <c r="O68" s="332" t="e">
        <f t="shared" si="10"/>
        <v>#REF!</v>
      </c>
      <c r="P68" s="332" t="e">
        <f t="shared" si="10"/>
        <v>#REF!</v>
      </c>
      <c r="Q68" s="332" t="e">
        <f t="shared" si="10"/>
        <v>#REF!</v>
      </c>
      <c r="R68" s="332" t="e">
        <f t="shared" si="10"/>
        <v>#REF!</v>
      </c>
      <c r="S68" s="332" t="e">
        <f t="shared" si="10"/>
        <v>#REF!</v>
      </c>
      <c r="T68" s="332" t="e">
        <f t="shared" si="10"/>
        <v>#REF!</v>
      </c>
      <c r="U68" s="332" t="e">
        <f t="shared" si="10"/>
        <v>#REF!</v>
      </c>
      <c r="V68" s="332" t="e">
        <f t="shared" si="10"/>
        <v>#REF!</v>
      </c>
      <c r="W68" s="258" t="s">
        <v>289</v>
      </c>
    </row>
    <row r="69" spans="2:28" s="258" customFormat="1" ht="30.75" x14ac:dyDescent="0.7">
      <c r="C69" s="332"/>
      <c r="D69" s="332"/>
      <c r="E69" s="332"/>
      <c r="F69" s="332"/>
      <c r="G69" s="332"/>
      <c r="H69" s="332"/>
      <c r="I69" s="332"/>
      <c r="J69" s="332"/>
      <c r="K69" s="332"/>
      <c r="L69" s="332"/>
      <c r="M69" s="332"/>
      <c r="N69" s="396"/>
      <c r="O69" s="332"/>
      <c r="P69" s="400"/>
      <c r="Q69" s="332"/>
      <c r="R69" s="332"/>
      <c r="S69" s="332"/>
      <c r="T69" s="400"/>
      <c r="U69" s="332"/>
      <c r="V69" s="332"/>
    </row>
    <row r="70" spans="2:28" s="258" customFormat="1" ht="30.75" x14ac:dyDescent="0.7">
      <c r="C70" s="332"/>
      <c r="D70" s="332"/>
      <c r="E70" s="332"/>
      <c r="F70" s="332"/>
      <c r="G70" s="332"/>
      <c r="H70" s="332"/>
      <c r="I70" s="332"/>
      <c r="J70" s="332"/>
      <c r="K70" s="332"/>
      <c r="L70" s="332"/>
      <c r="M70" s="332"/>
      <c r="N70" s="396"/>
      <c r="O70" s="332"/>
      <c r="P70" s="400"/>
      <c r="Q70" s="400"/>
      <c r="R70" s="400"/>
      <c r="S70" s="400"/>
      <c r="T70" s="332"/>
      <c r="U70" s="400"/>
      <c r="V70" s="400"/>
    </row>
    <row r="71" spans="2:28" s="258" customFormat="1" ht="30.75" x14ac:dyDescent="0.7">
      <c r="C71" s="332"/>
      <c r="D71" s="332"/>
      <c r="E71" s="332"/>
      <c r="F71" s="332"/>
      <c r="G71" s="332"/>
      <c r="H71" s="332"/>
      <c r="I71" s="332"/>
      <c r="J71" s="332"/>
      <c r="K71" s="332"/>
      <c r="L71" s="332"/>
      <c r="M71" s="332"/>
      <c r="N71" s="396"/>
      <c r="O71" s="332"/>
      <c r="P71" s="332"/>
      <c r="Q71" s="332"/>
      <c r="R71" s="332"/>
      <c r="S71" s="332"/>
      <c r="T71" s="332"/>
      <c r="U71" s="332"/>
      <c r="V71" s="400"/>
    </row>
    <row r="72" spans="2:28" s="258" customFormat="1" ht="30.75" x14ac:dyDescent="0.7">
      <c r="C72" s="332"/>
      <c r="D72" s="332"/>
      <c r="E72" s="332"/>
      <c r="F72" s="332"/>
      <c r="G72" s="332"/>
      <c r="H72" s="332"/>
      <c r="I72" s="332"/>
      <c r="J72" s="332"/>
      <c r="K72" s="332"/>
      <c r="L72" s="332"/>
      <c r="M72" s="332"/>
      <c r="N72" s="396"/>
      <c r="O72" s="332"/>
      <c r="P72" s="332"/>
      <c r="Q72" s="332"/>
      <c r="R72" s="332"/>
      <c r="S72" s="332"/>
      <c r="T72" s="332"/>
      <c r="U72" s="332"/>
      <c r="V72" s="400"/>
    </row>
    <row r="73" spans="2:28" s="258" customFormat="1" ht="30.75" x14ac:dyDescent="0.7">
      <c r="C73" s="332"/>
      <c r="D73" s="332"/>
      <c r="E73" s="332"/>
      <c r="F73" s="332"/>
      <c r="G73" s="332"/>
      <c r="H73" s="332"/>
      <c r="I73" s="332"/>
      <c r="J73" s="332"/>
      <c r="K73" s="332"/>
      <c r="L73" s="332"/>
      <c r="M73" s="332"/>
      <c r="N73" s="396"/>
      <c r="O73" s="332"/>
      <c r="P73" s="332"/>
      <c r="Q73" s="332"/>
      <c r="R73" s="332"/>
      <c r="S73" s="332"/>
      <c r="T73" s="332"/>
      <c r="U73" s="332"/>
      <c r="V73" s="400"/>
    </row>
    <row r="74" spans="2:28" s="258" customFormat="1" ht="30.75" x14ac:dyDescent="0.7">
      <c r="C74" s="332"/>
      <c r="D74" s="332"/>
      <c r="E74" s="332"/>
      <c r="F74" s="332"/>
      <c r="G74" s="332"/>
      <c r="H74" s="332"/>
      <c r="I74" s="332"/>
      <c r="J74" s="332"/>
      <c r="K74" s="332"/>
      <c r="L74" s="332"/>
      <c r="M74" s="332"/>
      <c r="N74" s="396"/>
      <c r="O74" s="332"/>
      <c r="P74" s="332"/>
      <c r="Q74" s="332"/>
      <c r="R74" s="332"/>
      <c r="S74" s="332"/>
      <c r="T74" s="332"/>
      <c r="U74" s="332"/>
      <c r="V74" s="400"/>
    </row>
    <row r="75" spans="2:28" s="258" customFormat="1" ht="30.75" x14ac:dyDescent="0.7">
      <c r="C75" s="332"/>
      <c r="D75" s="332"/>
      <c r="E75" s="332"/>
      <c r="F75" s="332"/>
      <c r="G75" s="332"/>
      <c r="H75" s="332"/>
      <c r="I75" s="332"/>
      <c r="J75" s="332"/>
      <c r="K75" s="332"/>
      <c r="L75" s="332"/>
      <c r="M75" s="332"/>
      <c r="N75" s="396"/>
      <c r="O75" s="332"/>
      <c r="P75" s="332"/>
      <c r="Q75" s="332"/>
      <c r="R75" s="332"/>
      <c r="S75" s="332"/>
      <c r="T75" s="332"/>
      <c r="U75" s="332"/>
      <c r="V75" s="400"/>
    </row>
    <row r="76" spans="2:28" s="258" customFormat="1" ht="30.75" x14ac:dyDescent="0.7">
      <c r="C76" s="332"/>
      <c r="D76" s="332"/>
      <c r="E76" s="332"/>
      <c r="F76" s="332"/>
      <c r="G76" s="332"/>
      <c r="H76" s="332"/>
      <c r="I76" s="332"/>
      <c r="J76" s="332"/>
      <c r="K76" s="332"/>
      <c r="L76" s="332"/>
      <c r="M76" s="332"/>
      <c r="N76" s="396"/>
      <c r="O76" s="332"/>
      <c r="P76" s="332"/>
      <c r="Q76" s="332"/>
      <c r="R76" s="332"/>
      <c r="S76" s="332"/>
      <c r="T76" s="332"/>
      <c r="U76" s="332"/>
      <c r="V76" s="400"/>
    </row>
    <row r="77" spans="2:28" s="258" customFormat="1" ht="30.75" x14ac:dyDescent="0.7">
      <c r="C77" s="332"/>
      <c r="D77" s="332"/>
      <c r="E77" s="332"/>
      <c r="F77" s="332"/>
      <c r="G77" s="332"/>
      <c r="H77" s="332"/>
      <c r="I77" s="332"/>
      <c r="J77" s="332"/>
      <c r="K77" s="332"/>
      <c r="L77" s="332"/>
      <c r="M77" s="332"/>
      <c r="N77" s="396"/>
      <c r="O77" s="332"/>
      <c r="P77" s="332"/>
      <c r="Q77" s="332"/>
      <c r="R77" s="332"/>
      <c r="S77" s="332"/>
      <c r="T77" s="332"/>
      <c r="U77" s="332"/>
      <c r="V77" s="400"/>
    </row>
    <row r="78" spans="2:28" s="258" customFormat="1" ht="30.75" x14ac:dyDescent="0.7">
      <c r="C78" s="332"/>
      <c r="D78" s="332"/>
      <c r="E78" s="332"/>
      <c r="F78" s="332"/>
      <c r="G78" s="332"/>
      <c r="H78" s="332"/>
      <c r="I78" s="332"/>
      <c r="J78" s="332"/>
      <c r="K78" s="332"/>
      <c r="L78" s="332"/>
      <c r="M78" s="332"/>
      <c r="N78" s="396"/>
      <c r="O78" s="332"/>
      <c r="P78" s="332"/>
      <c r="Q78" s="332"/>
      <c r="R78" s="400"/>
      <c r="S78" s="332"/>
      <c r="T78" s="332"/>
      <c r="U78" s="332"/>
      <c r="V78" s="400"/>
    </row>
    <row r="79" spans="2:28" s="258" customFormat="1" ht="30.75" x14ac:dyDescent="0.7">
      <c r="C79" s="332"/>
      <c r="D79" s="332"/>
      <c r="E79" s="332"/>
      <c r="F79" s="332"/>
      <c r="G79" s="332"/>
      <c r="H79" s="332"/>
      <c r="I79" s="332"/>
      <c r="J79" s="332"/>
      <c r="K79" s="332"/>
      <c r="L79" s="332"/>
      <c r="M79" s="332"/>
      <c r="N79" s="396"/>
      <c r="O79" s="332"/>
      <c r="P79" s="332"/>
      <c r="Q79" s="332"/>
      <c r="R79" s="332"/>
      <c r="S79" s="332"/>
      <c r="T79" s="332"/>
      <c r="U79" s="332"/>
      <c r="V79" s="400"/>
    </row>
    <row r="80" spans="2:28" s="258" customFormat="1" ht="30.75" x14ac:dyDescent="0.7">
      <c r="C80" s="332"/>
      <c r="D80" s="332"/>
      <c r="E80" s="332"/>
      <c r="F80" s="332"/>
      <c r="G80" s="332"/>
      <c r="H80" s="332"/>
      <c r="I80" s="332"/>
      <c r="J80" s="332"/>
      <c r="K80" s="332"/>
      <c r="L80" s="332"/>
      <c r="M80" s="332"/>
      <c r="N80" s="396"/>
      <c r="O80" s="332"/>
      <c r="P80" s="332"/>
      <c r="Q80" s="332"/>
      <c r="R80" s="332"/>
      <c r="S80" s="332"/>
      <c r="T80" s="400"/>
      <c r="U80" s="332"/>
      <c r="V80" s="400"/>
    </row>
    <row r="81" spans="3:22" s="258" customFormat="1" ht="30.75" x14ac:dyDescent="0.7">
      <c r="C81" s="332"/>
      <c r="D81" s="332"/>
      <c r="E81" s="332"/>
      <c r="F81" s="332"/>
      <c r="G81" s="332"/>
      <c r="H81" s="332"/>
      <c r="I81" s="332"/>
      <c r="J81" s="332"/>
      <c r="K81" s="332"/>
      <c r="L81" s="332"/>
      <c r="M81" s="332"/>
      <c r="N81" s="396"/>
      <c r="O81" s="332"/>
      <c r="P81" s="332"/>
      <c r="Q81" s="400"/>
      <c r="R81" s="332"/>
      <c r="S81" s="332"/>
      <c r="T81" s="400"/>
      <c r="U81" s="332"/>
      <c r="V81" s="400"/>
    </row>
    <row r="82" spans="3:22" s="258" customFormat="1" ht="30.75" x14ac:dyDescent="0.7">
      <c r="N82" s="394"/>
      <c r="V82" s="400"/>
    </row>
    <row r="83" spans="3:22" ht="30.75" x14ac:dyDescent="0.7">
      <c r="V83" s="400"/>
    </row>
    <row r="84" spans="3:22" ht="30.75" x14ac:dyDescent="0.7">
      <c r="V84" s="400"/>
    </row>
    <row r="85" spans="3:22" ht="30.75" x14ac:dyDescent="0.7">
      <c r="V85" s="400"/>
    </row>
    <row r="86" spans="3:22" ht="30.75" x14ac:dyDescent="0.7">
      <c r="V86" s="400"/>
    </row>
    <row r="87" spans="3:22" ht="30.75" x14ac:dyDescent="0.7">
      <c r="V87" s="400"/>
    </row>
    <row r="88" spans="3:22" ht="30.75" x14ac:dyDescent="0.7">
      <c r="V88" s="400"/>
    </row>
    <row r="89" spans="3:22" ht="30.75" x14ac:dyDescent="0.7">
      <c r="V89" s="400"/>
    </row>
    <row r="90" spans="3:22" ht="30.75" x14ac:dyDescent="0.7">
      <c r="V90" s="400"/>
    </row>
    <row r="91" spans="3:22" ht="30.75" x14ac:dyDescent="0.7">
      <c r="V91" s="400"/>
    </row>
    <row r="92" spans="3:22" ht="30.75" x14ac:dyDescent="0.7">
      <c r="V92" s="400"/>
    </row>
    <row r="93" spans="3:22" ht="30.75" x14ac:dyDescent="0.7">
      <c r="V93" s="400"/>
    </row>
    <row r="94" spans="3:22" ht="30.75" x14ac:dyDescent="0.7">
      <c r="V94" s="400"/>
    </row>
    <row r="95" spans="3:22" ht="30.75" x14ac:dyDescent="0.7">
      <c r="V95" s="400"/>
    </row>
    <row r="96" spans="3:22" ht="30.75" x14ac:dyDescent="0.7">
      <c r="V96" s="400"/>
    </row>
    <row r="97" spans="22:22" ht="30.75" x14ac:dyDescent="0.7">
      <c r="V97" s="400"/>
    </row>
    <row r="98" spans="22:22" ht="30.75" x14ac:dyDescent="0.7">
      <c r="V98" s="400"/>
    </row>
    <row r="99" spans="22:22" ht="30.75" x14ac:dyDescent="0.7">
      <c r="V99" s="400"/>
    </row>
    <row r="100" spans="22:22" ht="30.75" x14ac:dyDescent="0.7">
      <c r="V100" s="400"/>
    </row>
    <row r="101" spans="22:22" ht="30.75" x14ac:dyDescent="0.7">
      <c r="V101" s="400"/>
    </row>
    <row r="102" spans="22:22" ht="30.75" x14ac:dyDescent="0.7">
      <c r="V102" s="400"/>
    </row>
    <row r="103" spans="22:22" ht="30.75" x14ac:dyDescent="0.7">
      <c r="V103" s="400"/>
    </row>
    <row r="104" spans="22:22" ht="30.75" x14ac:dyDescent="0.7">
      <c r="V104" s="400"/>
    </row>
    <row r="105" spans="22:22" ht="30.75" x14ac:dyDescent="0.7">
      <c r="V105" s="400"/>
    </row>
    <row r="106" spans="22:22" ht="30.75" x14ac:dyDescent="0.7">
      <c r="V106" s="400"/>
    </row>
    <row r="107" spans="22:22" ht="30.75" x14ac:dyDescent="0.7">
      <c r="V107" s="400"/>
    </row>
    <row r="108" spans="22:22" ht="30.75" x14ac:dyDescent="0.7">
      <c r="V108" s="400"/>
    </row>
    <row r="109" spans="22:22" ht="30.75" x14ac:dyDescent="0.7">
      <c r="V109" s="400"/>
    </row>
    <row r="110" spans="22:22" ht="30.75" x14ac:dyDescent="0.7">
      <c r="V110" s="400"/>
    </row>
    <row r="111" spans="22:22" ht="30.75" x14ac:dyDescent="0.7">
      <c r="V111" s="400"/>
    </row>
    <row r="112" spans="22:22" ht="30.75" x14ac:dyDescent="0.7">
      <c r="V112" s="400"/>
    </row>
    <row r="113" spans="22:22" ht="30.75" x14ac:dyDescent="0.7">
      <c r="V113" s="400"/>
    </row>
    <row r="114" spans="22:22" ht="30.75" x14ac:dyDescent="0.7">
      <c r="V114" s="400"/>
    </row>
    <row r="115" spans="22:22" ht="30.75" x14ac:dyDescent="0.7">
      <c r="V115" s="400"/>
    </row>
    <row r="116" spans="22:22" ht="30.75" x14ac:dyDescent="0.7">
      <c r="V116" s="400"/>
    </row>
    <row r="117" spans="22:22" ht="30.75" x14ac:dyDescent="0.7">
      <c r="V117" s="400"/>
    </row>
    <row r="118" spans="22:22" ht="30.75" x14ac:dyDescent="0.7">
      <c r="V118" s="400"/>
    </row>
    <row r="119" spans="22:22" ht="30.75" x14ac:dyDescent="0.7">
      <c r="V119" s="400"/>
    </row>
    <row r="120" spans="22:22" ht="30.75" x14ac:dyDescent="0.7">
      <c r="V120" s="400"/>
    </row>
    <row r="121" spans="22:22" ht="30.75" x14ac:dyDescent="0.7">
      <c r="V121" s="400"/>
    </row>
    <row r="122" spans="22:22" ht="30.75" x14ac:dyDescent="0.7">
      <c r="V122" s="400"/>
    </row>
    <row r="123" spans="22:22" ht="30.75" x14ac:dyDescent="0.7">
      <c r="V123" s="400"/>
    </row>
    <row r="124" spans="22:22" ht="30.75" x14ac:dyDescent="0.7">
      <c r="V124" s="400"/>
    </row>
    <row r="125" spans="22:22" ht="30.75" x14ac:dyDescent="0.7">
      <c r="V125" s="400"/>
    </row>
    <row r="126" spans="22:22" ht="30.75" x14ac:dyDescent="0.7">
      <c r="V126" s="400"/>
    </row>
    <row r="127" spans="22:22" ht="30.75" x14ac:dyDescent="0.7">
      <c r="V127" s="400"/>
    </row>
    <row r="128" spans="22:22" ht="30.75" x14ac:dyDescent="0.7">
      <c r="V128" s="400"/>
    </row>
    <row r="129" spans="22:22" ht="30.75" x14ac:dyDescent="0.7">
      <c r="V129" s="400"/>
    </row>
    <row r="130" spans="22:22" ht="30.75" x14ac:dyDescent="0.7">
      <c r="V130" s="400"/>
    </row>
    <row r="131" spans="22:22" ht="30.75" x14ac:dyDescent="0.7">
      <c r="V131" s="400"/>
    </row>
    <row r="132" spans="22:22" ht="30.75" x14ac:dyDescent="0.7">
      <c r="V132" s="400"/>
    </row>
    <row r="133" spans="22:22" ht="30.75" x14ac:dyDescent="0.7">
      <c r="V133" s="400"/>
    </row>
    <row r="134" spans="22:22" ht="30.75" x14ac:dyDescent="0.7">
      <c r="V134" s="400"/>
    </row>
    <row r="135" spans="22:22" ht="30.75" x14ac:dyDescent="0.7">
      <c r="V135" s="400"/>
    </row>
    <row r="136" spans="22:22" ht="30.75" x14ac:dyDescent="0.7">
      <c r="V136" s="400"/>
    </row>
    <row r="137" spans="22:22" ht="30.75" x14ac:dyDescent="0.7">
      <c r="V137" s="400"/>
    </row>
    <row r="138" spans="22:22" ht="30.75" x14ac:dyDescent="0.7">
      <c r="V138" s="400"/>
    </row>
    <row r="139" spans="22:22" ht="30.75" x14ac:dyDescent="0.7">
      <c r="V139" s="400"/>
    </row>
    <row r="140" spans="22:22" ht="30.75" x14ac:dyDescent="0.7">
      <c r="V140" s="400"/>
    </row>
    <row r="141" spans="22:22" ht="30.75" x14ac:dyDescent="0.7">
      <c r="V141" s="400"/>
    </row>
    <row r="142" spans="22:22" ht="30.75" x14ac:dyDescent="0.7">
      <c r="V142" s="400"/>
    </row>
    <row r="143" spans="22:22" ht="30.75" x14ac:dyDescent="0.7">
      <c r="V143" s="400"/>
    </row>
    <row r="144" spans="22:22" ht="30.75" x14ac:dyDescent="0.7">
      <c r="V144" s="400"/>
    </row>
    <row r="145" spans="22:22" ht="30.75" x14ac:dyDescent="0.7">
      <c r="V145" s="400"/>
    </row>
    <row r="146" spans="22:22" ht="30.75" x14ac:dyDescent="0.7">
      <c r="V146" s="400"/>
    </row>
    <row r="147" spans="22:22" ht="30.75" x14ac:dyDescent="0.7">
      <c r="V147" s="400"/>
    </row>
    <row r="148" spans="22:22" ht="30.75" x14ac:dyDescent="0.7">
      <c r="V148" s="400"/>
    </row>
    <row r="149" spans="22:22" ht="30.75" x14ac:dyDescent="0.7">
      <c r="V149" s="400"/>
    </row>
    <row r="150" spans="22:22" ht="30.75" x14ac:dyDescent="0.7">
      <c r="V150" s="400"/>
    </row>
    <row r="151" spans="22:22" ht="30.75" x14ac:dyDescent="0.7">
      <c r="V151" s="400"/>
    </row>
    <row r="152" spans="22:22" ht="30.75" x14ac:dyDescent="0.7">
      <c r="V152" s="400"/>
    </row>
    <row r="153" spans="22:22" ht="30.75" x14ac:dyDescent="0.7">
      <c r="V153" s="400"/>
    </row>
    <row r="154" spans="22:22" ht="30.75" x14ac:dyDescent="0.7">
      <c r="V154" s="400"/>
    </row>
    <row r="155" spans="22:22" ht="30.75" x14ac:dyDescent="0.7">
      <c r="V155" s="400"/>
    </row>
    <row r="156" spans="22:22" ht="30.75" x14ac:dyDescent="0.7">
      <c r="V156" s="400"/>
    </row>
    <row r="157" spans="22:22" ht="30.75" x14ac:dyDescent="0.7">
      <c r="V157" s="400"/>
    </row>
    <row r="158" spans="22:22" ht="30.75" x14ac:dyDescent="0.7">
      <c r="V158" s="400"/>
    </row>
    <row r="159" spans="22:22" ht="30.75" x14ac:dyDescent="0.7">
      <c r="V159" s="400"/>
    </row>
    <row r="160" spans="22:22" ht="30.75" x14ac:dyDescent="0.7">
      <c r="V160" s="400"/>
    </row>
    <row r="161" spans="22:22" ht="30.75" x14ac:dyDescent="0.7">
      <c r="V161" s="400"/>
    </row>
    <row r="162" spans="22:22" ht="30.75" x14ac:dyDescent="0.7">
      <c r="V162" s="400"/>
    </row>
    <row r="163" spans="22:22" ht="30.75" x14ac:dyDescent="0.7">
      <c r="V163" s="400"/>
    </row>
    <row r="164" spans="22:22" ht="30.75" x14ac:dyDescent="0.7">
      <c r="V164" s="400"/>
    </row>
    <row r="165" spans="22:22" ht="30.75" x14ac:dyDescent="0.7">
      <c r="V165" s="400"/>
    </row>
    <row r="166" spans="22:22" ht="30.75" x14ac:dyDescent="0.7">
      <c r="V166" s="400"/>
    </row>
    <row r="167" spans="22:22" ht="30.75" x14ac:dyDescent="0.7">
      <c r="V167" s="400"/>
    </row>
    <row r="168" spans="22:22" ht="30.75" x14ac:dyDescent="0.7">
      <c r="V168" s="400"/>
    </row>
    <row r="169" spans="22:22" ht="30.75" x14ac:dyDescent="0.7">
      <c r="V169" s="400"/>
    </row>
    <row r="170" spans="22:22" ht="30.75" x14ac:dyDescent="0.7">
      <c r="V170" s="400"/>
    </row>
    <row r="171" spans="22:22" ht="30.75" x14ac:dyDescent="0.7">
      <c r="V171" s="400"/>
    </row>
    <row r="172" spans="22:22" ht="30.75" x14ac:dyDescent="0.7">
      <c r="V172" s="400"/>
    </row>
    <row r="173" spans="22:22" ht="30.75" x14ac:dyDescent="0.7">
      <c r="V173" s="400"/>
    </row>
    <row r="174" spans="22:22" ht="30.75" x14ac:dyDescent="0.7">
      <c r="V174" s="400"/>
    </row>
    <row r="175" spans="22:22" ht="30.75" x14ac:dyDescent="0.7">
      <c r="V175" s="400"/>
    </row>
    <row r="176" spans="22:22" ht="30.75" x14ac:dyDescent="0.7">
      <c r="V176" s="400"/>
    </row>
    <row r="177" spans="22:22" ht="30.75" x14ac:dyDescent="0.7">
      <c r="V177" s="400"/>
    </row>
    <row r="178" spans="22:22" ht="30.75" x14ac:dyDescent="0.7">
      <c r="V178" s="400"/>
    </row>
    <row r="179" spans="22:22" ht="30.75" x14ac:dyDescent="0.7">
      <c r="V179" s="400"/>
    </row>
    <row r="180" spans="22:22" ht="30.75" x14ac:dyDescent="0.7">
      <c r="V180" s="400"/>
    </row>
    <row r="181" spans="22:22" ht="30.75" x14ac:dyDescent="0.7">
      <c r="V181" s="400"/>
    </row>
    <row r="182" spans="22:22" ht="30.75" x14ac:dyDescent="0.7">
      <c r="V182" s="400"/>
    </row>
    <row r="183" spans="22:22" ht="30.75" x14ac:dyDescent="0.7">
      <c r="V183" s="400"/>
    </row>
    <row r="184" spans="22:22" ht="30.75" x14ac:dyDescent="0.7">
      <c r="V184" s="400"/>
    </row>
    <row r="185" spans="22:22" ht="30.75" x14ac:dyDescent="0.7">
      <c r="V185" s="400"/>
    </row>
    <row r="186" spans="22:22" ht="30.75" x14ac:dyDescent="0.7">
      <c r="V186" s="400"/>
    </row>
    <row r="187" spans="22:22" ht="30.75" x14ac:dyDescent="0.7">
      <c r="V187" s="400"/>
    </row>
    <row r="188" spans="22:22" ht="30.75" x14ac:dyDescent="0.7">
      <c r="V188" s="400"/>
    </row>
    <row r="189" spans="22:22" ht="30.75" x14ac:dyDescent="0.7">
      <c r="V189" s="400"/>
    </row>
    <row r="190" spans="22:22" ht="30.75" x14ac:dyDescent="0.7">
      <c r="V190" s="400"/>
    </row>
    <row r="191" spans="22:22" ht="30.75" x14ac:dyDescent="0.7">
      <c r="V191" s="400"/>
    </row>
    <row r="192" spans="22:22" ht="30.75" x14ac:dyDescent="0.7">
      <c r="V192" s="400"/>
    </row>
    <row r="193" spans="22:22" ht="30.75" x14ac:dyDescent="0.7">
      <c r="V193" s="400"/>
    </row>
    <row r="194" spans="22:22" ht="30.75" x14ac:dyDescent="0.7">
      <c r="V194" s="400"/>
    </row>
    <row r="195" spans="22:22" ht="30.75" x14ac:dyDescent="0.7">
      <c r="V195" s="400"/>
    </row>
    <row r="196" spans="22:22" ht="30.75" x14ac:dyDescent="0.7">
      <c r="V196" s="400"/>
    </row>
    <row r="197" spans="22:22" ht="30.75" x14ac:dyDescent="0.7">
      <c r="V197" s="400"/>
    </row>
    <row r="198" spans="22:22" ht="30.75" x14ac:dyDescent="0.7">
      <c r="V198" s="400"/>
    </row>
    <row r="199" spans="22:22" ht="30.75" x14ac:dyDescent="0.7">
      <c r="V199" s="400"/>
    </row>
    <row r="200" spans="22:22" ht="30.75" x14ac:dyDescent="0.7">
      <c r="V200" s="400"/>
    </row>
    <row r="201" spans="22:22" ht="30.75" x14ac:dyDescent="0.7">
      <c r="V201" s="400"/>
    </row>
    <row r="202" spans="22:22" ht="30.75" x14ac:dyDescent="0.7">
      <c r="V202" s="400"/>
    </row>
    <row r="203" spans="22:22" ht="30.75" x14ac:dyDescent="0.7">
      <c r="V203" s="400"/>
    </row>
    <row r="204" spans="22:22" ht="30.75" x14ac:dyDescent="0.7">
      <c r="V204" s="400"/>
    </row>
    <row r="205" spans="22:22" ht="30.75" x14ac:dyDescent="0.7">
      <c r="V205" s="400"/>
    </row>
    <row r="206" spans="22:22" ht="30.75" x14ac:dyDescent="0.7">
      <c r="V206" s="400"/>
    </row>
    <row r="207" spans="22:22" ht="30.75" x14ac:dyDescent="0.7">
      <c r="V207" s="400"/>
    </row>
    <row r="208" spans="22:22" ht="30.75" x14ac:dyDescent="0.7">
      <c r="V208" s="400"/>
    </row>
    <row r="209" spans="22:22" ht="30.75" x14ac:dyDescent="0.7">
      <c r="V209" s="400"/>
    </row>
    <row r="210" spans="22:22" ht="30.75" x14ac:dyDescent="0.7">
      <c r="V210" s="400"/>
    </row>
    <row r="211" spans="22:22" ht="30.75" x14ac:dyDescent="0.7">
      <c r="V211" s="400"/>
    </row>
    <row r="212" spans="22:22" ht="30.75" x14ac:dyDescent="0.7">
      <c r="V212" s="400"/>
    </row>
    <row r="213" spans="22:22" ht="30.75" x14ac:dyDescent="0.7">
      <c r="V213" s="400"/>
    </row>
    <row r="214" spans="22:22" ht="30.75" x14ac:dyDescent="0.7">
      <c r="V214" s="400"/>
    </row>
    <row r="215" spans="22:22" ht="30.75" x14ac:dyDescent="0.7">
      <c r="V215" s="400"/>
    </row>
    <row r="216" spans="22:22" ht="30.75" x14ac:dyDescent="0.7">
      <c r="V216" s="400"/>
    </row>
    <row r="217" spans="22:22" ht="30.75" x14ac:dyDescent="0.7">
      <c r="V217" s="400"/>
    </row>
    <row r="218" spans="22:22" ht="30.75" x14ac:dyDescent="0.7">
      <c r="V218" s="400"/>
    </row>
    <row r="219" spans="22:22" ht="30.75" x14ac:dyDescent="0.7">
      <c r="V219" s="400"/>
    </row>
    <row r="220" spans="22:22" ht="30.75" x14ac:dyDescent="0.7">
      <c r="V220" s="400"/>
    </row>
    <row r="221" spans="22:22" ht="30.75" x14ac:dyDescent="0.7">
      <c r="V221" s="400"/>
    </row>
    <row r="222" spans="22:22" ht="30.75" x14ac:dyDescent="0.7">
      <c r="V222" s="400"/>
    </row>
    <row r="223" spans="22:22" ht="30.75" x14ac:dyDescent="0.7">
      <c r="V223" s="400"/>
    </row>
    <row r="224" spans="22:22" ht="30.75" x14ac:dyDescent="0.7">
      <c r="V224" s="400"/>
    </row>
    <row r="225" spans="22:22" ht="30.75" x14ac:dyDescent="0.7">
      <c r="V225" s="400"/>
    </row>
    <row r="226" spans="22:22" ht="30.75" x14ac:dyDescent="0.7">
      <c r="V226" s="400"/>
    </row>
    <row r="227" spans="22:22" ht="30.75" x14ac:dyDescent="0.7">
      <c r="V227" s="400"/>
    </row>
    <row r="228" spans="22:22" ht="30.75" x14ac:dyDescent="0.7">
      <c r="V228" s="400"/>
    </row>
    <row r="229" spans="22:22" ht="30.75" x14ac:dyDescent="0.7">
      <c r="V229" s="400"/>
    </row>
    <row r="230" spans="22:22" ht="30.75" x14ac:dyDescent="0.7">
      <c r="V230" s="400"/>
    </row>
    <row r="231" spans="22:22" ht="30.75" x14ac:dyDescent="0.7">
      <c r="V231" s="400"/>
    </row>
    <row r="232" spans="22:22" ht="30.75" x14ac:dyDescent="0.7">
      <c r="V232" s="400"/>
    </row>
    <row r="233" spans="22:22" ht="30.75" x14ac:dyDescent="0.7">
      <c r="V233" s="400"/>
    </row>
    <row r="234" spans="22:22" ht="30.75" x14ac:dyDescent="0.7">
      <c r="V234" s="400"/>
    </row>
    <row r="235" spans="22:22" ht="30.75" x14ac:dyDescent="0.7">
      <c r="V235" s="400"/>
    </row>
    <row r="236" spans="22:22" ht="30.75" x14ac:dyDescent="0.7">
      <c r="V236" s="400"/>
    </row>
    <row r="237" spans="22:22" ht="30.75" x14ac:dyDescent="0.7">
      <c r="V237" s="400"/>
    </row>
    <row r="238" spans="22:22" ht="30.75" x14ac:dyDescent="0.7">
      <c r="V238" s="400"/>
    </row>
    <row r="239" spans="22:22" ht="30.75" x14ac:dyDescent="0.7">
      <c r="V239" s="400"/>
    </row>
    <row r="240" spans="22:22" ht="30.75" x14ac:dyDescent="0.7">
      <c r="V240" s="400"/>
    </row>
    <row r="241" spans="22:22" ht="30.75" x14ac:dyDescent="0.7">
      <c r="V241" s="400"/>
    </row>
    <row r="242" spans="22:22" ht="30.75" x14ac:dyDescent="0.7">
      <c r="V242" s="400"/>
    </row>
    <row r="243" spans="22:22" ht="30.75" x14ac:dyDescent="0.7">
      <c r="V243" s="400"/>
    </row>
    <row r="244" spans="22:22" ht="30.75" x14ac:dyDescent="0.7">
      <c r="V244" s="400"/>
    </row>
    <row r="245" spans="22:22" ht="30.75" x14ac:dyDescent="0.7">
      <c r="V245" s="400"/>
    </row>
    <row r="246" spans="22:22" ht="30.75" x14ac:dyDescent="0.7">
      <c r="V246" s="400"/>
    </row>
    <row r="247" spans="22:22" ht="30.75" x14ac:dyDescent="0.7">
      <c r="V247" s="400"/>
    </row>
    <row r="248" spans="22:22" ht="30.75" x14ac:dyDescent="0.7">
      <c r="V248" s="400"/>
    </row>
    <row r="249" spans="22:22" ht="30.75" x14ac:dyDescent="0.7">
      <c r="V249" s="400"/>
    </row>
    <row r="250" spans="22:22" ht="30.75" x14ac:dyDescent="0.7">
      <c r="V250" s="400"/>
    </row>
    <row r="251" spans="22:22" ht="30.75" x14ac:dyDescent="0.7">
      <c r="V251" s="400"/>
    </row>
    <row r="252" spans="22:22" ht="30.75" x14ac:dyDescent="0.7">
      <c r="V252" s="400"/>
    </row>
    <row r="253" spans="22:22" ht="30.75" x14ac:dyDescent="0.7">
      <c r="V253" s="400"/>
    </row>
    <row r="254" spans="22:22" ht="30.75" x14ac:dyDescent="0.7">
      <c r="V254" s="400"/>
    </row>
    <row r="255" spans="22:22" ht="30.75" x14ac:dyDescent="0.7">
      <c r="V255" s="400"/>
    </row>
    <row r="256" spans="22:22" ht="30.75" x14ac:dyDescent="0.7">
      <c r="V256" s="400"/>
    </row>
    <row r="257" spans="22:22" ht="30.75" x14ac:dyDescent="0.7">
      <c r="V257" s="400"/>
    </row>
    <row r="258" spans="22:22" ht="30.75" x14ac:dyDescent="0.7">
      <c r="V258" s="400"/>
    </row>
    <row r="259" spans="22:22" ht="30.75" x14ac:dyDescent="0.7">
      <c r="V259" s="400"/>
    </row>
    <row r="260" spans="22:22" ht="30.75" x14ac:dyDescent="0.7">
      <c r="V260" s="400"/>
    </row>
    <row r="261" spans="22:22" ht="30.75" x14ac:dyDescent="0.7">
      <c r="V261" s="400"/>
    </row>
    <row r="262" spans="22:22" ht="30.75" x14ac:dyDescent="0.7">
      <c r="V262" s="400"/>
    </row>
    <row r="263" spans="22:22" ht="30.75" x14ac:dyDescent="0.7">
      <c r="V263" s="400"/>
    </row>
    <row r="264" spans="22:22" ht="30.75" x14ac:dyDescent="0.7">
      <c r="V264" s="400"/>
    </row>
    <row r="265" spans="22:22" ht="30.75" x14ac:dyDescent="0.7">
      <c r="V265" s="400"/>
    </row>
    <row r="266" spans="22:22" ht="30.75" x14ac:dyDescent="0.7">
      <c r="V266" s="400"/>
    </row>
    <row r="267" spans="22:22" ht="30.75" x14ac:dyDescent="0.7">
      <c r="V267" s="400"/>
    </row>
    <row r="268" spans="22:22" ht="30.75" x14ac:dyDescent="0.7">
      <c r="V268" s="400"/>
    </row>
    <row r="269" spans="22:22" ht="30.75" x14ac:dyDescent="0.7">
      <c r="V269" s="400"/>
    </row>
    <row r="270" spans="22:22" ht="30.75" x14ac:dyDescent="0.7">
      <c r="V270" s="400"/>
    </row>
    <row r="271" spans="22:22" ht="30.75" x14ac:dyDescent="0.7">
      <c r="V271" s="400"/>
    </row>
    <row r="272" spans="22:22" ht="30.75" x14ac:dyDescent="0.7">
      <c r="V272" s="400"/>
    </row>
    <row r="273" spans="22:22" ht="30.75" x14ac:dyDescent="0.7">
      <c r="V273" s="400"/>
    </row>
    <row r="274" spans="22:22" ht="30.75" x14ac:dyDescent="0.7">
      <c r="V274" s="400"/>
    </row>
  </sheetData>
  <mergeCells count="24">
    <mergeCell ref="B3:W3"/>
    <mergeCell ref="B5:W5"/>
    <mergeCell ref="B9:B11"/>
    <mergeCell ref="C9:C11"/>
    <mergeCell ref="D9:D11"/>
    <mergeCell ref="E9:E11"/>
    <mergeCell ref="F9:F11"/>
    <mergeCell ref="G9:G11"/>
    <mergeCell ref="H9:H11"/>
    <mergeCell ref="I9:I11"/>
    <mergeCell ref="B66:K66"/>
    <mergeCell ref="L66:W66"/>
    <mergeCell ref="Q9:Q11"/>
    <mergeCell ref="R9:R11"/>
    <mergeCell ref="S9:S11"/>
    <mergeCell ref="T9:T11"/>
    <mergeCell ref="U9:U11"/>
    <mergeCell ref="W9:W11"/>
    <mergeCell ref="J9:J11"/>
    <mergeCell ref="K9:K11"/>
    <mergeCell ref="L9:L11"/>
    <mergeCell ref="N9:N11"/>
    <mergeCell ref="O9:O11"/>
    <mergeCell ref="P9:P11"/>
  </mergeCells>
  <printOptions horizontalCentered="1"/>
  <pageMargins left="0.19685039370078741" right="0.19685039370078741" top="0.59055118110236227" bottom="0.39370078740157483" header="0.51181102362204722" footer="0.51181102362204722"/>
  <pageSetup paperSize="9" scale="42" orientation="portrait" r:id="rId1"/>
  <headerFooter alignWithMargins="0">
    <oddFooter>&amp;C&amp;"Times New Roman,Regular"&amp;20- 9 -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1"/>
  <dimension ref="A1:AN180"/>
  <sheetViews>
    <sheetView rightToLeft="1" view="pageBreakPreview" zoomScale="50" zoomScaleNormal="50" zoomScaleSheetLayoutView="50" workbookViewId="0"/>
  </sheetViews>
  <sheetFormatPr defaultRowHeight="21.75" x14ac:dyDescent="0.5"/>
  <cols>
    <col min="1" max="1" width="10.5703125" style="48" customWidth="1"/>
    <col min="2" max="2" width="74.28515625" style="37" customWidth="1"/>
    <col min="3" max="20" width="16.28515625" style="48" customWidth="1"/>
    <col min="21" max="21" width="70.85546875" style="37" customWidth="1"/>
    <col min="22" max="22" width="17.140625" style="48" bestFit="1" customWidth="1"/>
    <col min="23" max="23" width="13.28515625" style="48" bestFit="1" customWidth="1"/>
    <col min="24" max="24" width="9.140625" style="48"/>
    <col min="25" max="28" width="9.140625" style="48" customWidth="1"/>
    <col min="29" max="29" width="12.42578125" style="48" customWidth="1"/>
    <col min="30" max="37" width="9.140625" style="48"/>
    <col min="38" max="38" width="11" style="48" bestFit="1" customWidth="1"/>
    <col min="39" max="39" width="9.140625" style="48"/>
    <col min="40" max="40" width="14.140625" style="48" customWidth="1"/>
    <col min="41" max="16384" width="9.140625" style="48"/>
  </cols>
  <sheetData>
    <row r="1" spans="1:40" s="5" customFormat="1" ht="19.5" customHeight="1" x14ac:dyDescent="0.65">
      <c r="B1" s="2"/>
      <c r="C1" s="2"/>
      <c r="D1" s="2"/>
      <c r="E1" s="2"/>
      <c r="F1" s="2"/>
      <c r="G1" s="2"/>
      <c r="H1" s="2"/>
      <c r="I1" s="2"/>
      <c r="J1" s="2"/>
      <c r="K1" s="2"/>
      <c r="L1" s="2"/>
      <c r="M1" s="2"/>
      <c r="N1" s="2"/>
      <c r="O1" s="2"/>
      <c r="P1" s="2"/>
      <c r="Q1" s="2"/>
      <c r="R1" s="2"/>
      <c r="S1" s="2"/>
      <c r="T1" s="2"/>
    </row>
    <row r="2" spans="1:40" s="5" customFormat="1" ht="19.5" customHeight="1" x14ac:dyDescent="0.65">
      <c r="B2" s="2"/>
      <c r="C2" s="2"/>
      <c r="D2" s="2"/>
      <c r="E2" s="2"/>
      <c r="F2" s="2"/>
      <c r="G2" s="2"/>
      <c r="H2" s="2"/>
      <c r="I2" s="2"/>
      <c r="J2" s="2"/>
      <c r="K2" s="2"/>
      <c r="L2" s="2"/>
      <c r="M2" s="2"/>
      <c r="N2" s="2"/>
      <c r="O2" s="2"/>
      <c r="P2" s="2"/>
      <c r="Q2" s="2"/>
      <c r="R2" s="2"/>
      <c r="S2" s="2"/>
      <c r="T2" s="2"/>
    </row>
    <row r="3" spans="1:40" s="5" customFormat="1" ht="19.5" customHeight="1" x14ac:dyDescent="0.65">
      <c r="B3" s="2"/>
      <c r="C3" s="2"/>
      <c r="D3" s="2"/>
      <c r="E3" s="2"/>
      <c r="F3" s="2"/>
      <c r="G3" s="2"/>
      <c r="H3" s="2"/>
      <c r="I3" s="2"/>
      <c r="J3" s="2"/>
      <c r="K3" s="2"/>
      <c r="L3" s="2"/>
      <c r="M3" s="2"/>
      <c r="N3" s="2"/>
      <c r="O3" s="2"/>
      <c r="P3" s="2"/>
      <c r="Q3" s="2"/>
      <c r="R3" s="2"/>
      <c r="S3" s="2"/>
      <c r="T3" s="2"/>
    </row>
    <row r="4" spans="1:40" s="1598" customFormat="1" ht="36.75" x14ac:dyDescent="0.85">
      <c r="B4" s="1792" t="s">
        <v>1825</v>
      </c>
      <c r="C4" s="1792"/>
      <c r="D4" s="1792"/>
      <c r="E4" s="1792"/>
      <c r="F4" s="1792"/>
      <c r="G4" s="1792"/>
      <c r="H4" s="1792"/>
      <c r="I4" s="1792"/>
      <c r="J4" s="1792"/>
      <c r="K4" s="1792"/>
      <c r="L4" s="1771" t="s">
        <v>1824</v>
      </c>
      <c r="M4" s="1771"/>
      <c r="N4" s="1771"/>
      <c r="O4" s="1771"/>
      <c r="P4" s="1771"/>
      <c r="Q4" s="1771"/>
      <c r="R4" s="1771"/>
      <c r="S4" s="1771"/>
      <c r="T4" s="1771"/>
      <c r="U4" s="1771"/>
      <c r="V4" s="468"/>
      <c r="W4" s="468"/>
      <c r="X4" s="468"/>
      <c r="Y4" s="468"/>
      <c r="Z4" s="468"/>
      <c r="AA4" s="468"/>
      <c r="AB4" s="468"/>
      <c r="AC4" s="468"/>
      <c r="AD4" s="468"/>
      <c r="AE4" s="468"/>
      <c r="AF4" s="468"/>
      <c r="AG4" s="468"/>
    </row>
    <row r="5" spans="1:40" s="76" customFormat="1" ht="19.5" customHeight="1" x14ac:dyDescent="0.65">
      <c r="B5" s="75"/>
      <c r="C5" s="75"/>
      <c r="D5" s="1561"/>
      <c r="E5" s="1561"/>
      <c r="F5" s="1561"/>
      <c r="G5" s="1561"/>
      <c r="H5" s="1561"/>
      <c r="I5" s="75"/>
      <c r="J5" s="75"/>
      <c r="K5" s="75"/>
      <c r="L5" s="75"/>
      <c r="M5" s="75"/>
      <c r="N5" s="75"/>
      <c r="O5" s="75"/>
      <c r="P5" s="75"/>
      <c r="Q5" s="75"/>
      <c r="R5" s="75"/>
      <c r="S5" s="75"/>
      <c r="T5" s="75"/>
      <c r="U5" s="75"/>
    </row>
    <row r="6" spans="1:40" s="76" customFormat="1" ht="19.5" customHeight="1" x14ac:dyDescent="0.65">
      <c r="B6" s="75"/>
      <c r="C6" s="1561"/>
      <c r="D6" s="1561"/>
      <c r="E6" s="1561"/>
      <c r="F6" s="1561"/>
      <c r="G6" s="1561"/>
      <c r="H6" s="1561"/>
      <c r="I6" s="75"/>
      <c r="J6" s="75"/>
      <c r="K6" s="75"/>
      <c r="L6" s="75"/>
      <c r="M6" s="75"/>
      <c r="N6" s="75"/>
      <c r="O6" s="75"/>
      <c r="P6" s="75"/>
      <c r="Q6" s="75"/>
      <c r="R6" s="75"/>
      <c r="S6" s="75"/>
      <c r="T6" s="75"/>
      <c r="U6" s="75"/>
    </row>
    <row r="7" spans="1:40" s="417" customFormat="1" ht="22.5" x14ac:dyDescent="0.5">
      <c r="B7" s="355" t="s">
        <v>1756</v>
      </c>
      <c r="C7" s="472"/>
      <c r="D7" s="472"/>
      <c r="E7" s="472"/>
      <c r="F7" s="472"/>
      <c r="G7" s="472"/>
      <c r="H7" s="472"/>
      <c r="U7" s="229" t="s">
        <v>1760</v>
      </c>
    </row>
    <row r="8" spans="1:40" s="76" customFormat="1" ht="19.5" customHeight="1" thickBot="1" x14ac:dyDescent="0.7">
      <c r="B8" s="75"/>
      <c r="C8" s="75"/>
      <c r="D8" s="75"/>
      <c r="E8" s="75"/>
      <c r="F8" s="75"/>
      <c r="G8" s="75"/>
      <c r="H8" s="75"/>
      <c r="I8" s="75"/>
      <c r="J8" s="75"/>
      <c r="K8" s="75"/>
      <c r="L8" s="75"/>
      <c r="M8" s="75"/>
      <c r="N8" s="75"/>
      <c r="O8" s="75"/>
      <c r="P8" s="75"/>
      <c r="Q8" s="75"/>
      <c r="R8" s="75"/>
      <c r="S8" s="75"/>
      <c r="T8" s="75"/>
      <c r="U8" s="75"/>
    </row>
    <row r="9" spans="1:40" s="1539" customFormat="1" ht="25.5" customHeight="1" thickTop="1" x14ac:dyDescent="0.7">
      <c r="A9" s="258"/>
      <c r="B9" s="1776" t="s">
        <v>887</v>
      </c>
      <c r="C9" s="1779">
        <v>2008</v>
      </c>
      <c r="D9" s="1779">
        <v>2009</v>
      </c>
      <c r="E9" s="1779">
        <v>2010</v>
      </c>
      <c r="F9" s="1779">
        <v>2011</v>
      </c>
      <c r="G9" s="1779">
        <v>2012</v>
      </c>
      <c r="H9" s="1779">
        <v>2013</v>
      </c>
      <c r="I9" s="1800">
        <v>2013</v>
      </c>
      <c r="J9" s="1801"/>
      <c r="K9" s="1801"/>
      <c r="L9" s="1798">
        <v>2013</v>
      </c>
      <c r="M9" s="1798"/>
      <c r="N9" s="1798"/>
      <c r="O9" s="1798"/>
      <c r="P9" s="1798"/>
      <c r="Q9" s="1798"/>
      <c r="R9" s="1798"/>
      <c r="S9" s="1798"/>
      <c r="T9" s="1799"/>
      <c r="U9" s="1773" t="s">
        <v>886</v>
      </c>
    </row>
    <row r="10" spans="1:40" s="258" customFormat="1" ht="22.5" customHeight="1" x14ac:dyDescent="0.7">
      <c r="B10" s="1777"/>
      <c r="C10" s="1780"/>
      <c r="D10" s="1780"/>
      <c r="E10" s="1780"/>
      <c r="F10" s="1780"/>
      <c r="G10" s="1780"/>
      <c r="H10" s="1780"/>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802"/>
    </row>
    <row r="11" spans="1:40" s="338" customFormat="1" ht="22.5" customHeight="1" x14ac:dyDescent="0.7">
      <c r="A11" s="258"/>
      <c r="B11" s="1778"/>
      <c r="C11" s="1781"/>
      <c r="D11" s="1781"/>
      <c r="E11" s="1781"/>
      <c r="F11" s="1781"/>
      <c r="G11" s="1781"/>
      <c r="H11" s="1781"/>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803"/>
    </row>
    <row r="12" spans="1:40" s="339" customFormat="1" ht="13.5" customHeight="1" x14ac:dyDescent="0.7">
      <c r="B12" s="340"/>
      <c r="C12" s="353"/>
      <c r="D12" s="353"/>
      <c r="E12" s="353"/>
      <c r="F12" s="353"/>
      <c r="G12" s="353"/>
      <c r="H12" s="353"/>
      <c r="I12" s="420"/>
      <c r="J12" s="421"/>
      <c r="K12" s="421"/>
      <c r="L12" s="421"/>
      <c r="M12" s="421"/>
      <c r="N12" s="421"/>
      <c r="O12" s="421"/>
      <c r="P12" s="421"/>
      <c r="Q12" s="421"/>
      <c r="R12" s="421"/>
      <c r="S12" s="421"/>
      <c r="T12" s="422"/>
      <c r="U12" s="354"/>
    </row>
    <row r="13" spans="1:40" s="360" customFormat="1" ht="24.95" customHeight="1" x14ac:dyDescent="0.2">
      <c r="A13" s="365"/>
      <c r="B13" s="455" t="s">
        <v>7</v>
      </c>
      <c r="C13" s="635"/>
      <c r="D13" s="635"/>
      <c r="E13" s="635"/>
      <c r="F13" s="635"/>
      <c r="G13" s="635"/>
      <c r="H13" s="635"/>
      <c r="I13" s="880"/>
      <c r="J13" s="878"/>
      <c r="K13" s="878"/>
      <c r="L13" s="878"/>
      <c r="M13" s="878"/>
      <c r="N13" s="878"/>
      <c r="O13" s="878"/>
      <c r="P13" s="878"/>
      <c r="Q13" s="878"/>
      <c r="R13" s="878"/>
      <c r="S13" s="878"/>
      <c r="T13" s="881"/>
      <c r="U13" s="379" t="s">
        <v>379</v>
      </c>
    </row>
    <row r="14" spans="1:40" s="360" customFormat="1" ht="13.5" customHeight="1" x14ac:dyDescent="0.2">
      <c r="B14" s="454"/>
      <c r="C14" s="979"/>
      <c r="D14" s="979"/>
      <c r="E14" s="979"/>
      <c r="F14" s="979"/>
      <c r="G14" s="979"/>
      <c r="H14" s="979"/>
      <c r="I14" s="980"/>
      <c r="J14" s="981"/>
      <c r="K14" s="981"/>
      <c r="L14" s="981"/>
      <c r="M14" s="981"/>
      <c r="N14" s="981"/>
      <c r="O14" s="981"/>
      <c r="P14" s="981"/>
      <c r="Q14" s="981"/>
      <c r="R14" s="981"/>
      <c r="S14" s="981"/>
      <c r="T14" s="982"/>
      <c r="U14" s="620"/>
    </row>
    <row r="15" spans="1:40" s="360" customFormat="1" ht="24.95" customHeight="1" x14ac:dyDescent="0.2">
      <c r="A15" s="1592"/>
      <c r="B15" s="454" t="s">
        <v>8</v>
      </c>
      <c r="C15" s="884">
        <v>131502.06001560698</v>
      </c>
      <c r="D15" s="884">
        <v>142556.57402660899</v>
      </c>
      <c r="E15" s="884">
        <v>144072.77043499856</v>
      </c>
      <c r="F15" s="884">
        <v>169066.11999040365</v>
      </c>
      <c r="G15" s="884">
        <v>207299.23284784213</v>
      </c>
      <c r="H15" s="884">
        <v>376643.94188615988</v>
      </c>
      <c r="I15" s="794">
        <v>213744.19617363668</v>
      </c>
      <c r="J15" s="792">
        <v>216422.53556367292</v>
      </c>
      <c r="K15" s="792">
        <v>235459.93100566728</v>
      </c>
      <c r="L15" s="792">
        <v>337622.58475969988</v>
      </c>
      <c r="M15" s="792">
        <v>402444.94389217685</v>
      </c>
      <c r="N15" s="792">
        <v>507437.0233050338</v>
      </c>
      <c r="O15" s="792">
        <v>472326.11426332511</v>
      </c>
      <c r="P15" s="792">
        <v>468214.41166195588</v>
      </c>
      <c r="Q15" s="792">
        <v>466411.29603437538</v>
      </c>
      <c r="R15" s="792">
        <v>425324.12674475496</v>
      </c>
      <c r="S15" s="792">
        <v>383261.52275715285</v>
      </c>
      <c r="T15" s="793">
        <v>376643.94188615988</v>
      </c>
      <c r="U15" s="620" t="s">
        <v>380</v>
      </c>
      <c r="V15" s="904"/>
      <c r="W15" s="904"/>
      <c r="X15" s="904"/>
      <c r="Y15" s="904"/>
      <c r="Z15" s="904"/>
      <c r="AA15" s="904"/>
      <c r="AB15" s="904"/>
      <c r="AC15" s="904"/>
      <c r="AD15" s="904"/>
      <c r="AE15" s="904"/>
      <c r="AF15" s="904"/>
      <c r="AG15" s="904"/>
      <c r="AH15" s="904"/>
      <c r="AI15" s="904"/>
      <c r="AJ15" s="904"/>
      <c r="AK15" s="904"/>
      <c r="AL15" s="904"/>
      <c r="AM15" s="363"/>
      <c r="AN15" s="363"/>
    </row>
    <row r="16" spans="1:40" s="365" customFormat="1" ht="24.95" customHeight="1" x14ac:dyDescent="0.2">
      <c r="A16" s="1592"/>
      <c r="B16" s="621" t="s">
        <v>173</v>
      </c>
      <c r="C16" s="888">
        <v>4048.5226371799999</v>
      </c>
      <c r="D16" s="888">
        <v>4857.0217196199992</v>
      </c>
      <c r="E16" s="888">
        <v>6535.9412993659989</v>
      </c>
      <c r="F16" s="888">
        <v>11930.478033589001</v>
      </c>
      <c r="G16" s="888">
        <v>6173.8304495790017</v>
      </c>
      <c r="H16" s="888">
        <v>11803.844086610003</v>
      </c>
      <c r="I16" s="791">
        <v>6837.9185512550011</v>
      </c>
      <c r="J16" s="789">
        <v>6224.0032693599996</v>
      </c>
      <c r="K16" s="789">
        <v>5560.3857169949997</v>
      </c>
      <c r="L16" s="789">
        <v>6877.9920878600014</v>
      </c>
      <c r="M16" s="789">
        <v>9134.88955403</v>
      </c>
      <c r="N16" s="789">
        <v>12464.453339890002</v>
      </c>
      <c r="O16" s="789">
        <v>10992.31453895</v>
      </c>
      <c r="P16" s="789">
        <v>8432.8238684100015</v>
      </c>
      <c r="Q16" s="789">
        <v>10546.168311180001</v>
      </c>
      <c r="R16" s="789">
        <v>10641.88582318</v>
      </c>
      <c r="S16" s="789">
        <v>10633.165909260002</v>
      </c>
      <c r="T16" s="790">
        <v>11803.844086610003</v>
      </c>
      <c r="U16" s="622" t="s">
        <v>888</v>
      </c>
      <c r="V16" s="904"/>
      <c r="W16" s="904"/>
      <c r="X16" s="904"/>
      <c r="Y16" s="904"/>
      <c r="Z16" s="904"/>
      <c r="AA16" s="904"/>
      <c r="AB16" s="904"/>
      <c r="AC16" s="904"/>
      <c r="AD16" s="904"/>
      <c r="AE16" s="904"/>
      <c r="AF16" s="904"/>
      <c r="AG16" s="904"/>
      <c r="AH16" s="904"/>
      <c r="AI16" s="904"/>
      <c r="AJ16" s="904"/>
      <c r="AK16" s="904"/>
      <c r="AL16" s="904"/>
      <c r="AM16" s="363"/>
      <c r="AN16" s="363"/>
    </row>
    <row r="17" spans="1:40" s="365" customFormat="1" ht="24.95" customHeight="1" x14ac:dyDescent="0.2">
      <c r="A17" s="1592"/>
      <c r="B17" s="621" t="s">
        <v>952</v>
      </c>
      <c r="C17" s="888">
        <v>119822.06035694698</v>
      </c>
      <c r="D17" s="888">
        <v>113465.26179769098</v>
      </c>
      <c r="E17" s="888">
        <v>101539.08183351035</v>
      </c>
      <c r="F17" s="888">
        <v>113792.51809103336</v>
      </c>
      <c r="G17" s="888">
        <v>168224.0270928255</v>
      </c>
      <c r="H17" s="888">
        <v>308402.85858072276</v>
      </c>
      <c r="I17" s="791">
        <v>173918.01309767098</v>
      </c>
      <c r="J17" s="789">
        <v>180970.71159936924</v>
      </c>
      <c r="K17" s="789">
        <v>197172.82899835368</v>
      </c>
      <c r="L17" s="789">
        <v>281001.01722430682</v>
      </c>
      <c r="M17" s="789">
        <v>331593.24461881659</v>
      </c>
      <c r="N17" s="789">
        <v>423985.0288109337</v>
      </c>
      <c r="O17" s="789">
        <v>393224.77809670009</v>
      </c>
      <c r="P17" s="789">
        <v>394958.40866411134</v>
      </c>
      <c r="Q17" s="789">
        <v>388772.22902316821</v>
      </c>
      <c r="R17" s="789">
        <v>353510.56112547906</v>
      </c>
      <c r="S17" s="789">
        <v>316313.42354490433</v>
      </c>
      <c r="T17" s="790">
        <v>308402.85858072276</v>
      </c>
      <c r="U17" s="1011" t="s">
        <v>1459</v>
      </c>
      <c r="V17" s="904"/>
      <c r="W17" s="904"/>
      <c r="X17" s="904"/>
      <c r="Y17" s="904"/>
      <c r="Z17" s="904"/>
      <c r="AA17" s="904"/>
      <c r="AB17" s="904"/>
      <c r="AC17" s="904"/>
      <c r="AD17" s="904"/>
      <c r="AE17" s="904"/>
      <c r="AF17" s="904"/>
      <c r="AG17" s="904"/>
      <c r="AH17" s="904"/>
      <c r="AI17" s="904"/>
      <c r="AJ17" s="904"/>
      <c r="AK17" s="904"/>
      <c r="AL17" s="904"/>
      <c r="AM17" s="363"/>
      <c r="AN17" s="363"/>
    </row>
    <row r="18" spans="1:40" s="365" customFormat="1" ht="24.95" customHeight="1" x14ac:dyDescent="0.2">
      <c r="A18" s="1592"/>
      <c r="B18" s="621" t="s">
        <v>156</v>
      </c>
      <c r="C18" s="888">
        <v>7631.4770214799992</v>
      </c>
      <c r="D18" s="888">
        <v>24234.290509298</v>
      </c>
      <c r="E18" s="888">
        <v>35997.747302122196</v>
      </c>
      <c r="F18" s="888">
        <v>43343.123865781308</v>
      </c>
      <c r="G18" s="888">
        <v>32901.375305437607</v>
      </c>
      <c r="H18" s="888">
        <v>56437.239218827104</v>
      </c>
      <c r="I18" s="791">
        <v>32988.264524710699</v>
      </c>
      <c r="J18" s="789">
        <v>29227.820694943697</v>
      </c>
      <c r="K18" s="789">
        <v>32726.7162903186</v>
      </c>
      <c r="L18" s="789">
        <v>49743.575447533105</v>
      </c>
      <c r="M18" s="789">
        <v>61716.809719330304</v>
      </c>
      <c r="N18" s="789">
        <v>70987.541154210005</v>
      </c>
      <c r="O18" s="789">
        <v>68109.021627674985</v>
      </c>
      <c r="P18" s="789">
        <v>64823.179129434604</v>
      </c>
      <c r="Q18" s="789">
        <v>67092.898700027203</v>
      </c>
      <c r="R18" s="789">
        <v>61171.679796095901</v>
      </c>
      <c r="S18" s="789">
        <v>56314.933302988517</v>
      </c>
      <c r="T18" s="790">
        <v>56437.239218827104</v>
      </c>
      <c r="U18" s="622" t="s">
        <v>383</v>
      </c>
      <c r="V18" s="904"/>
      <c r="W18" s="904"/>
      <c r="X18" s="904"/>
      <c r="Y18" s="904"/>
      <c r="Z18" s="904"/>
      <c r="AA18" s="904"/>
      <c r="AB18" s="904"/>
      <c r="AC18" s="904"/>
      <c r="AD18" s="904"/>
      <c r="AE18" s="904"/>
      <c r="AF18" s="904"/>
      <c r="AG18" s="904"/>
      <c r="AH18" s="904"/>
      <c r="AI18" s="904"/>
      <c r="AJ18" s="904"/>
      <c r="AK18" s="904"/>
      <c r="AL18" s="904"/>
      <c r="AM18" s="363"/>
      <c r="AN18" s="363"/>
    </row>
    <row r="19" spans="1:40" s="360" customFormat="1" ht="12" customHeight="1" x14ac:dyDescent="0.2">
      <c r="A19" s="1592"/>
      <c r="B19" s="454"/>
      <c r="C19" s="884"/>
      <c r="D19" s="884"/>
      <c r="E19" s="884"/>
      <c r="F19" s="884"/>
      <c r="G19" s="884"/>
      <c r="H19" s="884"/>
      <c r="I19" s="794"/>
      <c r="J19" s="792"/>
      <c r="K19" s="792"/>
      <c r="L19" s="792"/>
      <c r="M19" s="792"/>
      <c r="N19" s="792"/>
      <c r="O19" s="792"/>
      <c r="P19" s="792"/>
      <c r="Q19" s="792"/>
      <c r="R19" s="792"/>
      <c r="S19" s="792"/>
      <c r="T19" s="793"/>
      <c r="U19" s="620"/>
      <c r="V19" s="904"/>
      <c r="W19" s="904"/>
      <c r="X19" s="904"/>
      <c r="Y19" s="904"/>
      <c r="Z19" s="904"/>
      <c r="AA19" s="904"/>
      <c r="AB19" s="904"/>
      <c r="AC19" s="904"/>
      <c r="AD19" s="904"/>
      <c r="AE19" s="904"/>
      <c r="AF19" s="904"/>
      <c r="AG19" s="904"/>
      <c r="AH19" s="904"/>
      <c r="AI19" s="904"/>
      <c r="AJ19" s="904"/>
      <c r="AK19" s="904"/>
      <c r="AL19" s="904"/>
      <c r="AM19" s="363"/>
      <c r="AN19" s="363"/>
    </row>
    <row r="20" spans="1:40" s="360" customFormat="1" ht="24.95" customHeight="1" x14ac:dyDescent="0.2">
      <c r="A20" s="1592"/>
      <c r="B20" s="454" t="s">
        <v>9</v>
      </c>
      <c r="C20" s="884">
        <v>240607.44295609047</v>
      </c>
      <c r="D20" s="884">
        <v>341228.01649940433</v>
      </c>
      <c r="E20" s="884">
        <v>486053.29974374268</v>
      </c>
      <c r="F20" s="884">
        <v>376494.73872632388</v>
      </c>
      <c r="G20" s="884">
        <v>388830.63851042732</v>
      </c>
      <c r="H20" s="884">
        <v>419475.60533903376</v>
      </c>
      <c r="I20" s="794">
        <v>387491.56328858156</v>
      </c>
      <c r="J20" s="792">
        <v>386461.81630014221</v>
      </c>
      <c r="K20" s="792">
        <v>387857.42026505829</v>
      </c>
      <c r="L20" s="792">
        <v>422309.85098924988</v>
      </c>
      <c r="M20" s="792">
        <v>430506.08889048418</v>
      </c>
      <c r="N20" s="792">
        <v>452108.3942963634</v>
      </c>
      <c r="O20" s="792">
        <v>430321.53130727989</v>
      </c>
      <c r="P20" s="792">
        <v>434053.30917189852</v>
      </c>
      <c r="Q20" s="792">
        <v>434497.22435122658</v>
      </c>
      <c r="R20" s="792">
        <v>432725.21321007732</v>
      </c>
      <c r="S20" s="792">
        <v>433916.18962849485</v>
      </c>
      <c r="T20" s="793">
        <v>419475.60533903376</v>
      </c>
      <c r="U20" s="620" t="s">
        <v>384</v>
      </c>
      <c r="V20" s="904"/>
      <c r="W20" s="904"/>
      <c r="X20" s="904"/>
      <c r="Y20" s="904"/>
      <c r="Z20" s="904"/>
      <c r="AA20" s="904"/>
      <c r="AB20" s="904"/>
      <c r="AC20" s="904"/>
      <c r="AD20" s="904"/>
      <c r="AE20" s="904"/>
      <c r="AF20" s="904"/>
      <c r="AG20" s="904"/>
      <c r="AH20" s="904"/>
      <c r="AI20" s="904"/>
      <c r="AJ20" s="904"/>
      <c r="AK20" s="904"/>
      <c r="AL20" s="904"/>
      <c r="AM20" s="363"/>
      <c r="AN20" s="363"/>
    </row>
    <row r="21" spans="1:40" s="360" customFormat="1" ht="24.95" customHeight="1" x14ac:dyDescent="0.2">
      <c r="A21" s="1592"/>
      <c r="B21" s="621" t="s">
        <v>953</v>
      </c>
      <c r="C21" s="888">
        <v>0</v>
      </c>
      <c r="D21" s="888">
        <v>0</v>
      </c>
      <c r="E21" s="888">
        <v>35547.758504930003</v>
      </c>
      <c r="F21" s="888">
        <v>501.02873224999996</v>
      </c>
      <c r="G21" s="888">
        <v>512.15679512359998</v>
      </c>
      <c r="H21" s="888">
        <v>504.69421199999999</v>
      </c>
      <c r="I21" s="791">
        <v>503.47903600000001</v>
      </c>
      <c r="J21" s="789">
        <v>497.98494719130002</v>
      </c>
      <c r="K21" s="789">
        <v>499.34005500000006</v>
      </c>
      <c r="L21" s="789">
        <v>500.67844400000001</v>
      </c>
      <c r="M21" s="789">
        <v>502.03539238000008</v>
      </c>
      <c r="N21" s="789">
        <v>503.37460299999998</v>
      </c>
      <c r="O21" s="789">
        <v>504.73237227000004</v>
      </c>
      <c r="P21" s="789">
        <v>499.28944299999995</v>
      </c>
      <c r="Q21" s="789">
        <v>500.63243599999998</v>
      </c>
      <c r="R21" s="789">
        <v>501.99082770000001</v>
      </c>
      <c r="S21" s="789">
        <v>503.33381999999995</v>
      </c>
      <c r="T21" s="790">
        <v>504.69421199999999</v>
      </c>
      <c r="U21" s="622" t="s">
        <v>943</v>
      </c>
      <c r="V21" s="904"/>
      <c r="W21" s="904"/>
      <c r="X21" s="904"/>
      <c r="Y21" s="904"/>
      <c r="Z21" s="904"/>
      <c r="AA21" s="904"/>
      <c r="AB21" s="904"/>
      <c r="AC21" s="904"/>
      <c r="AD21" s="904"/>
      <c r="AE21" s="904"/>
      <c r="AF21" s="904"/>
      <c r="AG21" s="904"/>
      <c r="AH21" s="904"/>
      <c r="AI21" s="904"/>
      <c r="AJ21" s="904"/>
      <c r="AK21" s="904"/>
      <c r="AL21" s="904"/>
      <c r="AM21" s="363"/>
      <c r="AN21" s="363"/>
    </row>
    <row r="22" spans="1:40" s="365" customFormat="1" ht="24.95" customHeight="1" x14ac:dyDescent="0.2">
      <c r="A22" s="1592"/>
      <c r="B22" s="913" t="s">
        <v>950</v>
      </c>
      <c r="C22" s="888">
        <v>0</v>
      </c>
      <c r="D22" s="888">
        <v>0</v>
      </c>
      <c r="E22" s="888">
        <v>298.94386985</v>
      </c>
      <c r="F22" s="888">
        <v>499.62559699999997</v>
      </c>
      <c r="G22" s="888">
        <v>502.12600400000002</v>
      </c>
      <c r="H22" s="888">
        <v>504.69421199999999</v>
      </c>
      <c r="I22" s="791">
        <v>503.47903600000001</v>
      </c>
      <c r="J22" s="789">
        <v>497.984286</v>
      </c>
      <c r="K22" s="789">
        <v>499.34005500000006</v>
      </c>
      <c r="L22" s="789">
        <v>500.67844400000001</v>
      </c>
      <c r="M22" s="789">
        <v>502.03521400000005</v>
      </c>
      <c r="N22" s="789">
        <v>503.37460299999998</v>
      </c>
      <c r="O22" s="789">
        <v>504.73237227000004</v>
      </c>
      <c r="P22" s="789">
        <v>499.28944299999995</v>
      </c>
      <c r="Q22" s="789">
        <v>500.63243599999998</v>
      </c>
      <c r="R22" s="789">
        <v>501.99082770000001</v>
      </c>
      <c r="S22" s="789">
        <v>503.33381999999995</v>
      </c>
      <c r="T22" s="790">
        <v>504.69421199999999</v>
      </c>
      <c r="U22" s="916" t="s">
        <v>1304</v>
      </c>
      <c r="V22" s="904"/>
      <c r="W22" s="904"/>
      <c r="X22" s="904"/>
      <c r="Y22" s="904"/>
      <c r="Z22" s="904"/>
      <c r="AA22" s="904"/>
      <c r="AB22" s="904"/>
      <c r="AC22" s="904"/>
      <c r="AD22" s="904"/>
      <c r="AE22" s="904"/>
      <c r="AF22" s="904"/>
      <c r="AG22" s="904"/>
      <c r="AH22" s="904"/>
      <c r="AI22" s="904"/>
      <c r="AJ22" s="904"/>
      <c r="AK22" s="904"/>
      <c r="AL22" s="904"/>
      <c r="AM22" s="363"/>
      <c r="AN22" s="363"/>
    </row>
    <row r="23" spans="1:40" s="365" customFormat="1" ht="24.95" customHeight="1" x14ac:dyDescent="0.2">
      <c r="A23" s="1592"/>
      <c r="B23" s="913" t="s">
        <v>931</v>
      </c>
      <c r="C23" s="888">
        <v>0</v>
      </c>
      <c r="D23" s="888">
        <v>0</v>
      </c>
      <c r="E23" s="888">
        <v>35248.814635080002</v>
      </c>
      <c r="F23" s="888">
        <v>1.4031352500000001</v>
      </c>
      <c r="G23" s="888">
        <v>10.0307911236</v>
      </c>
      <c r="H23" s="888">
        <v>0</v>
      </c>
      <c r="I23" s="791">
        <v>0</v>
      </c>
      <c r="J23" s="789">
        <v>6.6119129999999999E-4</v>
      </c>
      <c r="K23" s="789">
        <v>0</v>
      </c>
      <c r="L23" s="789">
        <v>0</v>
      </c>
      <c r="M23" s="789">
        <v>1.7838000000000001E-4</v>
      </c>
      <c r="N23" s="789">
        <v>0</v>
      </c>
      <c r="O23" s="789">
        <v>0</v>
      </c>
      <c r="P23" s="789">
        <v>0</v>
      </c>
      <c r="Q23" s="789">
        <v>0</v>
      </c>
      <c r="R23" s="789">
        <v>0</v>
      </c>
      <c r="S23" s="789">
        <v>0</v>
      </c>
      <c r="T23" s="790">
        <v>0</v>
      </c>
      <c r="U23" s="916" t="s">
        <v>1305</v>
      </c>
      <c r="V23" s="904"/>
      <c r="W23" s="904"/>
      <c r="X23" s="904"/>
      <c r="Y23" s="904"/>
      <c r="Z23" s="904"/>
      <c r="AA23" s="904"/>
      <c r="AB23" s="904"/>
      <c r="AC23" s="904"/>
      <c r="AD23" s="904"/>
      <c r="AE23" s="904"/>
      <c r="AF23" s="904"/>
      <c r="AG23" s="904"/>
      <c r="AH23" s="904"/>
      <c r="AI23" s="904"/>
      <c r="AJ23" s="904"/>
      <c r="AK23" s="904"/>
      <c r="AL23" s="904"/>
      <c r="AM23" s="363"/>
      <c r="AN23" s="363"/>
    </row>
    <row r="24" spans="1:40" s="365" customFormat="1" ht="24.95" customHeight="1" x14ac:dyDescent="0.2">
      <c r="A24" s="1592"/>
      <c r="B24" s="621" t="s">
        <v>932</v>
      </c>
      <c r="C24" s="888">
        <v>124301.21055064045</v>
      </c>
      <c r="D24" s="888">
        <v>169599.73293681807</v>
      </c>
      <c r="E24" s="888">
        <v>232036.69465692659</v>
      </c>
      <c r="F24" s="888">
        <v>251900.30741574347</v>
      </c>
      <c r="G24" s="888">
        <v>223473.53778398701</v>
      </c>
      <c r="H24" s="888">
        <v>231625.82754513717</v>
      </c>
      <c r="I24" s="791">
        <v>222344.49409031749</v>
      </c>
      <c r="J24" s="789">
        <v>219875.93612029098</v>
      </c>
      <c r="K24" s="789">
        <v>221626.30965635006</v>
      </c>
      <c r="L24" s="789">
        <v>238556.12737445498</v>
      </c>
      <c r="M24" s="789">
        <v>242303.84183450276</v>
      </c>
      <c r="N24" s="789">
        <v>250654.00481807193</v>
      </c>
      <c r="O24" s="789">
        <v>249434.72890201252</v>
      </c>
      <c r="P24" s="789">
        <v>249053.23366129474</v>
      </c>
      <c r="Q24" s="789">
        <v>244410.88775769161</v>
      </c>
      <c r="R24" s="789">
        <v>239280.83440387715</v>
      </c>
      <c r="S24" s="789">
        <v>233303.39153619722</v>
      </c>
      <c r="T24" s="790">
        <v>231625.82754513717</v>
      </c>
      <c r="U24" s="622" t="s">
        <v>944</v>
      </c>
      <c r="V24" s="904"/>
      <c r="W24" s="904"/>
      <c r="X24" s="904"/>
      <c r="Y24" s="904"/>
      <c r="Z24" s="904"/>
      <c r="AA24" s="904"/>
      <c r="AB24" s="904"/>
      <c r="AC24" s="904"/>
      <c r="AD24" s="904"/>
      <c r="AE24" s="904"/>
      <c r="AF24" s="904"/>
      <c r="AG24" s="904"/>
      <c r="AH24" s="904"/>
      <c r="AI24" s="904"/>
      <c r="AJ24" s="904"/>
      <c r="AK24" s="904"/>
      <c r="AL24" s="904"/>
      <c r="AM24" s="363"/>
      <c r="AN24" s="363"/>
    </row>
    <row r="25" spans="1:40" s="365" customFormat="1" ht="24.95" customHeight="1" x14ac:dyDescent="0.2">
      <c r="A25" s="1592"/>
      <c r="B25" s="621" t="s">
        <v>933</v>
      </c>
      <c r="C25" s="888">
        <v>1400.5382010800001</v>
      </c>
      <c r="D25" s="888">
        <v>2215.2280515501998</v>
      </c>
      <c r="E25" s="888">
        <v>1576.2035375285</v>
      </c>
      <c r="F25" s="888">
        <v>1613.7635113474003</v>
      </c>
      <c r="G25" s="888">
        <v>1783.7622580912</v>
      </c>
      <c r="H25" s="888">
        <v>1744.8617413897</v>
      </c>
      <c r="I25" s="791">
        <v>1782.5688702980999</v>
      </c>
      <c r="J25" s="789">
        <v>1784.6633190645998</v>
      </c>
      <c r="K25" s="789">
        <v>1787.5251667075001</v>
      </c>
      <c r="L25" s="789">
        <v>1788.7009768191999</v>
      </c>
      <c r="M25" s="789">
        <v>1792.9976072768002</v>
      </c>
      <c r="N25" s="789">
        <v>1761.1611647285997</v>
      </c>
      <c r="O25" s="789">
        <v>3578.9002424099999</v>
      </c>
      <c r="P25" s="789">
        <v>3522.8054115399996</v>
      </c>
      <c r="Q25" s="789">
        <v>1745.2495629399998</v>
      </c>
      <c r="R25" s="789">
        <v>1744.4941314999999</v>
      </c>
      <c r="S25" s="789">
        <v>1741.9429565999999</v>
      </c>
      <c r="T25" s="790">
        <v>1744.8617413897</v>
      </c>
      <c r="U25" s="622" t="s">
        <v>945</v>
      </c>
      <c r="V25" s="904"/>
      <c r="W25" s="904"/>
      <c r="X25" s="904"/>
      <c r="Y25" s="904"/>
      <c r="Z25" s="904"/>
      <c r="AA25" s="904"/>
      <c r="AB25" s="904"/>
      <c r="AC25" s="904"/>
      <c r="AD25" s="904"/>
      <c r="AE25" s="904"/>
      <c r="AF25" s="904"/>
      <c r="AG25" s="904"/>
      <c r="AH25" s="904"/>
      <c r="AI25" s="904"/>
      <c r="AJ25" s="904"/>
      <c r="AK25" s="904"/>
      <c r="AL25" s="904"/>
      <c r="AM25" s="363"/>
      <c r="AN25" s="363"/>
    </row>
    <row r="26" spans="1:40" s="365" customFormat="1" ht="24.95" customHeight="1" x14ac:dyDescent="0.2">
      <c r="A26" s="1592"/>
      <c r="B26" s="454" t="s">
        <v>940</v>
      </c>
      <c r="C26" s="884">
        <v>86509.500614079996</v>
      </c>
      <c r="D26" s="884">
        <v>125313.72850457301</v>
      </c>
      <c r="E26" s="884">
        <v>157153.432131006</v>
      </c>
      <c r="F26" s="884">
        <v>95705.41371855</v>
      </c>
      <c r="G26" s="884">
        <v>150899.57155771099</v>
      </c>
      <c r="H26" s="884">
        <v>162033.333922736</v>
      </c>
      <c r="I26" s="794">
        <v>145884.74470997899</v>
      </c>
      <c r="J26" s="792">
        <v>146935.23844896501</v>
      </c>
      <c r="K26" s="792">
        <v>143846.937488058</v>
      </c>
      <c r="L26" s="792">
        <v>149469.36984989699</v>
      </c>
      <c r="M26" s="792">
        <v>153628.60673407599</v>
      </c>
      <c r="N26" s="792">
        <v>178375.30766351099</v>
      </c>
      <c r="O26" s="792">
        <v>158890.56185650302</v>
      </c>
      <c r="P26" s="792">
        <v>162280.194203819</v>
      </c>
      <c r="Q26" s="792">
        <v>170091.25818106698</v>
      </c>
      <c r="R26" s="792">
        <v>171824.185925848</v>
      </c>
      <c r="S26" s="792">
        <v>171824.492456206</v>
      </c>
      <c r="T26" s="793">
        <v>162033.333922736</v>
      </c>
      <c r="U26" s="620" t="s">
        <v>946</v>
      </c>
      <c r="V26" s="904"/>
      <c r="W26" s="904"/>
      <c r="X26" s="904"/>
      <c r="Y26" s="904"/>
      <c r="Z26" s="904"/>
      <c r="AA26" s="904"/>
      <c r="AB26" s="904"/>
      <c r="AC26" s="904"/>
      <c r="AD26" s="904"/>
      <c r="AE26" s="904"/>
      <c r="AF26" s="904"/>
      <c r="AG26" s="904"/>
      <c r="AH26" s="904"/>
      <c r="AI26" s="904"/>
      <c r="AJ26" s="904"/>
      <c r="AK26" s="904"/>
      <c r="AL26" s="904"/>
      <c r="AM26" s="363"/>
      <c r="AN26" s="363"/>
    </row>
    <row r="27" spans="1:40" s="365" customFormat="1" ht="24.95" customHeight="1" x14ac:dyDescent="0.2">
      <c r="A27" s="1592"/>
      <c r="B27" s="999" t="s">
        <v>788</v>
      </c>
      <c r="C27" s="888">
        <v>9327.35576932</v>
      </c>
      <c r="D27" s="888">
        <v>10818.89640634</v>
      </c>
      <c r="E27" s="888">
        <v>13247.640387819996</v>
      </c>
      <c r="F27" s="888">
        <v>15309.225834270001</v>
      </c>
      <c r="G27" s="888">
        <v>7539.7392514100002</v>
      </c>
      <c r="H27" s="888">
        <v>7264.8685752399997</v>
      </c>
      <c r="I27" s="791">
        <v>8374.4696030599989</v>
      </c>
      <c r="J27" s="789">
        <v>8068.8054275899995</v>
      </c>
      <c r="K27" s="789">
        <v>6527.7005389100004</v>
      </c>
      <c r="L27" s="789">
        <v>5446.5278698800003</v>
      </c>
      <c r="M27" s="789">
        <v>7314.9273333900001</v>
      </c>
      <c r="N27" s="789">
        <v>7153.974686470001</v>
      </c>
      <c r="O27" s="789">
        <v>7341.8965433100011</v>
      </c>
      <c r="P27" s="789">
        <v>8068.1450836999993</v>
      </c>
      <c r="Q27" s="789">
        <v>8749.4546698099984</v>
      </c>
      <c r="R27" s="789">
        <v>8458.7133630600001</v>
      </c>
      <c r="S27" s="789">
        <v>8625.5535878900009</v>
      </c>
      <c r="T27" s="790">
        <v>7264.8685752399997</v>
      </c>
      <c r="U27" s="916" t="s">
        <v>1054</v>
      </c>
      <c r="V27" s="904"/>
      <c r="W27" s="904"/>
      <c r="X27" s="904"/>
      <c r="Y27" s="904"/>
      <c r="Z27" s="904"/>
      <c r="AA27" s="904"/>
      <c r="AB27" s="904"/>
      <c r="AC27" s="904"/>
      <c r="AD27" s="904"/>
      <c r="AE27" s="904"/>
      <c r="AF27" s="904"/>
      <c r="AG27" s="904"/>
      <c r="AH27" s="904"/>
      <c r="AI27" s="904"/>
      <c r="AJ27" s="904"/>
      <c r="AK27" s="904"/>
      <c r="AL27" s="904"/>
      <c r="AM27" s="363"/>
      <c r="AN27" s="363"/>
    </row>
    <row r="28" spans="1:40" s="365" customFormat="1" ht="24.95" customHeight="1" x14ac:dyDescent="0.2">
      <c r="A28" s="1592"/>
      <c r="B28" s="999" t="s">
        <v>174</v>
      </c>
      <c r="C28" s="888">
        <v>77182.144844759998</v>
      </c>
      <c r="D28" s="888">
        <v>114494.83209823302</v>
      </c>
      <c r="E28" s="888">
        <v>143905.79174318601</v>
      </c>
      <c r="F28" s="888">
        <v>80396.187884279992</v>
      </c>
      <c r="G28" s="888">
        <v>143359.83230630099</v>
      </c>
      <c r="H28" s="888">
        <v>154768.46534749598</v>
      </c>
      <c r="I28" s="791">
        <v>137510.275106919</v>
      </c>
      <c r="J28" s="789">
        <v>138866.43302137501</v>
      </c>
      <c r="K28" s="789">
        <v>137319.23694914801</v>
      </c>
      <c r="L28" s="789">
        <v>144022.84198001699</v>
      </c>
      <c r="M28" s="789">
        <v>146313.679400686</v>
      </c>
      <c r="N28" s="789">
        <v>171221.33297704099</v>
      </c>
      <c r="O28" s="789">
        <v>151548.66531319302</v>
      </c>
      <c r="P28" s="789">
        <v>154212.04912011899</v>
      </c>
      <c r="Q28" s="789">
        <v>161341.80351125699</v>
      </c>
      <c r="R28" s="789">
        <v>163365.472562788</v>
      </c>
      <c r="S28" s="789">
        <v>163198.93886831601</v>
      </c>
      <c r="T28" s="790">
        <v>154768.46534749598</v>
      </c>
      <c r="U28" s="622" t="s">
        <v>947</v>
      </c>
      <c r="V28" s="904"/>
      <c r="W28" s="904"/>
      <c r="X28" s="904"/>
      <c r="Y28" s="904"/>
      <c r="Z28" s="904"/>
      <c r="AA28" s="904"/>
      <c r="AB28" s="904"/>
      <c r="AC28" s="904"/>
      <c r="AD28" s="904"/>
      <c r="AE28" s="904"/>
      <c r="AF28" s="904"/>
      <c r="AG28" s="904"/>
      <c r="AH28" s="904"/>
      <c r="AI28" s="904"/>
      <c r="AJ28" s="904"/>
      <c r="AK28" s="904"/>
      <c r="AL28" s="904"/>
      <c r="AM28" s="363"/>
      <c r="AN28" s="363"/>
    </row>
    <row r="29" spans="1:40" s="365" customFormat="1" ht="24.95" customHeight="1" x14ac:dyDescent="0.2">
      <c r="A29" s="1592"/>
      <c r="B29" s="913" t="s">
        <v>922</v>
      </c>
      <c r="C29" s="888">
        <v>62035.181974270003</v>
      </c>
      <c r="D29" s="888">
        <v>96116.239784499005</v>
      </c>
      <c r="E29" s="888">
        <v>124829.79802869</v>
      </c>
      <c r="F29" s="888">
        <v>59579.04853059</v>
      </c>
      <c r="G29" s="888">
        <v>77964.405718929993</v>
      </c>
      <c r="H29" s="888">
        <v>106831.88958136499</v>
      </c>
      <c r="I29" s="791">
        <v>74992.334879029993</v>
      </c>
      <c r="J29" s="789">
        <v>74612.623721209995</v>
      </c>
      <c r="K29" s="789">
        <v>78715.914050990017</v>
      </c>
      <c r="L29" s="789">
        <v>67250.440742239996</v>
      </c>
      <c r="M29" s="789">
        <v>69709.021166120001</v>
      </c>
      <c r="N29" s="789">
        <v>69347.001397679996</v>
      </c>
      <c r="O29" s="789">
        <v>60302.270394729989</v>
      </c>
      <c r="P29" s="789">
        <v>65437.376340049996</v>
      </c>
      <c r="Q29" s="789">
        <v>77662.718935629979</v>
      </c>
      <c r="R29" s="789">
        <v>88390.150272430008</v>
      </c>
      <c r="S29" s="789">
        <v>98310.712580710009</v>
      </c>
      <c r="T29" s="790">
        <v>106831.88958136499</v>
      </c>
      <c r="U29" s="916" t="s">
        <v>172</v>
      </c>
      <c r="V29" s="904"/>
      <c r="W29" s="904"/>
      <c r="X29" s="904"/>
      <c r="Y29" s="904"/>
      <c r="Z29" s="904"/>
      <c r="AA29" s="904"/>
      <c r="AB29" s="904"/>
      <c r="AC29" s="904"/>
      <c r="AD29" s="904"/>
      <c r="AE29" s="904"/>
      <c r="AF29" s="904"/>
      <c r="AG29" s="904"/>
      <c r="AH29" s="904"/>
      <c r="AI29" s="904"/>
      <c r="AJ29" s="904"/>
      <c r="AK29" s="904"/>
      <c r="AL29" s="904"/>
      <c r="AM29" s="363"/>
      <c r="AN29" s="363"/>
    </row>
    <row r="30" spans="1:40" s="365" customFormat="1" ht="24.95" customHeight="1" x14ac:dyDescent="0.2">
      <c r="A30" s="1592"/>
      <c r="B30" s="913" t="s">
        <v>883</v>
      </c>
      <c r="C30" s="888">
        <v>15146.962870490001</v>
      </c>
      <c r="D30" s="888">
        <v>18378.592313734</v>
      </c>
      <c r="E30" s="888">
        <v>19075.993714495999</v>
      </c>
      <c r="F30" s="888">
        <v>20817.13935369</v>
      </c>
      <c r="G30" s="888">
        <v>65395.426587370996</v>
      </c>
      <c r="H30" s="888">
        <v>47936.575766130998</v>
      </c>
      <c r="I30" s="791">
        <v>62517.940227889005</v>
      </c>
      <c r="J30" s="789">
        <v>64253.809300165012</v>
      </c>
      <c r="K30" s="789">
        <v>58603.322898158003</v>
      </c>
      <c r="L30" s="789">
        <v>76772.401237776998</v>
      </c>
      <c r="M30" s="789">
        <v>76604.658234565999</v>
      </c>
      <c r="N30" s="789">
        <v>101874.33157936099</v>
      </c>
      <c r="O30" s="789">
        <v>91246.394918463018</v>
      </c>
      <c r="P30" s="789">
        <v>88774.672780068999</v>
      </c>
      <c r="Q30" s="789">
        <v>83679.084575626999</v>
      </c>
      <c r="R30" s="789">
        <v>74975.322290358003</v>
      </c>
      <c r="S30" s="789">
        <v>64888.226287606005</v>
      </c>
      <c r="T30" s="790">
        <v>47936.575766130998</v>
      </c>
      <c r="U30" s="916" t="s">
        <v>796</v>
      </c>
      <c r="V30" s="904"/>
      <c r="W30" s="904"/>
      <c r="X30" s="904"/>
      <c r="Y30" s="904"/>
      <c r="Z30" s="904"/>
      <c r="AA30" s="904"/>
      <c r="AB30" s="904"/>
      <c r="AC30" s="904"/>
      <c r="AD30" s="904"/>
      <c r="AE30" s="904"/>
      <c r="AF30" s="904"/>
      <c r="AG30" s="904"/>
      <c r="AH30" s="904"/>
      <c r="AI30" s="904"/>
      <c r="AJ30" s="904"/>
      <c r="AK30" s="904"/>
      <c r="AL30" s="904"/>
      <c r="AM30" s="363"/>
      <c r="AN30" s="363"/>
    </row>
    <row r="31" spans="1:40" s="360" customFormat="1" ht="24.95" customHeight="1" x14ac:dyDescent="0.2">
      <c r="A31" s="1592"/>
      <c r="B31" s="454" t="s">
        <v>603</v>
      </c>
      <c r="C31" s="884">
        <v>28396.19359029</v>
      </c>
      <c r="D31" s="884">
        <v>44099.327006462991</v>
      </c>
      <c r="E31" s="884">
        <v>59739.210913351599</v>
      </c>
      <c r="F31" s="884">
        <v>26774.225348432999</v>
      </c>
      <c r="G31" s="884">
        <v>12161.610115514493</v>
      </c>
      <c r="H31" s="884">
        <v>23566.887917770891</v>
      </c>
      <c r="I31" s="794">
        <v>16976.276581986975</v>
      </c>
      <c r="J31" s="792">
        <v>17367.993464630294</v>
      </c>
      <c r="K31" s="792">
        <v>20097.307898942709</v>
      </c>
      <c r="L31" s="792">
        <v>31994.974344078728</v>
      </c>
      <c r="M31" s="792">
        <v>32278.607322248652</v>
      </c>
      <c r="N31" s="792">
        <v>20814.54604705183</v>
      </c>
      <c r="O31" s="792">
        <v>17912.607934084379</v>
      </c>
      <c r="P31" s="792">
        <v>18697.786452244804</v>
      </c>
      <c r="Q31" s="792">
        <v>17749.196413527981</v>
      </c>
      <c r="R31" s="792">
        <v>19373.707921152123</v>
      </c>
      <c r="S31" s="792">
        <v>26543.028859491609</v>
      </c>
      <c r="T31" s="793">
        <v>23566.887917770891</v>
      </c>
      <c r="U31" s="620" t="s">
        <v>178</v>
      </c>
      <c r="V31" s="904"/>
      <c r="W31" s="904"/>
      <c r="X31" s="904"/>
      <c r="Y31" s="904"/>
      <c r="Z31" s="904"/>
      <c r="AA31" s="904"/>
      <c r="AB31" s="904"/>
      <c r="AC31" s="904"/>
      <c r="AD31" s="904"/>
      <c r="AE31" s="904"/>
      <c r="AF31" s="904"/>
      <c r="AG31" s="904"/>
      <c r="AH31" s="904"/>
      <c r="AI31" s="904"/>
      <c r="AJ31" s="904"/>
      <c r="AK31" s="904"/>
      <c r="AL31" s="904"/>
      <c r="AM31" s="363"/>
      <c r="AN31" s="363"/>
    </row>
    <row r="32" spans="1:40" s="990" customFormat="1" ht="13.5" customHeight="1" x14ac:dyDescent="0.2">
      <c r="A32" s="1592"/>
      <c r="B32" s="1000"/>
      <c r="C32" s="874"/>
      <c r="D32" s="874"/>
      <c r="E32" s="874"/>
      <c r="F32" s="874"/>
      <c r="G32" s="874"/>
      <c r="H32" s="874"/>
      <c r="I32" s="985"/>
      <c r="J32" s="986"/>
      <c r="K32" s="986"/>
      <c r="L32" s="986"/>
      <c r="M32" s="986"/>
      <c r="N32" s="986"/>
      <c r="O32" s="986"/>
      <c r="P32" s="986"/>
      <c r="Q32" s="986"/>
      <c r="R32" s="986"/>
      <c r="S32" s="986"/>
      <c r="T32" s="988"/>
      <c r="U32" s="1002"/>
      <c r="V32" s="904"/>
      <c r="W32" s="904"/>
      <c r="X32" s="904"/>
      <c r="Y32" s="904"/>
      <c r="Z32" s="904"/>
      <c r="AA32" s="904"/>
      <c r="AB32" s="904"/>
      <c r="AC32" s="904"/>
      <c r="AD32" s="904"/>
      <c r="AE32" s="904"/>
      <c r="AF32" s="904"/>
      <c r="AG32" s="904"/>
      <c r="AH32" s="904"/>
      <c r="AI32" s="904"/>
      <c r="AJ32" s="904"/>
      <c r="AK32" s="904"/>
      <c r="AL32" s="904"/>
      <c r="AM32" s="363"/>
      <c r="AN32" s="363"/>
    </row>
    <row r="33" spans="1:40" s="360" customFormat="1" ht="24.95" customHeight="1" x14ac:dyDescent="0.2">
      <c r="A33" s="1592"/>
      <c r="B33" s="911"/>
      <c r="C33" s="891"/>
      <c r="D33" s="891"/>
      <c r="E33" s="891"/>
      <c r="F33" s="891"/>
      <c r="G33" s="891"/>
      <c r="H33" s="891"/>
      <c r="I33" s="1553"/>
      <c r="J33" s="1551"/>
      <c r="K33" s="1551"/>
      <c r="L33" s="1551"/>
      <c r="M33" s="1551"/>
      <c r="N33" s="1551"/>
      <c r="O33" s="1551"/>
      <c r="P33" s="1551"/>
      <c r="Q33" s="1551"/>
      <c r="R33" s="1551"/>
      <c r="S33" s="1551"/>
      <c r="T33" s="1552"/>
      <c r="U33" s="914"/>
      <c r="V33" s="904"/>
      <c r="W33" s="904"/>
      <c r="X33" s="904"/>
      <c r="Y33" s="904"/>
      <c r="Z33" s="904"/>
      <c r="AA33" s="904"/>
      <c r="AB33" s="904"/>
      <c r="AC33" s="904"/>
      <c r="AD33" s="904"/>
      <c r="AE33" s="904"/>
      <c r="AF33" s="904"/>
      <c r="AG33" s="904"/>
      <c r="AH33" s="904"/>
      <c r="AI33" s="904"/>
      <c r="AJ33" s="904"/>
      <c r="AK33" s="904"/>
      <c r="AL33" s="904"/>
      <c r="AM33" s="363"/>
      <c r="AN33" s="363"/>
    </row>
    <row r="34" spans="1:40" s="360" customFormat="1" ht="24.95" customHeight="1" x14ac:dyDescent="0.2">
      <c r="A34" s="1592"/>
      <c r="B34" s="454" t="s">
        <v>881</v>
      </c>
      <c r="C34" s="884">
        <v>372109.50297169742</v>
      </c>
      <c r="D34" s="884">
        <v>483784.59052601329</v>
      </c>
      <c r="E34" s="884">
        <v>630126.07017874124</v>
      </c>
      <c r="F34" s="884">
        <v>545560.85871672747</v>
      </c>
      <c r="G34" s="884">
        <v>596129.87135826936</v>
      </c>
      <c r="H34" s="884">
        <v>796119.54722519359</v>
      </c>
      <c r="I34" s="794">
        <v>601235.75946221827</v>
      </c>
      <c r="J34" s="792">
        <v>602884.3518638151</v>
      </c>
      <c r="K34" s="792">
        <v>623317.3512707256</v>
      </c>
      <c r="L34" s="792">
        <v>759932.43574894976</v>
      </c>
      <c r="M34" s="792">
        <v>832951.03278266103</v>
      </c>
      <c r="N34" s="792">
        <v>959545.41760139714</v>
      </c>
      <c r="O34" s="792">
        <v>902647.64557060506</v>
      </c>
      <c r="P34" s="792">
        <v>902267.7208338544</v>
      </c>
      <c r="Q34" s="792">
        <v>900908.52038560202</v>
      </c>
      <c r="R34" s="792">
        <v>858049.33995483234</v>
      </c>
      <c r="S34" s="792">
        <v>817177.7123856477</v>
      </c>
      <c r="T34" s="793">
        <v>796119.54722519359</v>
      </c>
      <c r="U34" s="620" t="s">
        <v>385</v>
      </c>
      <c r="V34" s="904"/>
      <c r="W34" s="904"/>
      <c r="X34" s="904"/>
      <c r="Y34" s="904"/>
      <c r="Z34" s="904"/>
      <c r="AA34" s="904"/>
      <c r="AB34" s="904"/>
      <c r="AC34" s="904"/>
      <c r="AD34" s="904"/>
      <c r="AE34" s="904"/>
      <c r="AF34" s="904"/>
      <c r="AG34" s="904"/>
      <c r="AH34" s="904"/>
      <c r="AI34" s="904"/>
      <c r="AJ34" s="904"/>
      <c r="AK34" s="904"/>
      <c r="AL34" s="904"/>
      <c r="AM34" s="363"/>
      <c r="AN34" s="363"/>
    </row>
    <row r="35" spans="1:40" s="360" customFormat="1" ht="24.95" customHeight="1" x14ac:dyDescent="0.2">
      <c r="A35" s="1592"/>
      <c r="B35" s="912"/>
      <c r="C35" s="892"/>
      <c r="D35" s="892"/>
      <c r="E35" s="892"/>
      <c r="F35" s="892"/>
      <c r="G35" s="892"/>
      <c r="H35" s="892"/>
      <c r="I35" s="893"/>
      <c r="J35" s="894"/>
      <c r="K35" s="894"/>
      <c r="L35" s="894"/>
      <c r="M35" s="894"/>
      <c r="N35" s="894"/>
      <c r="O35" s="894"/>
      <c r="P35" s="894"/>
      <c r="Q35" s="894"/>
      <c r="R35" s="894"/>
      <c r="S35" s="894"/>
      <c r="T35" s="895"/>
      <c r="U35" s="915"/>
      <c r="V35" s="904"/>
      <c r="W35" s="904"/>
      <c r="X35" s="904"/>
      <c r="Y35" s="904"/>
      <c r="Z35" s="904"/>
      <c r="AA35" s="904"/>
      <c r="AB35" s="904"/>
      <c r="AC35" s="904"/>
      <c r="AD35" s="904"/>
      <c r="AE35" s="904"/>
      <c r="AF35" s="904"/>
      <c r="AG35" s="904"/>
      <c r="AH35" s="904"/>
      <c r="AI35" s="904"/>
      <c r="AJ35" s="904"/>
      <c r="AK35" s="904"/>
      <c r="AL35" s="904"/>
      <c r="AM35" s="363"/>
      <c r="AN35" s="363"/>
    </row>
    <row r="36" spans="1:40" s="360" customFormat="1" ht="13.5" customHeight="1" x14ac:dyDescent="0.2">
      <c r="A36" s="1592"/>
      <c r="B36" s="454"/>
      <c r="C36" s="884"/>
      <c r="D36" s="884"/>
      <c r="E36" s="884"/>
      <c r="F36" s="884"/>
      <c r="G36" s="884"/>
      <c r="H36" s="884"/>
      <c r="I36" s="794"/>
      <c r="J36" s="792"/>
      <c r="K36" s="792"/>
      <c r="L36" s="792"/>
      <c r="M36" s="792"/>
      <c r="N36" s="792"/>
      <c r="O36" s="792"/>
      <c r="P36" s="792"/>
      <c r="Q36" s="792"/>
      <c r="R36" s="792"/>
      <c r="S36" s="792"/>
      <c r="T36" s="793"/>
      <c r="U36" s="620"/>
      <c r="V36" s="904"/>
      <c r="W36" s="904"/>
      <c r="X36" s="904"/>
      <c r="Y36" s="904"/>
      <c r="Z36" s="904"/>
      <c r="AA36" s="904"/>
      <c r="AB36" s="904"/>
      <c r="AC36" s="904"/>
      <c r="AD36" s="904"/>
      <c r="AE36" s="904"/>
      <c r="AF36" s="904"/>
      <c r="AG36" s="904"/>
      <c r="AH36" s="904"/>
      <c r="AI36" s="904"/>
      <c r="AJ36" s="904"/>
      <c r="AK36" s="904"/>
      <c r="AL36" s="904"/>
      <c r="AM36" s="363"/>
      <c r="AN36" s="363"/>
    </row>
    <row r="37" spans="1:40" s="360" customFormat="1" ht="24.95" customHeight="1" x14ac:dyDescent="0.2">
      <c r="A37" s="1592"/>
      <c r="B37" s="455" t="s">
        <v>882</v>
      </c>
      <c r="C37" s="884"/>
      <c r="D37" s="884"/>
      <c r="E37" s="884"/>
      <c r="F37" s="884"/>
      <c r="G37" s="884"/>
      <c r="H37" s="884"/>
      <c r="I37" s="794"/>
      <c r="J37" s="792"/>
      <c r="K37" s="792"/>
      <c r="L37" s="792"/>
      <c r="M37" s="792"/>
      <c r="N37" s="792"/>
      <c r="O37" s="792"/>
      <c r="P37" s="792"/>
      <c r="Q37" s="792"/>
      <c r="R37" s="792"/>
      <c r="S37" s="792"/>
      <c r="T37" s="793"/>
      <c r="U37" s="379" t="s">
        <v>386</v>
      </c>
      <c r="V37" s="904"/>
      <c r="W37" s="904"/>
      <c r="X37" s="904"/>
      <c r="Y37" s="904"/>
      <c r="Z37" s="904"/>
      <c r="AA37" s="904"/>
      <c r="AB37" s="904"/>
      <c r="AC37" s="904"/>
      <c r="AD37" s="904"/>
      <c r="AE37" s="904"/>
      <c r="AF37" s="904"/>
      <c r="AG37" s="904"/>
      <c r="AH37" s="904"/>
      <c r="AI37" s="904"/>
      <c r="AJ37" s="904"/>
      <c r="AK37" s="904"/>
      <c r="AL37" s="904"/>
      <c r="AM37" s="363"/>
      <c r="AN37" s="363"/>
    </row>
    <row r="38" spans="1:40" s="990" customFormat="1" ht="13.5" customHeight="1" x14ac:dyDescent="0.2">
      <c r="A38" s="1592"/>
      <c r="B38" s="1000"/>
      <c r="C38" s="874"/>
      <c r="D38" s="874"/>
      <c r="E38" s="874"/>
      <c r="F38" s="874"/>
      <c r="G38" s="874"/>
      <c r="H38" s="874"/>
      <c r="I38" s="985"/>
      <c r="J38" s="986"/>
      <c r="K38" s="986"/>
      <c r="L38" s="986"/>
      <c r="M38" s="986"/>
      <c r="N38" s="986"/>
      <c r="O38" s="986"/>
      <c r="P38" s="986"/>
      <c r="Q38" s="986"/>
      <c r="R38" s="986"/>
      <c r="S38" s="986"/>
      <c r="T38" s="988"/>
      <c r="U38" s="1002"/>
      <c r="V38" s="904"/>
      <c r="W38" s="904"/>
      <c r="X38" s="904"/>
      <c r="Y38" s="904"/>
      <c r="Z38" s="904"/>
      <c r="AA38" s="904"/>
      <c r="AB38" s="904"/>
      <c r="AC38" s="904"/>
      <c r="AD38" s="904"/>
      <c r="AE38" s="904"/>
      <c r="AF38" s="904"/>
      <c r="AG38" s="904"/>
      <c r="AH38" s="904"/>
      <c r="AI38" s="904"/>
      <c r="AJ38" s="904"/>
      <c r="AK38" s="904"/>
      <c r="AL38" s="904"/>
      <c r="AM38" s="363"/>
      <c r="AN38" s="363"/>
    </row>
    <row r="39" spans="1:40" s="360" customFormat="1" ht="24.95" customHeight="1" x14ac:dyDescent="0.2">
      <c r="A39" s="1592"/>
      <c r="B39" s="454" t="s">
        <v>857</v>
      </c>
      <c r="C39" s="884">
        <v>68487.516570317326</v>
      </c>
      <c r="D39" s="884">
        <v>88954.532883692853</v>
      </c>
      <c r="E39" s="884">
        <v>122587.64839037455</v>
      </c>
      <c r="F39" s="884">
        <v>72758.86375206415</v>
      </c>
      <c r="G39" s="884">
        <v>67614.92905297823</v>
      </c>
      <c r="H39" s="884">
        <v>89557.37744474996</v>
      </c>
      <c r="I39" s="794">
        <v>66199.179365704083</v>
      </c>
      <c r="J39" s="792">
        <v>65847.299418343435</v>
      </c>
      <c r="K39" s="792">
        <v>68289.013030609873</v>
      </c>
      <c r="L39" s="792">
        <v>64573.74513463043</v>
      </c>
      <c r="M39" s="792">
        <v>67608.153718206842</v>
      </c>
      <c r="N39" s="792">
        <v>72703.072499484202</v>
      </c>
      <c r="O39" s="792">
        <v>68890.824545743701</v>
      </c>
      <c r="P39" s="792">
        <v>69981.247741510699</v>
      </c>
      <c r="Q39" s="792">
        <v>78465.106686396932</v>
      </c>
      <c r="R39" s="792">
        <v>81920.351626220101</v>
      </c>
      <c r="S39" s="792">
        <v>85857.401598580924</v>
      </c>
      <c r="T39" s="793">
        <v>89557.37744474996</v>
      </c>
      <c r="U39" s="620" t="s">
        <v>789</v>
      </c>
      <c r="V39" s="904"/>
      <c r="W39" s="904"/>
      <c r="X39" s="904"/>
      <c r="Y39" s="904"/>
      <c r="Z39" s="904"/>
      <c r="AA39" s="904"/>
      <c r="AB39" s="904"/>
      <c r="AC39" s="904"/>
      <c r="AD39" s="904"/>
      <c r="AE39" s="904"/>
      <c r="AF39" s="904"/>
      <c r="AG39" s="904"/>
      <c r="AH39" s="904"/>
      <c r="AI39" s="904"/>
      <c r="AJ39" s="904"/>
      <c r="AK39" s="904"/>
      <c r="AL39" s="904"/>
      <c r="AM39" s="363"/>
      <c r="AN39" s="363"/>
    </row>
    <row r="40" spans="1:40" s="360" customFormat="1" ht="24.95" customHeight="1" x14ac:dyDescent="0.2">
      <c r="A40" s="1592"/>
      <c r="B40" s="621" t="s">
        <v>935</v>
      </c>
      <c r="C40" s="888">
        <v>0</v>
      </c>
      <c r="D40" s="888">
        <v>0</v>
      </c>
      <c r="E40" s="888">
        <v>0</v>
      </c>
      <c r="F40" s="888">
        <v>4.1153999999999996E-2</v>
      </c>
      <c r="G40" s="888">
        <v>6.0304058500000002</v>
      </c>
      <c r="H40" s="888">
        <v>6.5859437700000001</v>
      </c>
      <c r="I40" s="791">
        <v>6.6916865499999991</v>
      </c>
      <c r="J40" s="789">
        <v>5.9762885499999996</v>
      </c>
      <c r="K40" s="789">
        <v>5.3819755499999999</v>
      </c>
      <c r="L40" s="789">
        <v>6.0314413399999989</v>
      </c>
      <c r="M40" s="789">
        <v>5.7599064199999992</v>
      </c>
      <c r="N40" s="789">
        <v>5.3977743399999989</v>
      </c>
      <c r="O40" s="789">
        <v>6.3267379099999994</v>
      </c>
      <c r="P40" s="789">
        <v>6.0224058299999994</v>
      </c>
      <c r="Q40" s="789">
        <v>6.2433859099999998</v>
      </c>
      <c r="R40" s="789">
        <v>6.9859437699999996</v>
      </c>
      <c r="S40" s="789">
        <v>6.9859437699999996</v>
      </c>
      <c r="T40" s="790">
        <v>6.5859437700000001</v>
      </c>
      <c r="U40" s="622" t="s">
        <v>938</v>
      </c>
      <c r="V40" s="904"/>
      <c r="W40" s="904"/>
      <c r="X40" s="904"/>
      <c r="Y40" s="904"/>
      <c r="Z40" s="904"/>
      <c r="AA40" s="904"/>
      <c r="AB40" s="904"/>
      <c r="AC40" s="904"/>
      <c r="AD40" s="904"/>
      <c r="AE40" s="904"/>
      <c r="AF40" s="904"/>
      <c r="AG40" s="904"/>
      <c r="AH40" s="904"/>
      <c r="AI40" s="904"/>
      <c r="AJ40" s="904"/>
      <c r="AK40" s="904"/>
      <c r="AL40" s="904"/>
      <c r="AM40" s="363"/>
      <c r="AN40" s="363"/>
    </row>
    <row r="41" spans="1:40" s="365" customFormat="1" ht="24.95" customHeight="1" x14ac:dyDescent="0.2">
      <c r="A41" s="1592"/>
      <c r="B41" s="621" t="s">
        <v>954</v>
      </c>
      <c r="C41" s="888">
        <v>150.69336958</v>
      </c>
      <c r="D41" s="888">
        <v>116.24593429000001</v>
      </c>
      <c r="E41" s="888">
        <v>271.63942044999999</v>
      </c>
      <c r="F41" s="888">
        <v>529.10478436000005</v>
      </c>
      <c r="G41" s="888">
        <v>2234.4126752799998</v>
      </c>
      <c r="H41" s="888">
        <v>6065.1069232199998</v>
      </c>
      <c r="I41" s="791">
        <v>4162.4573100500002</v>
      </c>
      <c r="J41" s="789">
        <v>4015.3956597400006</v>
      </c>
      <c r="K41" s="789">
        <v>3798.3876813200004</v>
      </c>
      <c r="L41" s="789">
        <v>2351.8050419199999</v>
      </c>
      <c r="M41" s="789">
        <v>2403.2972597999997</v>
      </c>
      <c r="N41" s="789">
        <v>2505.9914816</v>
      </c>
      <c r="O41" s="789">
        <v>2687.7297327199999</v>
      </c>
      <c r="P41" s="789">
        <v>3034.5638957900001</v>
      </c>
      <c r="Q41" s="789">
        <v>3702.3909660800005</v>
      </c>
      <c r="R41" s="789">
        <v>4553.72580681</v>
      </c>
      <c r="S41" s="789">
        <v>4214.7032152399997</v>
      </c>
      <c r="T41" s="790">
        <v>6065.1069232199998</v>
      </c>
      <c r="U41" s="622" t="s">
        <v>1274</v>
      </c>
      <c r="V41" s="904"/>
      <c r="W41" s="904"/>
      <c r="X41" s="904"/>
      <c r="Y41" s="904"/>
      <c r="Z41" s="904"/>
      <c r="AA41" s="904"/>
      <c r="AB41" s="904"/>
      <c r="AC41" s="904"/>
      <c r="AD41" s="904"/>
      <c r="AE41" s="904"/>
      <c r="AF41" s="904"/>
      <c r="AG41" s="904"/>
      <c r="AH41" s="904"/>
      <c r="AI41" s="904"/>
      <c r="AJ41" s="904"/>
      <c r="AK41" s="904"/>
      <c r="AL41" s="904"/>
      <c r="AM41" s="363"/>
      <c r="AN41" s="363"/>
    </row>
    <row r="42" spans="1:40" s="365" customFormat="1" ht="24.95" customHeight="1" x14ac:dyDescent="0.2">
      <c r="A42" s="1592"/>
      <c r="B42" s="621" t="s">
        <v>1477</v>
      </c>
      <c r="C42" s="888">
        <v>66116.680799827314</v>
      </c>
      <c r="D42" s="888">
        <v>86056.951109652859</v>
      </c>
      <c r="E42" s="888">
        <v>120724.55525344456</v>
      </c>
      <c r="F42" s="888">
        <v>71274.462678574157</v>
      </c>
      <c r="G42" s="888">
        <v>63996.799839218234</v>
      </c>
      <c r="H42" s="888">
        <v>82033.222576889952</v>
      </c>
      <c r="I42" s="791">
        <v>60494.228508374086</v>
      </c>
      <c r="J42" s="789">
        <v>60104.910663893432</v>
      </c>
      <c r="K42" s="789">
        <v>63404.174174782216</v>
      </c>
      <c r="L42" s="789">
        <v>60768.43560625043</v>
      </c>
      <c r="M42" s="789">
        <v>64075.440759956851</v>
      </c>
      <c r="N42" s="789">
        <v>69107.940250994201</v>
      </c>
      <c r="O42" s="789">
        <v>64941.610511233703</v>
      </c>
      <c r="P42" s="789">
        <v>65704.74119982071</v>
      </c>
      <c r="Q42" s="789">
        <v>73489.94270341692</v>
      </c>
      <c r="R42" s="789">
        <v>75691.263320110083</v>
      </c>
      <c r="S42" s="789">
        <v>80224.887387510913</v>
      </c>
      <c r="T42" s="790">
        <v>82033.222576889952</v>
      </c>
      <c r="U42" s="622" t="s">
        <v>1458</v>
      </c>
      <c r="V42" s="904"/>
      <c r="W42" s="904"/>
      <c r="X42" s="904"/>
      <c r="Y42" s="904"/>
      <c r="Z42" s="904"/>
      <c r="AA42" s="904"/>
      <c r="AB42" s="904"/>
      <c r="AC42" s="904"/>
      <c r="AD42" s="904"/>
      <c r="AE42" s="904"/>
      <c r="AF42" s="904"/>
      <c r="AG42" s="904"/>
      <c r="AH42" s="904"/>
      <c r="AI42" s="904"/>
      <c r="AJ42" s="904"/>
      <c r="AK42" s="904"/>
      <c r="AL42" s="904"/>
      <c r="AM42" s="363"/>
      <c r="AN42" s="363"/>
    </row>
    <row r="43" spans="1:40" s="365" customFormat="1" ht="24.95" customHeight="1" x14ac:dyDescent="0.2">
      <c r="A43" s="1592"/>
      <c r="B43" s="621" t="s">
        <v>936</v>
      </c>
      <c r="C43" s="888">
        <v>2220.1424009100001</v>
      </c>
      <c r="D43" s="888">
        <v>2781.3358397500001</v>
      </c>
      <c r="E43" s="888">
        <v>1591.4537164799999</v>
      </c>
      <c r="F43" s="888">
        <v>955.2551351300001</v>
      </c>
      <c r="G43" s="888">
        <v>1377.6861326300004</v>
      </c>
      <c r="H43" s="888">
        <v>1452.4620008699999</v>
      </c>
      <c r="I43" s="791">
        <v>1535.8018607299996</v>
      </c>
      <c r="J43" s="789">
        <v>1721.0168061599998</v>
      </c>
      <c r="K43" s="789">
        <v>1081.0691989576612</v>
      </c>
      <c r="L43" s="789">
        <v>1447.4730451200001</v>
      </c>
      <c r="M43" s="789">
        <v>1123.6557920299999</v>
      </c>
      <c r="N43" s="789">
        <v>1083.7429925500001</v>
      </c>
      <c r="O43" s="789">
        <v>1255.15756388</v>
      </c>
      <c r="P43" s="789">
        <v>1235.9202400700001</v>
      </c>
      <c r="Q43" s="789">
        <v>1266.52963099</v>
      </c>
      <c r="R43" s="789">
        <v>1668.3765555299999</v>
      </c>
      <c r="S43" s="789">
        <v>1410.82505206</v>
      </c>
      <c r="T43" s="790">
        <v>1452.4620008699999</v>
      </c>
      <c r="U43" s="622" t="s">
        <v>1230</v>
      </c>
      <c r="V43" s="904"/>
      <c r="W43" s="904"/>
      <c r="X43" s="904"/>
      <c r="Y43" s="904"/>
      <c r="Z43" s="904"/>
      <c r="AA43" s="904"/>
      <c r="AB43" s="904"/>
      <c r="AC43" s="904"/>
      <c r="AD43" s="904"/>
      <c r="AE43" s="904"/>
      <c r="AF43" s="904"/>
      <c r="AG43" s="904"/>
      <c r="AH43" s="904"/>
      <c r="AI43" s="904"/>
      <c r="AJ43" s="904"/>
      <c r="AK43" s="904"/>
      <c r="AL43" s="904"/>
      <c r="AM43" s="363"/>
      <c r="AN43" s="363"/>
    </row>
    <row r="44" spans="1:40" s="990" customFormat="1" ht="12" customHeight="1" x14ac:dyDescent="0.2">
      <c r="A44" s="1592"/>
      <c r="B44" s="1000"/>
      <c r="C44" s="874"/>
      <c r="D44" s="874"/>
      <c r="E44" s="874"/>
      <c r="F44" s="874"/>
      <c r="G44" s="874"/>
      <c r="H44" s="874"/>
      <c r="I44" s="985"/>
      <c r="J44" s="986"/>
      <c r="K44" s="986"/>
      <c r="L44" s="986"/>
      <c r="M44" s="986"/>
      <c r="N44" s="986"/>
      <c r="O44" s="986"/>
      <c r="P44" s="986"/>
      <c r="Q44" s="986"/>
      <c r="R44" s="986"/>
      <c r="S44" s="986"/>
      <c r="T44" s="988"/>
      <c r="U44" s="1002"/>
      <c r="V44" s="904"/>
      <c r="W44" s="904"/>
      <c r="X44" s="904"/>
      <c r="Y44" s="904"/>
      <c r="Z44" s="904"/>
      <c r="AA44" s="904"/>
      <c r="AB44" s="904"/>
      <c r="AC44" s="904"/>
      <c r="AD44" s="904"/>
      <c r="AE44" s="904"/>
      <c r="AF44" s="904"/>
      <c r="AG44" s="904"/>
      <c r="AH44" s="904"/>
      <c r="AI44" s="904"/>
      <c r="AJ44" s="904"/>
      <c r="AK44" s="904"/>
      <c r="AL44" s="904"/>
      <c r="AM44" s="363"/>
      <c r="AN44" s="363"/>
    </row>
    <row r="45" spans="1:40" s="360" customFormat="1" ht="28.5" customHeight="1" x14ac:dyDescent="0.2">
      <c r="A45" s="1592"/>
      <c r="B45" s="454" t="s">
        <v>956</v>
      </c>
      <c r="C45" s="884">
        <v>20190.070736538997</v>
      </c>
      <c r="D45" s="884">
        <v>31321.448995141996</v>
      </c>
      <c r="E45" s="884">
        <v>44159.508310127043</v>
      </c>
      <c r="F45" s="884">
        <v>22444.748711745968</v>
      </c>
      <c r="G45" s="884">
        <v>19782.249511871996</v>
      </c>
      <c r="H45" s="884">
        <v>23533.116719432626</v>
      </c>
      <c r="I45" s="794">
        <v>19567.721978856025</v>
      </c>
      <c r="J45" s="792">
        <v>19905.826336026024</v>
      </c>
      <c r="K45" s="792">
        <v>19963.670003026004</v>
      </c>
      <c r="L45" s="792">
        <v>18641.855510576002</v>
      </c>
      <c r="M45" s="792">
        <v>18905.339167885992</v>
      </c>
      <c r="N45" s="792">
        <v>18996.220082065996</v>
      </c>
      <c r="O45" s="792">
        <v>18385.816711966028</v>
      </c>
      <c r="P45" s="792">
        <v>18554.934425466014</v>
      </c>
      <c r="Q45" s="792">
        <v>19458.681372626008</v>
      </c>
      <c r="R45" s="792">
        <v>20664.18125021601</v>
      </c>
      <c r="S45" s="792">
        <v>21796.343571275906</v>
      </c>
      <c r="T45" s="793">
        <v>23533.116719432626</v>
      </c>
      <c r="U45" s="620" t="s">
        <v>827</v>
      </c>
      <c r="V45" s="904"/>
      <c r="W45" s="904"/>
      <c r="X45" s="904"/>
      <c r="Y45" s="904"/>
      <c r="Z45" s="904"/>
      <c r="AA45" s="904"/>
      <c r="AB45" s="904"/>
      <c r="AC45" s="904"/>
      <c r="AD45" s="904"/>
      <c r="AE45" s="904"/>
      <c r="AF45" s="904"/>
      <c r="AG45" s="904"/>
      <c r="AH45" s="904"/>
      <c r="AI45" s="904"/>
      <c r="AJ45" s="904"/>
      <c r="AK45" s="904"/>
      <c r="AL45" s="904"/>
      <c r="AM45" s="363"/>
      <c r="AN45" s="363"/>
    </row>
    <row r="46" spans="1:40" s="990" customFormat="1" ht="13.5" customHeight="1" x14ac:dyDescent="0.2">
      <c r="A46" s="1592"/>
      <c r="B46" s="1000"/>
      <c r="C46" s="874"/>
      <c r="D46" s="874"/>
      <c r="E46" s="874"/>
      <c r="F46" s="874"/>
      <c r="G46" s="874"/>
      <c r="H46" s="874"/>
      <c r="I46" s="985"/>
      <c r="J46" s="986"/>
      <c r="K46" s="986"/>
      <c r="L46" s="986"/>
      <c r="M46" s="986"/>
      <c r="N46" s="986"/>
      <c r="O46" s="986"/>
      <c r="P46" s="986"/>
      <c r="Q46" s="986"/>
      <c r="R46" s="986"/>
      <c r="S46" s="986"/>
      <c r="T46" s="988"/>
      <c r="U46" s="1002"/>
      <c r="V46" s="904"/>
      <c r="W46" s="904"/>
      <c r="X46" s="904"/>
      <c r="Y46" s="904"/>
      <c r="Z46" s="904"/>
      <c r="AA46" s="904"/>
      <c r="AB46" s="904"/>
      <c r="AC46" s="904"/>
      <c r="AD46" s="904"/>
      <c r="AE46" s="904"/>
      <c r="AF46" s="904"/>
      <c r="AG46" s="904"/>
      <c r="AH46" s="904"/>
      <c r="AI46" s="904"/>
      <c r="AJ46" s="904"/>
      <c r="AK46" s="904"/>
      <c r="AL46" s="904"/>
      <c r="AM46" s="363"/>
      <c r="AN46" s="363"/>
    </row>
    <row r="47" spans="1:40" s="360" customFormat="1" ht="24.95" customHeight="1" x14ac:dyDescent="0.2">
      <c r="A47" s="1592"/>
      <c r="B47" s="454" t="s">
        <v>13</v>
      </c>
      <c r="C47" s="884">
        <v>90079.884661540011</v>
      </c>
      <c r="D47" s="884">
        <v>133237.43634888201</v>
      </c>
      <c r="E47" s="884">
        <v>194526.61630750998</v>
      </c>
      <c r="F47" s="884">
        <v>147348.33392004599</v>
      </c>
      <c r="G47" s="884">
        <v>131728.94879504602</v>
      </c>
      <c r="H47" s="884">
        <v>129884.78874444599</v>
      </c>
      <c r="I47" s="794">
        <v>130706.41395263599</v>
      </c>
      <c r="J47" s="792">
        <v>128174.68968704599</v>
      </c>
      <c r="K47" s="792">
        <v>127606.07255816364</v>
      </c>
      <c r="L47" s="792">
        <v>123775.75142394367</v>
      </c>
      <c r="M47" s="792">
        <v>121203.895707366</v>
      </c>
      <c r="N47" s="792">
        <v>118871.44969791602</v>
      </c>
      <c r="O47" s="792">
        <v>117398.409536876</v>
      </c>
      <c r="P47" s="792">
        <v>119416.877106456</v>
      </c>
      <c r="Q47" s="792">
        <v>120108.166069766</v>
      </c>
      <c r="R47" s="792">
        <v>124484.97626255603</v>
      </c>
      <c r="S47" s="792">
        <v>128207.44542676632</v>
      </c>
      <c r="T47" s="793">
        <v>129884.78874444599</v>
      </c>
      <c r="U47" s="620" t="s">
        <v>826</v>
      </c>
      <c r="V47" s="904"/>
      <c r="W47" s="904"/>
      <c r="X47" s="904"/>
      <c r="Y47" s="904"/>
      <c r="Z47" s="904"/>
      <c r="AA47" s="904"/>
      <c r="AB47" s="904"/>
      <c r="AC47" s="904"/>
      <c r="AD47" s="904"/>
      <c r="AE47" s="904"/>
      <c r="AF47" s="904"/>
      <c r="AG47" s="904"/>
      <c r="AH47" s="904"/>
      <c r="AI47" s="904"/>
      <c r="AJ47" s="904"/>
      <c r="AK47" s="904"/>
      <c r="AL47" s="904"/>
      <c r="AM47" s="363"/>
      <c r="AN47" s="363"/>
    </row>
    <row r="48" spans="1:40" s="360" customFormat="1" ht="24.95" customHeight="1" x14ac:dyDescent="0.2">
      <c r="A48" s="1592"/>
      <c r="B48" s="621" t="s">
        <v>935</v>
      </c>
      <c r="C48" s="888">
        <v>0</v>
      </c>
      <c r="D48" s="888">
        <v>0</v>
      </c>
      <c r="E48" s="888">
        <v>0</v>
      </c>
      <c r="F48" s="888">
        <v>0</v>
      </c>
      <c r="G48" s="888">
        <v>92.1</v>
      </c>
      <c r="H48" s="888">
        <v>92.1</v>
      </c>
      <c r="I48" s="791">
        <v>92.1</v>
      </c>
      <c r="J48" s="789">
        <v>92.1</v>
      </c>
      <c r="K48" s="789">
        <v>92.1</v>
      </c>
      <c r="L48" s="789">
        <v>92.1</v>
      </c>
      <c r="M48" s="789">
        <v>92.1</v>
      </c>
      <c r="N48" s="789">
        <v>92.1</v>
      </c>
      <c r="O48" s="789">
        <v>92.1</v>
      </c>
      <c r="P48" s="789">
        <v>92.1</v>
      </c>
      <c r="Q48" s="789">
        <v>92.1</v>
      </c>
      <c r="R48" s="789">
        <v>92.1</v>
      </c>
      <c r="S48" s="789">
        <v>92.1</v>
      </c>
      <c r="T48" s="790">
        <v>92.1</v>
      </c>
      <c r="U48" s="622" t="s">
        <v>938</v>
      </c>
      <c r="V48" s="904"/>
      <c r="W48" s="904"/>
      <c r="X48" s="904"/>
      <c r="Y48" s="904"/>
      <c r="Z48" s="904"/>
      <c r="AA48" s="904"/>
      <c r="AB48" s="904"/>
      <c r="AC48" s="904"/>
      <c r="AD48" s="904"/>
      <c r="AE48" s="904"/>
      <c r="AF48" s="904"/>
      <c r="AG48" s="904"/>
      <c r="AH48" s="904"/>
      <c r="AI48" s="904"/>
      <c r="AJ48" s="904"/>
      <c r="AK48" s="904"/>
      <c r="AL48" s="904"/>
      <c r="AM48" s="363"/>
      <c r="AN48" s="363"/>
    </row>
    <row r="49" spans="1:40" s="360" customFormat="1" ht="24.95" customHeight="1" x14ac:dyDescent="0.2">
      <c r="A49" s="1592"/>
      <c r="B49" s="621" t="s">
        <v>954</v>
      </c>
      <c r="C49" s="888">
        <v>0</v>
      </c>
      <c r="D49" s="888">
        <v>0</v>
      </c>
      <c r="E49" s="888">
        <v>0</v>
      </c>
      <c r="F49" s="888">
        <v>22.429174419999999</v>
      </c>
      <c r="G49" s="888">
        <v>502.63873173000002</v>
      </c>
      <c r="H49" s="888">
        <v>896.31498977000001</v>
      </c>
      <c r="I49" s="791">
        <v>502.38398113000005</v>
      </c>
      <c r="J49" s="789">
        <v>507.92121474999999</v>
      </c>
      <c r="K49" s="789">
        <v>517.57950783000001</v>
      </c>
      <c r="L49" s="789">
        <v>2112.1864078000003</v>
      </c>
      <c r="M49" s="789">
        <v>2001.1695036499998</v>
      </c>
      <c r="N49" s="789">
        <v>2001.2702408</v>
      </c>
      <c r="O49" s="789">
        <v>2302.5831245100003</v>
      </c>
      <c r="P49" s="789">
        <v>2298.5995035000005</v>
      </c>
      <c r="Q49" s="789">
        <v>2297.9377393600003</v>
      </c>
      <c r="R49" s="789">
        <v>2297.9937129</v>
      </c>
      <c r="S49" s="789">
        <v>1998.8211171799999</v>
      </c>
      <c r="T49" s="790">
        <v>896.31498977000001</v>
      </c>
      <c r="U49" s="622" t="s">
        <v>1274</v>
      </c>
      <c r="V49" s="904"/>
      <c r="W49" s="904"/>
      <c r="X49" s="904"/>
      <c r="Y49" s="904"/>
      <c r="Z49" s="904"/>
      <c r="AA49" s="904"/>
      <c r="AB49" s="904"/>
      <c r="AC49" s="904"/>
      <c r="AD49" s="904"/>
      <c r="AE49" s="904"/>
      <c r="AF49" s="904"/>
      <c r="AG49" s="904"/>
      <c r="AH49" s="904"/>
      <c r="AI49" s="904"/>
      <c r="AJ49" s="904"/>
      <c r="AK49" s="904"/>
      <c r="AL49" s="904"/>
      <c r="AM49" s="363"/>
      <c r="AN49" s="363"/>
    </row>
    <row r="50" spans="1:40" s="360" customFormat="1" ht="24.95" customHeight="1" x14ac:dyDescent="0.2">
      <c r="A50" s="1592"/>
      <c r="B50" s="621" t="s">
        <v>955</v>
      </c>
      <c r="C50" s="888">
        <v>85409.227707660015</v>
      </c>
      <c r="D50" s="888">
        <v>124267.554784932</v>
      </c>
      <c r="E50" s="888">
        <v>176673.21000754676</v>
      </c>
      <c r="F50" s="888">
        <v>128647.99437316599</v>
      </c>
      <c r="G50" s="888">
        <v>112834.18970919725</v>
      </c>
      <c r="H50" s="888">
        <v>110734.55230139616</v>
      </c>
      <c r="I50" s="791">
        <v>112135.32004279885</v>
      </c>
      <c r="J50" s="789">
        <v>110534.706439616</v>
      </c>
      <c r="K50" s="789">
        <v>109469.30897035987</v>
      </c>
      <c r="L50" s="789">
        <v>104606.37406348082</v>
      </c>
      <c r="M50" s="789">
        <v>101402.20233785693</v>
      </c>
      <c r="N50" s="789">
        <v>99173.696732967088</v>
      </c>
      <c r="O50" s="789">
        <v>98511.06098854242</v>
      </c>
      <c r="P50" s="789">
        <v>100633.81659606163</v>
      </c>
      <c r="Q50" s="789">
        <v>100612.42807424242</v>
      </c>
      <c r="R50" s="789">
        <v>104468.04210498869</v>
      </c>
      <c r="S50" s="789">
        <v>108449.26698125844</v>
      </c>
      <c r="T50" s="790">
        <v>110734.55230139616</v>
      </c>
      <c r="U50" s="622" t="s">
        <v>939</v>
      </c>
      <c r="V50" s="904"/>
      <c r="W50" s="904"/>
      <c r="X50" s="904"/>
      <c r="Y50" s="904"/>
      <c r="Z50" s="904"/>
      <c r="AA50" s="904"/>
      <c r="AB50" s="904"/>
      <c r="AC50" s="904"/>
      <c r="AD50" s="904"/>
      <c r="AE50" s="904"/>
      <c r="AF50" s="904"/>
      <c r="AG50" s="904"/>
      <c r="AH50" s="904"/>
      <c r="AI50" s="904"/>
      <c r="AJ50" s="904"/>
      <c r="AK50" s="904"/>
      <c r="AL50" s="904"/>
      <c r="AM50" s="363"/>
      <c r="AN50" s="363"/>
    </row>
    <row r="51" spans="1:40" s="360" customFormat="1" ht="24.95" customHeight="1" x14ac:dyDescent="0.2">
      <c r="A51" s="1592"/>
      <c r="B51" s="621" t="s">
        <v>936</v>
      </c>
      <c r="C51" s="888">
        <v>4670.6569538799995</v>
      </c>
      <c r="D51" s="888">
        <v>8969.8815639500008</v>
      </c>
      <c r="E51" s="888">
        <v>17853.406299963226</v>
      </c>
      <c r="F51" s="888">
        <v>18677.910372459999</v>
      </c>
      <c r="G51" s="888">
        <v>18300.020354118751</v>
      </c>
      <c r="H51" s="888">
        <v>18161.821453279834</v>
      </c>
      <c r="I51" s="791">
        <v>17976.609928707148</v>
      </c>
      <c r="J51" s="789">
        <v>17039.96203268</v>
      </c>
      <c r="K51" s="789">
        <v>17527.084079973774</v>
      </c>
      <c r="L51" s="789">
        <v>16965.090952662842</v>
      </c>
      <c r="M51" s="789">
        <v>17708.423865859051</v>
      </c>
      <c r="N51" s="789">
        <v>17604.382724148927</v>
      </c>
      <c r="O51" s="789">
        <v>16492.665423823571</v>
      </c>
      <c r="P51" s="789">
        <v>16392.361006894385</v>
      </c>
      <c r="Q51" s="789">
        <v>17105.700256163585</v>
      </c>
      <c r="R51" s="789">
        <v>17626.840444667312</v>
      </c>
      <c r="S51" s="789">
        <v>17667.257328327873</v>
      </c>
      <c r="T51" s="790">
        <v>18161.821453279834</v>
      </c>
      <c r="U51" s="622" t="s">
        <v>1230</v>
      </c>
      <c r="V51" s="904"/>
      <c r="W51" s="904"/>
      <c r="X51" s="904"/>
      <c r="Y51" s="904"/>
      <c r="Z51" s="904"/>
      <c r="AA51" s="904"/>
      <c r="AB51" s="904"/>
      <c r="AC51" s="904"/>
      <c r="AD51" s="904"/>
      <c r="AE51" s="904"/>
      <c r="AF51" s="904"/>
      <c r="AG51" s="904"/>
      <c r="AH51" s="904"/>
      <c r="AI51" s="904"/>
      <c r="AJ51" s="904"/>
      <c r="AK51" s="904"/>
      <c r="AL51" s="904"/>
      <c r="AM51" s="363"/>
      <c r="AN51" s="363"/>
    </row>
    <row r="52" spans="1:40" s="990" customFormat="1" ht="12" customHeight="1" x14ac:dyDescent="0.2">
      <c r="A52" s="1592"/>
      <c r="B52" s="1000"/>
      <c r="C52" s="874"/>
      <c r="D52" s="874"/>
      <c r="E52" s="874"/>
      <c r="F52" s="874"/>
      <c r="G52" s="874"/>
      <c r="H52" s="874"/>
      <c r="I52" s="985"/>
      <c r="J52" s="986"/>
      <c r="K52" s="986"/>
      <c r="L52" s="986"/>
      <c r="M52" s="986"/>
      <c r="N52" s="986"/>
      <c r="O52" s="986"/>
      <c r="P52" s="986"/>
      <c r="Q52" s="986"/>
      <c r="R52" s="986"/>
      <c r="S52" s="986"/>
      <c r="T52" s="988"/>
      <c r="U52" s="1002"/>
      <c r="V52" s="904"/>
      <c r="W52" s="904"/>
      <c r="X52" s="904"/>
      <c r="Y52" s="904"/>
      <c r="Z52" s="904"/>
      <c r="AA52" s="904"/>
      <c r="AB52" s="904"/>
      <c r="AC52" s="904"/>
      <c r="AD52" s="904"/>
      <c r="AE52" s="904"/>
      <c r="AF52" s="904"/>
      <c r="AG52" s="904"/>
      <c r="AH52" s="904"/>
      <c r="AI52" s="904"/>
      <c r="AJ52" s="904"/>
      <c r="AK52" s="904"/>
      <c r="AL52" s="904"/>
      <c r="AM52" s="363"/>
      <c r="AN52" s="363"/>
    </row>
    <row r="53" spans="1:40" s="360" customFormat="1" ht="24.95" customHeight="1" x14ac:dyDescent="0.2">
      <c r="A53" s="1592"/>
      <c r="B53" s="454" t="s">
        <v>712</v>
      </c>
      <c r="C53" s="884">
        <v>126559.46901096744</v>
      </c>
      <c r="D53" s="884">
        <v>142972.78497978151</v>
      </c>
      <c r="E53" s="884">
        <v>148564.36579065336</v>
      </c>
      <c r="F53" s="884">
        <v>132179.08977417691</v>
      </c>
      <c r="G53" s="884">
        <v>153619.02561149377</v>
      </c>
      <c r="H53" s="884">
        <v>226065.33020164896</v>
      </c>
      <c r="I53" s="794">
        <v>153719.66489269218</v>
      </c>
      <c r="J53" s="792">
        <v>153770.85829728041</v>
      </c>
      <c r="K53" s="792">
        <v>158871.05064592947</v>
      </c>
      <c r="L53" s="792">
        <v>222608.82705452823</v>
      </c>
      <c r="M53" s="792">
        <v>259018.46183956269</v>
      </c>
      <c r="N53" s="792">
        <v>319643.24554634909</v>
      </c>
      <c r="O53" s="792">
        <v>298236.28548418236</v>
      </c>
      <c r="P53" s="792">
        <v>291408.26468146866</v>
      </c>
      <c r="Q53" s="792">
        <v>288777.2693539958</v>
      </c>
      <c r="R53" s="792">
        <v>263098.44173155143</v>
      </c>
      <c r="S53" s="792">
        <v>237408.94228800858</v>
      </c>
      <c r="T53" s="793">
        <v>226065.33020164896</v>
      </c>
      <c r="U53" s="620" t="s">
        <v>790</v>
      </c>
      <c r="V53" s="904"/>
      <c r="W53" s="904"/>
      <c r="X53" s="904"/>
      <c r="Y53" s="904"/>
      <c r="Z53" s="904"/>
      <c r="AA53" s="904"/>
      <c r="AB53" s="904"/>
      <c r="AC53" s="904"/>
      <c r="AD53" s="904"/>
      <c r="AE53" s="904"/>
      <c r="AF53" s="904"/>
      <c r="AG53" s="904"/>
      <c r="AH53" s="904"/>
      <c r="AI53" s="904"/>
      <c r="AJ53" s="904"/>
      <c r="AK53" s="904"/>
      <c r="AL53" s="904"/>
      <c r="AM53" s="363"/>
      <c r="AN53" s="363"/>
    </row>
    <row r="54" spans="1:40" s="879" customFormat="1" ht="24.95" customHeight="1" x14ac:dyDescent="0.2">
      <c r="A54" s="1592"/>
      <c r="B54" s="621" t="s">
        <v>935</v>
      </c>
      <c r="C54" s="888">
        <v>0</v>
      </c>
      <c r="D54" s="888">
        <v>0</v>
      </c>
      <c r="E54" s="888">
        <v>0</v>
      </c>
      <c r="F54" s="888">
        <v>0</v>
      </c>
      <c r="G54" s="888">
        <v>10.01582732</v>
      </c>
      <c r="H54" s="888">
        <v>0.65480017999999995</v>
      </c>
      <c r="I54" s="791">
        <v>10.518758999999999</v>
      </c>
      <c r="J54" s="789">
        <v>10.64800252</v>
      </c>
      <c r="K54" s="789">
        <v>0.37030532000000005</v>
      </c>
      <c r="L54" s="789">
        <v>0.54629775999999997</v>
      </c>
      <c r="M54" s="789">
        <v>0.63824351999999995</v>
      </c>
      <c r="N54" s="789">
        <v>0.80245983999999992</v>
      </c>
      <c r="O54" s="789">
        <v>0.76935940000000003</v>
      </c>
      <c r="P54" s="789">
        <v>0.77315948000000012</v>
      </c>
      <c r="Q54" s="789">
        <v>0.78357819999999989</v>
      </c>
      <c r="R54" s="789">
        <v>0.73072219999999999</v>
      </c>
      <c r="S54" s="789">
        <v>0.65555775999999999</v>
      </c>
      <c r="T54" s="790">
        <v>0.65480017999999995</v>
      </c>
      <c r="U54" s="622" t="s">
        <v>938</v>
      </c>
      <c r="V54" s="904"/>
      <c r="W54" s="904"/>
      <c r="X54" s="904"/>
      <c r="Y54" s="904"/>
      <c r="Z54" s="904"/>
      <c r="AA54" s="904"/>
      <c r="AB54" s="904"/>
      <c r="AC54" s="904"/>
      <c r="AD54" s="904"/>
      <c r="AE54" s="904"/>
      <c r="AF54" s="904"/>
      <c r="AG54" s="904"/>
      <c r="AH54" s="904"/>
      <c r="AI54" s="904"/>
      <c r="AJ54" s="904"/>
      <c r="AK54" s="904"/>
      <c r="AL54" s="904"/>
      <c r="AM54" s="363"/>
      <c r="AN54" s="363"/>
    </row>
    <row r="55" spans="1:40" s="360" customFormat="1" ht="24.95" customHeight="1" x14ac:dyDescent="0.2">
      <c r="A55" s="1592"/>
      <c r="B55" s="621" t="s">
        <v>954</v>
      </c>
      <c r="C55" s="888">
        <v>0.17816202540000087</v>
      </c>
      <c r="D55" s="888">
        <v>23.742669227499995</v>
      </c>
      <c r="E55" s="888">
        <v>621.34251210000002</v>
      </c>
      <c r="F55" s="888">
        <v>97.449536858100004</v>
      </c>
      <c r="G55" s="888">
        <v>1706.7168217592002</v>
      </c>
      <c r="H55" s="888">
        <v>1634.2420907337</v>
      </c>
      <c r="I55" s="791">
        <v>1249.4571174885</v>
      </c>
      <c r="J55" s="789">
        <v>1396.6341291671999</v>
      </c>
      <c r="K55" s="789">
        <v>1269.1085721782999</v>
      </c>
      <c r="L55" s="789">
        <v>1991.0891646905998</v>
      </c>
      <c r="M55" s="789">
        <v>2882.7325950592003</v>
      </c>
      <c r="N55" s="789">
        <v>3882.0452916888999</v>
      </c>
      <c r="O55" s="789">
        <v>3366.3491691810004</v>
      </c>
      <c r="P55" s="789">
        <v>2523.6764217890004</v>
      </c>
      <c r="Q55" s="789">
        <v>3191.9330023119001</v>
      </c>
      <c r="R55" s="789">
        <v>1911.8189341258001</v>
      </c>
      <c r="S55" s="789">
        <v>1743.6291213039999</v>
      </c>
      <c r="T55" s="790">
        <v>1634.2420907337</v>
      </c>
      <c r="U55" s="622" t="s">
        <v>1274</v>
      </c>
      <c r="V55" s="904"/>
      <c r="W55" s="904"/>
      <c r="X55" s="904"/>
      <c r="Y55" s="904"/>
      <c r="Z55" s="904"/>
      <c r="AA55" s="904"/>
      <c r="AB55" s="904"/>
      <c r="AC55" s="904"/>
      <c r="AD55" s="904"/>
      <c r="AE55" s="904"/>
      <c r="AF55" s="904"/>
      <c r="AG55" s="904"/>
      <c r="AH55" s="904"/>
      <c r="AI55" s="904"/>
      <c r="AJ55" s="904"/>
      <c r="AK55" s="904"/>
      <c r="AL55" s="904"/>
      <c r="AM55" s="363"/>
      <c r="AN55" s="363"/>
    </row>
    <row r="56" spans="1:40" s="360" customFormat="1" ht="24.95" customHeight="1" x14ac:dyDescent="0.2">
      <c r="A56" s="1592"/>
      <c r="B56" s="621" t="s">
        <v>955</v>
      </c>
      <c r="C56" s="888">
        <v>125615.90838002723</v>
      </c>
      <c r="D56" s="888">
        <v>140990.68874888591</v>
      </c>
      <c r="E56" s="888">
        <v>146565.06665180656</v>
      </c>
      <c r="F56" s="888">
        <v>129616.43466189665</v>
      </c>
      <c r="G56" s="888">
        <v>148093.41041289811</v>
      </c>
      <c r="H56" s="888">
        <v>218678.32135893856</v>
      </c>
      <c r="I56" s="791">
        <v>149054.64074708225</v>
      </c>
      <c r="J56" s="789">
        <v>149125.61924438705</v>
      </c>
      <c r="K56" s="789">
        <v>154061.53182757663</v>
      </c>
      <c r="L56" s="789">
        <v>215929.38425526314</v>
      </c>
      <c r="M56" s="789">
        <v>249867.37414784706</v>
      </c>
      <c r="N56" s="789">
        <v>308219.46798291994</v>
      </c>
      <c r="O56" s="789">
        <v>288187.22722465283</v>
      </c>
      <c r="P56" s="789">
        <v>281662.06839387806</v>
      </c>
      <c r="Q56" s="789">
        <v>278838.11095251411</v>
      </c>
      <c r="R56" s="789">
        <v>255088.58662776745</v>
      </c>
      <c r="S56" s="789">
        <v>229813.77030821057</v>
      </c>
      <c r="T56" s="790">
        <v>218678.32135893856</v>
      </c>
      <c r="U56" s="622" t="s">
        <v>939</v>
      </c>
      <c r="V56" s="904"/>
      <c r="W56" s="904"/>
      <c r="X56" s="904"/>
      <c r="Y56" s="904"/>
      <c r="Z56" s="904"/>
      <c r="AA56" s="904"/>
      <c r="AB56" s="904"/>
      <c r="AC56" s="904"/>
      <c r="AD56" s="904"/>
      <c r="AE56" s="904"/>
      <c r="AF56" s="904"/>
      <c r="AG56" s="904"/>
      <c r="AH56" s="904"/>
      <c r="AI56" s="904"/>
      <c r="AJ56" s="904"/>
      <c r="AK56" s="904"/>
      <c r="AL56" s="904"/>
      <c r="AM56" s="363"/>
      <c r="AN56" s="363"/>
    </row>
    <row r="57" spans="1:40" s="360" customFormat="1" ht="24.95" customHeight="1" x14ac:dyDescent="0.2">
      <c r="A57" s="1592"/>
      <c r="B57" s="621" t="s">
        <v>936</v>
      </c>
      <c r="C57" s="888">
        <v>943.38246891479992</v>
      </c>
      <c r="D57" s="888">
        <v>1958.3535616681008</v>
      </c>
      <c r="E57" s="888">
        <v>1377.9566267467999</v>
      </c>
      <c r="F57" s="888">
        <v>2465.2055754221501</v>
      </c>
      <c r="G57" s="888">
        <v>3808.8825495164656</v>
      </c>
      <c r="H57" s="888">
        <v>5752.1119517967263</v>
      </c>
      <c r="I57" s="791">
        <v>3405.0482691214456</v>
      </c>
      <c r="J57" s="789">
        <v>3237.9569212061633</v>
      </c>
      <c r="K57" s="789">
        <v>3540.0399408545532</v>
      </c>
      <c r="L57" s="789">
        <v>4687.8073368144778</v>
      </c>
      <c r="M57" s="789">
        <v>6267.7168531364096</v>
      </c>
      <c r="N57" s="789">
        <v>7540.9298119002578</v>
      </c>
      <c r="O57" s="789">
        <v>6681.9397309484975</v>
      </c>
      <c r="P57" s="789">
        <v>7221.7467063215699</v>
      </c>
      <c r="Q57" s="789">
        <v>6746.4418209698215</v>
      </c>
      <c r="R57" s="789">
        <v>6097.3054474581768</v>
      </c>
      <c r="S57" s="789">
        <v>5850.8873007340171</v>
      </c>
      <c r="T57" s="790">
        <v>5752.1119517967263</v>
      </c>
      <c r="U57" s="622" t="s">
        <v>1230</v>
      </c>
      <c r="V57" s="904"/>
      <c r="W57" s="904"/>
      <c r="X57" s="904"/>
      <c r="Y57" s="904"/>
      <c r="Z57" s="904"/>
      <c r="AA57" s="904"/>
      <c r="AB57" s="904"/>
      <c r="AC57" s="904"/>
      <c r="AD57" s="904"/>
      <c r="AE57" s="904"/>
      <c r="AF57" s="904"/>
      <c r="AG57" s="904"/>
      <c r="AH57" s="904"/>
      <c r="AI57" s="904"/>
      <c r="AJ57" s="904"/>
      <c r="AK57" s="904"/>
      <c r="AL57" s="904"/>
      <c r="AM57" s="363"/>
      <c r="AN57" s="363"/>
    </row>
    <row r="58" spans="1:40" s="360" customFormat="1" ht="12" customHeight="1" x14ac:dyDescent="0.2">
      <c r="A58" s="1592"/>
      <c r="B58" s="454"/>
      <c r="C58" s="874"/>
      <c r="D58" s="874"/>
      <c r="E58" s="874"/>
      <c r="F58" s="874"/>
      <c r="G58" s="874"/>
      <c r="H58" s="874"/>
      <c r="I58" s="985"/>
      <c r="J58" s="986"/>
      <c r="K58" s="986"/>
      <c r="L58" s="986"/>
      <c r="M58" s="986"/>
      <c r="N58" s="986"/>
      <c r="O58" s="986"/>
      <c r="P58" s="986"/>
      <c r="Q58" s="986"/>
      <c r="R58" s="986"/>
      <c r="S58" s="986"/>
      <c r="T58" s="988"/>
      <c r="U58" s="620"/>
      <c r="V58" s="904"/>
      <c r="W58" s="904"/>
      <c r="X58" s="904"/>
      <c r="Y58" s="904"/>
      <c r="Z58" s="904"/>
      <c r="AA58" s="904"/>
      <c r="AB58" s="904"/>
      <c r="AC58" s="904"/>
      <c r="AD58" s="904"/>
      <c r="AE58" s="904"/>
      <c r="AF58" s="904"/>
      <c r="AG58" s="904"/>
      <c r="AH58" s="904"/>
      <c r="AI58" s="904"/>
      <c r="AJ58" s="904"/>
      <c r="AK58" s="904"/>
      <c r="AL58" s="904"/>
      <c r="AM58" s="363"/>
      <c r="AN58" s="363"/>
    </row>
    <row r="59" spans="1:40" s="360" customFormat="1" ht="24.6" customHeight="1" x14ac:dyDescent="0.2">
      <c r="A59" s="1592"/>
      <c r="B59" s="454" t="s">
        <v>937</v>
      </c>
      <c r="C59" s="884">
        <v>0</v>
      </c>
      <c r="D59" s="884">
        <v>0</v>
      </c>
      <c r="E59" s="884">
        <v>0</v>
      </c>
      <c r="F59" s="884">
        <v>0</v>
      </c>
      <c r="G59" s="884">
        <v>0</v>
      </c>
      <c r="H59" s="884">
        <v>0</v>
      </c>
      <c r="I59" s="794">
        <v>0</v>
      </c>
      <c r="J59" s="792">
        <v>0</v>
      </c>
      <c r="K59" s="792">
        <v>0</v>
      </c>
      <c r="L59" s="792">
        <v>0</v>
      </c>
      <c r="M59" s="792">
        <v>0</v>
      </c>
      <c r="N59" s="792">
        <v>0</v>
      </c>
      <c r="O59" s="792">
        <v>0</v>
      </c>
      <c r="P59" s="792">
        <v>0</v>
      </c>
      <c r="Q59" s="792">
        <v>0</v>
      </c>
      <c r="R59" s="792">
        <v>0</v>
      </c>
      <c r="S59" s="792">
        <v>0</v>
      </c>
      <c r="T59" s="793">
        <v>0</v>
      </c>
      <c r="U59" s="620" t="s">
        <v>948</v>
      </c>
      <c r="V59" s="904"/>
      <c r="W59" s="904"/>
      <c r="X59" s="904"/>
      <c r="Y59" s="904"/>
      <c r="Z59" s="904"/>
      <c r="AA59" s="904"/>
      <c r="AB59" s="904"/>
      <c r="AC59" s="904"/>
      <c r="AD59" s="904"/>
      <c r="AE59" s="904"/>
      <c r="AF59" s="904"/>
      <c r="AG59" s="904"/>
      <c r="AH59" s="904"/>
      <c r="AI59" s="904"/>
      <c r="AJ59" s="904"/>
      <c r="AK59" s="904"/>
      <c r="AL59" s="904"/>
      <c r="AM59" s="363"/>
      <c r="AN59" s="363"/>
    </row>
    <row r="60" spans="1:40" s="360" customFormat="1" ht="12" customHeight="1" x14ac:dyDescent="0.2">
      <c r="A60" s="1592"/>
      <c r="B60" s="454"/>
      <c r="C60" s="888"/>
      <c r="D60" s="888"/>
      <c r="E60" s="888"/>
      <c r="F60" s="888"/>
      <c r="G60" s="888"/>
      <c r="H60" s="888"/>
      <c r="I60" s="791"/>
      <c r="J60" s="789"/>
      <c r="K60" s="789"/>
      <c r="L60" s="789"/>
      <c r="M60" s="789"/>
      <c r="N60" s="789"/>
      <c r="O60" s="789"/>
      <c r="P60" s="789"/>
      <c r="Q60" s="789"/>
      <c r="R60" s="789"/>
      <c r="S60" s="789"/>
      <c r="T60" s="790"/>
      <c r="U60" s="620"/>
      <c r="V60" s="904"/>
      <c r="W60" s="904"/>
      <c r="X60" s="904"/>
      <c r="Y60" s="904"/>
      <c r="Z60" s="904"/>
      <c r="AA60" s="904"/>
      <c r="AB60" s="904"/>
      <c r="AC60" s="904"/>
      <c r="AD60" s="904"/>
      <c r="AE60" s="904"/>
      <c r="AF60" s="904"/>
      <c r="AG60" s="904"/>
      <c r="AH60" s="904"/>
      <c r="AI60" s="904"/>
      <c r="AJ60" s="904"/>
      <c r="AK60" s="904"/>
      <c r="AL60" s="904"/>
      <c r="AM60" s="363"/>
      <c r="AN60" s="363"/>
    </row>
    <row r="61" spans="1:40" s="360" customFormat="1" ht="24.95" customHeight="1" x14ac:dyDescent="0.2">
      <c r="A61" s="1592"/>
      <c r="B61" s="454" t="s">
        <v>849</v>
      </c>
      <c r="C61" s="884">
        <v>5763.2006437700002</v>
      </c>
      <c r="D61" s="884">
        <v>7813.6466153599995</v>
      </c>
      <c r="E61" s="884">
        <v>4098.1914943800002</v>
      </c>
      <c r="F61" s="884">
        <v>16144.5806956583</v>
      </c>
      <c r="G61" s="884">
        <v>15047.067311832199</v>
      </c>
      <c r="H61" s="884">
        <v>16531.1005720988</v>
      </c>
      <c r="I61" s="794">
        <v>25370.217860089302</v>
      </c>
      <c r="J61" s="792">
        <v>22473.883317182001</v>
      </c>
      <c r="K61" s="792">
        <v>26405.002925289002</v>
      </c>
      <c r="L61" s="792">
        <v>34746.369971787004</v>
      </c>
      <c r="M61" s="792">
        <v>35160.836264952006</v>
      </c>
      <c r="N61" s="792">
        <v>43766.832024296004</v>
      </c>
      <c r="O61" s="792">
        <v>29002.405235180999</v>
      </c>
      <c r="P61" s="792">
        <v>21901.7535586632</v>
      </c>
      <c r="Q61" s="792">
        <v>22105.657935582003</v>
      </c>
      <c r="R61" s="792">
        <v>19292.966425856001</v>
      </c>
      <c r="S61" s="792">
        <v>17311.044923820999</v>
      </c>
      <c r="T61" s="793">
        <v>16531.1005720988</v>
      </c>
      <c r="U61" s="620" t="s">
        <v>313</v>
      </c>
      <c r="V61" s="904"/>
      <c r="W61" s="904"/>
      <c r="X61" s="904"/>
      <c r="Y61" s="904"/>
      <c r="Z61" s="904"/>
      <c r="AA61" s="904"/>
      <c r="AB61" s="904"/>
      <c r="AC61" s="904"/>
      <c r="AD61" s="904"/>
      <c r="AE61" s="904"/>
      <c r="AF61" s="904"/>
      <c r="AG61" s="904"/>
      <c r="AH61" s="904"/>
      <c r="AI61" s="904"/>
      <c r="AJ61" s="904"/>
      <c r="AK61" s="904"/>
      <c r="AL61" s="904"/>
      <c r="AM61" s="363"/>
      <c r="AN61" s="363"/>
    </row>
    <row r="62" spans="1:40" s="360" customFormat="1" ht="12" customHeight="1" x14ac:dyDescent="0.2">
      <c r="A62" s="1592"/>
      <c r="B62" s="454"/>
      <c r="C62" s="884"/>
      <c r="D62" s="884"/>
      <c r="E62" s="884"/>
      <c r="F62" s="884"/>
      <c r="G62" s="884"/>
      <c r="H62" s="884"/>
      <c r="I62" s="794"/>
      <c r="J62" s="792"/>
      <c r="K62" s="792"/>
      <c r="L62" s="792"/>
      <c r="M62" s="792"/>
      <c r="N62" s="792"/>
      <c r="O62" s="792"/>
      <c r="P62" s="792"/>
      <c r="Q62" s="792"/>
      <c r="R62" s="792"/>
      <c r="S62" s="792"/>
      <c r="T62" s="793"/>
      <c r="U62" s="620"/>
      <c r="V62" s="904"/>
      <c r="W62" s="904"/>
      <c r="X62" s="904"/>
      <c r="Y62" s="904"/>
      <c r="Z62" s="904"/>
      <c r="AA62" s="904"/>
      <c r="AB62" s="904"/>
      <c r="AC62" s="904"/>
      <c r="AD62" s="904"/>
      <c r="AE62" s="904"/>
      <c r="AF62" s="904"/>
      <c r="AG62" s="904"/>
      <c r="AH62" s="904"/>
      <c r="AI62" s="904"/>
      <c r="AJ62" s="904"/>
      <c r="AK62" s="904"/>
      <c r="AL62" s="904"/>
      <c r="AM62" s="363"/>
      <c r="AN62" s="363"/>
    </row>
    <row r="63" spans="1:40" s="360" customFormat="1" ht="24.95" customHeight="1" x14ac:dyDescent="0.2">
      <c r="A63" s="1592"/>
      <c r="B63" s="454" t="s">
        <v>713</v>
      </c>
      <c r="C63" s="884">
        <v>10544.013027910001</v>
      </c>
      <c r="D63" s="884">
        <v>13423.931727835001</v>
      </c>
      <c r="E63" s="884">
        <v>14461.080527175071</v>
      </c>
      <c r="F63" s="884">
        <v>18310.778274728553</v>
      </c>
      <c r="G63" s="884">
        <v>14849.841531259</v>
      </c>
      <c r="H63" s="884">
        <v>14752.09886758</v>
      </c>
      <c r="I63" s="794">
        <v>14044.425799436998</v>
      </c>
      <c r="J63" s="792">
        <v>14309.7670984832</v>
      </c>
      <c r="K63" s="792">
        <v>15248.363611080204</v>
      </c>
      <c r="L63" s="792">
        <v>18256.899424293002</v>
      </c>
      <c r="M63" s="792">
        <v>20342.900030613</v>
      </c>
      <c r="N63" s="792">
        <v>18962.227706595</v>
      </c>
      <c r="O63" s="792">
        <v>18179.772711116995</v>
      </c>
      <c r="P63" s="792">
        <v>17978.289856682452</v>
      </c>
      <c r="Q63" s="792">
        <v>16471.940278130998</v>
      </c>
      <c r="R63" s="792">
        <v>16112.64050055</v>
      </c>
      <c r="S63" s="792">
        <v>15546.143590922999</v>
      </c>
      <c r="T63" s="793">
        <v>14752.09886758</v>
      </c>
      <c r="U63" s="620" t="s">
        <v>314</v>
      </c>
      <c r="V63" s="904"/>
      <c r="W63" s="904"/>
      <c r="X63" s="904"/>
      <c r="Y63" s="904"/>
      <c r="Z63" s="904"/>
      <c r="AA63" s="904"/>
      <c r="AB63" s="904"/>
      <c r="AC63" s="904"/>
      <c r="AD63" s="904"/>
      <c r="AE63" s="904"/>
      <c r="AF63" s="904"/>
      <c r="AG63" s="904"/>
      <c r="AH63" s="904"/>
      <c r="AI63" s="904"/>
      <c r="AJ63" s="904"/>
      <c r="AK63" s="904"/>
      <c r="AL63" s="904"/>
      <c r="AM63" s="363"/>
      <c r="AN63" s="363"/>
    </row>
    <row r="64" spans="1:40" s="990" customFormat="1" ht="12" customHeight="1" x14ac:dyDescent="0.2">
      <c r="A64" s="1592"/>
      <c r="B64" s="1000"/>
      <c r="C64" s="884"/>
      <c r="D64" s="884"/>
      <c r="E64" s="884"/>
      <c r="F64" s="884"/>
      <c r="G64" s="884"/>
      <c r="H64" s="884"/>
      <c r="I64" s="794"/>
      <c r="J64" s="792"/>
      <c r="K64" s="792"/>
      <c r="L64" s="792"/>
      <c r="M64" s="792"/>
      <c r="N64" s="792"/>
      <c r="O64" s="792"/>
      <c r="P64" s="792"/>
      <c r="Q64" s="792"/>
      <c r="R64" s="792"/>
      <c r="S64" s="792"/>
      <c r="T64" s="793"/>
      <c r="U64" s="1002"/>
      <c r="V64" s="904"/>
      <c r="W64" s="904"/>
      <c r="X64" s="904"/>
      <c r="Y64" s="904"/>
      <c r="Z64" s="904"/>
      <c r="AA64" s="904"/>
      <c r="AB64" s="904"/>
      <c r="AC64" s="904"/>
      <c r="AD64" s="904"/>
      <c r="AE64" s="904"/>
      <c r="AF64" s="904"/>
      <c r="AG64" s="904"/>
      <c r="AH64" s="904"/>
      <c r="AI64" s="904"/>
      <c r="AJ64" s="904"/>
      <c r="AK64" s="904"/>
      <c r="AL64" s="904"/>
      <c r="AM64" s="363"/>
      <c r="AN64" s="363"/>
    </row>
    <row r="65" spans="1:40" s="360" customFormat="1" ht="24.95" customHeight="1" x14ac:dyDescent="0.2">
      <c r="A65" s="1592"/>
      <c r="B65" s="454" t="s">
        <v>884</v>
      </c>
      <c r="C65" s="884">
        <v>13245.92022199</v>
      </c>
      <c r="D65" s="884">
        <v>16244.954851025002</v>
      </c>
      <c r="E65" s="884">
        <v>21122.551821134995</v>
      </c>
      <c r="F65" s="884">
        <v>18327.477802559668</v>
      </c>
      <c r="G65" s="884">
        <v>17518.201793198001</v>
      </c>
      <c r="H65" s="884">
        <v>39777.532709635379</v>
      </c>
      <c r="I65" s="794">
        <v>20905.040362147003</v>
      </c>
      <c r="J65" s="792">
        <v>25621.934994573003</v>
      </c>
      <c r="K65" s="792">
        <v>28326.692452179996</v>
      </c>
      <c r="L65" s="792">
        <v>36788.473389032995</v>
      </c>
      <c r="M65" s="792">
        <v>43040.345394506003</v>
      </c>
      <c r="N65" s="792">
        <v>51152.257796614998</v>
      </c>
      <c r="O65" s="792">
        <v>40322.02158194199</v>
      </c>
      <c r="P65" s="792">
        <v>49204.388564059009</v>
      </c>
      <c r="Q65" s="792">
        <v>47200.784836208994</v>
      </c>
      <c r="R65" s="792">
        <v>42410.321399284287</v>
      </c>
      <c r="S65" s="792">
        <v>38409.196159594292</v>
      </c>
      <c r="T65" s="793">
        <v>39777.532709635379</v>
      </c>
      <c r="U65" s="620" t="s">
        <v>5</v>
      </c>
      <c r="V65" s="904"/>
      <c r="W65" s="904"/>
      <c r="X65" s="904"/>
      <c r="Y65" s="904"/>
      <c r="Z65" s="904"/>
      <c r="AA65" s="904"/>
      <c r="AB65" s="904"/>
      <c r="AC65" s="904"/>
      <c r="AD65" s="904"/>
      <c r="AE65" s="904"/>
      <c r="AF65" s="904"/>
      <c r="AG65" s="904"/>
      <c r="AH65" s="904"/>
      <c r="AI65" s="904"/>
      <c r="AJ65" s="904"/>
      <c r="AK65" s="904"/>
      <c r="AL65" s="904"/>
      <c r="AM65" s="363"/>
      <c r="AN65" s="363"/>
    </row>
    <row r="66" spans="1:40" s="990" customFormat="1" ht="12" customHeight="1" x14ac:dyDescent="0.2">
      <c r="A66" s="1592"/>
      <c r="B66" s="1000"/>
      <c r="C66" s="884"/>
      <c r="D66" s="884"/>
      <c r="E66" s="884"/>
      <c r="F66" s="884"/>
      <c r="G66" s="884"/>
      <c r="H66" s="884"/>
      <c r="I66" s="794"/>
      <c r="J66" s="792"/>
      <c r="K66" s="792"/>
      <c r="L66" s="792"/>
      <c r="M66" s="792"/>
      <c r="N66" s="792"/>
      <c r="O66" s="792"/>
      <c r="P66" s="792"/>
      <c r="Q66" s="792"/>
      <c r="R66" s="792"/>
      <c r="S66" s="792"/>
      <c r="T66" s="793"/>
      <c r="U66" s="1002"/>
      <c r="V66" s="904"/>
      <c r="W66" s="904"/>
      <c r="X66" s="904"/>
      <c r="Y66" s="904"/>
      <c r="Z66" s="904"/>
      <c r="AA66" s="904"/>
      <c r="AB66" s="904"/>
      <c r="AC66" s="904"/>
      <c r="AD66" s="904"/>
      <c r="AE66" s="904"/>
      <c r="AF66" s="904"/>
      <c r="AG66" s="904"/>
      <c r="AH66" s="904"/>
      <c r="AI66" s="904"/>
      <c r="AJ66" s="904"/>
      <c r="AK66" s="904"/>
      <c r="AL66" s="904"/>
      <c r="AM66" s="363"/>
      <c r="AN66" s="363"/>
    </row>
    <row r="67" spans="1:40" s="360" customFormat="1" ht="24.95" customHeight="1" x14ac:dyDescent="0.2">
      <c r="A67" s="1592"/>
      <c r="B67" s="454" t="s">
        <v>714</v>
      </c>
      <c r="C67" s="884">
        <v>389.46699999999998</v>
      </c>
      <c r="D67" s="884">
        <v>451.42307600000004</v>
      </c>
      <c r="E67" s="884">
        <v>223.83551599999998</v>
      </c>
      <c r="F67" s="884">
        <v>11329.114981221999</v>
      </c>
      <c r="G67" s="884">
        <v>42068.928246980009</v>
      </c>
      <c r="H67" s="884">
        <v>46769.263801370005</v>
      </c>
      <c r="I67" s="794">
        <v>34640.84447828</v>
      </c>
      <c r="J67" s="792">
        <v>34888.491919328997</v>
      </c>
      <c r="K67" s="792">
        <v>34886.700173735997</v>
      </c>
      <c r="L67" s="792">
        <v>49540.955950822885</v>
      </c>
      <c r="M67" s="792">
        <v>60949.135526861006</v>
      </c>
      <c r="N67" s="792">
        <v>89288.351124870009</v>
      </c>
      <c r="O67" s="792">
        <v>93021.684262837007</v>
      </c>
      <c r="P67" s="792">
        <v>92273.253910400002</v>
      </c>
      <c r="Q67" s="792">
        <v>85357.399031184992</v>
      </c>
      <c r="R67" s="792">
        <v>74735.112543899988</v>
      </c>
      <c r="S67" s="792">
        <v>61753.520012290006</v>
      </c>
      <c r="T67" s="793">
        <v>46769.263801370005</v>
      </c>
      <c r="U67" s="620" t="s">
        <v>949</v>
      </c>
      <c r="V67" s="904"/>
      <c r="W67" s="904"/>
      <c r="X67" s="904"/>
      <c r="Y67" s="904"/>
      <c r="Z67" s="904"/>
      <c r="AA67" s="904"/>
      <c r="AB67" s="904"/>
      <c r="AC67" s="904"/>
      <c r="AD67" s="904"/>
      <c r="AE67" s="904"/>
      <c r="AF67" s="904"/>
      <c r="AG67" s="904"/>
      <c r="AH67" s="904"/>
      <c r="AI67" s="904"/>
      <c r="AJ67" s="904"/>
      <c r="AK67" s="904"/>
      <c r="AL67" s="904"/>
      <c r="AM67" s="363"/>
      <c r="AN67" s="363"/>
    </row>
    <row r="68" spans="1:40" s="990" customFormat="1" ht="12" customHeight="1" x14ac:dyDescent="0.2">
      <c r="A68" s="1592"/>
      <c r="B68" s="1000"/>
      <c r="C68" s="884"/>
      <c r="D68" s="884"/>
      <c r="E68" s="884"/>
      <c r="F68" s="884"/>
      <c r="G68" s="884"/>
      <c r="H68" s="884"/>
      <c r="I68" s="794"/>
      <c r="J68" s="792"/>
      <c r="K68" s="792"/>
      <c r="L68" s="792"/>
      <c r="M68" s="792"/>
      <c r="N68" s="792"/>
      <c r="O68" s="792"/>
      <c r="P68" s="792"/>
      <c r="Q68" s="792"/>
      <c r="R68" s="792"/>
      <c r="S68" s="792"/>
      <c r="T68" s="793"/>
      <c r="U68" s="1002"/>
      <c r="V68" s="904"/>
      <c r="W68" s="904"/>
      <c r="X68" s="904"/>
      <c r="Y68" s="904"/>
      <c r="Z68" s="904"/>
      <c r="AA68" s="904"/>
      <c r="AB68" s="904"/>
      <c r="AC68" s="904"/>
      <c r="AD68" s="904"/>
      <c r="AE68" s="904"/>
      <c r="AF68" s="904"/>
      <c r="AG68" s="904"/>
      <c r="AH68" s="904"/>
      <c r="AI68" s="904"/>
      <c r="AJ68" s="904"/>
      <c r="AK68" s="904"/>
      <c r="AL68" s="904"/>
      <c r="AM68" s="363"/>
      <c r="AN68" s="363"/>
    </row>
    <row r="69" spans="1:40" s="360" customFormat="1" ht="24.95" customHeight="1" x14ac:dyDescent="0.2">
      <c r="A69" s="1592"/>
      <c r="B69" s="454" t="s">
        <v>1201</v>
      </c>
      <c r="C69" s="884">
        <v>30482.211242204001</v>
      </c>
      <c r="D69" s="884">
        <v>41810.520377319001</v>
      </c>
      <c r="E69" s="884">
        <v>68988.894611593656</v>
      </c>
      <c r="F69" s="884">
        <v>86530.91682944198</v>
      </c>
      <c r="G69" s="884">
        <v>93195.300418789033</v>
      </c>
      <c r="H69" s="884">
        <v>109386.76062086271</v>
      </c>
      <c r="I69" s="794">
        <v>94013.273564646661</v>
      </c>
      <c r="J69" s="792">
        <v>94476.48019125541</v>
      </c>
      <c r="K69" s="792">
        <v>94100.485313205791</v>
      </c>
      <c r="L69" s="792">
        <v>112389.08264625835</v>
      </c>
      <c r="M69" s="792">
        <v>122544.43236451779</v>
      </c>
      <c r="N69" s="792">
        <v>138264.00954593986</v>
      </c>
      <c r="O69" s="792">
        <v>129309.17368981389</v>
      </c>
      <c r="P69" s="792">
        <v>128437.20586627806</v>
      </c>
      <c r="Q69" s="792">
        <v>129173.30677477852</v>
      </c>
      <c r="R69" s="792">
        <v>117250.20785612128</v>
      </c>
      <c r="S69" s="792">
        <v>108479.20491528712</v>
      </c>
      <c r="T69" s="793">
        <v>109386.76062086271</v>
      </c>
      <c r="U69" s="620" t="s">
        <v>1202</v>
      </c>
      <c r="V69" s="904"/>
      <c r="W69" s="904"/>
      <c r="X69" s="904"/>
      <c r="Y69" s="904"/>
      <c r="Z69" s="904"/>
      <c r="AA69" s="904"/>
      <c r="AB69" s="904"/>
      <c r="AC69" s="904"/>
      <c r="AD69" s="904"/>
      <c r="AE69" s="904"/>
      <c r="AF69" s="904"/>
      <c r="AG69" s="904"/>
      <c r="AH69" s="904"/>
      <c r="AI69" s="904"/>
      <c r="AJ69" s="904"/>
      <c r="AK69" s="904"/>
      <c r="AL69" s="904"/>
      <c r="AM69" s="363"/>
      <c r="AN69" s="363"/>
    </row>
    <row r="70" spans="1:40" s="990" customFormat="1" ht="12" customHeight="1" x14ac:dyDescent="0.2">
      <c r="A70" s="1592"/>
      <c r="B70" s="1000"/>
      <c r="C70" s="884"/>
      <c r="D70" s="884"/>
      <c r="E70" s="884"/>
      <c r="F70" s="884"/>
      <c r="G70" s="884"/>
      <c r="H70" s="884"/>
      <c r="I70" s="794"/>
      <c r="J70" s="792"/>
      <c r="K70" s="792"/>
      <c r="L70" s="792"/>
      <c r="M70" s="792"/>
      <c r="N70" s="792"/>
      <c r="O70" s="792"/>
      <c r="P70" s="792"/>
      <c r="Q70" s="792"/>
      <c r="R70" s="792"/>
      <c r="S70" s="792"/>
      <c r="T70" s="793"/>
      <c r="U70" s="1002"/>
      <c r="V70" s="904"/>
      <c r="W70" s="904"/>
      <c r="X70" s="904"/>
      <c r="Y70" s="904"/>
      <c r="Z70" s="904"/>
      <c r="AA70" s="904"/>
      <c r="AB70" s="904"/>
      <c r="AC70" s="904"/>
      <c r="AD70" s="904"/>
      <c r="AE70" s="904"/>
      <c r="AF70" s="904"/>
      <c r="AG70" s="904"/>
      <c r="AH70" s="904"/>
      <c r="AI70" s="904"/>
      <c r="AJ70" s="904"/>
      <c r="AK70" s="904"/>
      <c r="AL70" s="904"/>
      <c r="AM70" s="363"/>
      <c r="AN70" s="363"/>
    </row>
    <row r="71" spans="1:40" s="360" customFormat="1" ht="24.95" customHeight="1" x14ac:dyDescent="0.2">
      <c r="A71" s="1592"/>
      <c r="B71" s="454" t="s">
        <v>885</v>
      </c>
      <c r="C71" s="884">
        <v>6367.7513226824994</v>
      </c>
      <c r="D71" s="884">
        <v>7553.9201194870002</v>
      </c>
      <c r="E71" s="884">
        <v>11393.378454034349</v>
      </c>
      <c r="F71" s="884">
        <v>20186.952117159326</v>
      </c>
      <c r="G71" s="884">
        <v>40705.38046417899</v>
      </c>
      <c r="H71" s="884">
        <v>99862.176543159905</v>
      </c>
      <c r="I71" s="794">
        <v>42068.977382781879</v>
      </c>
      <c r="J71" s="792">
        <v>43415.11860533469</v>
      </c>
      <c r="K71" s="792">
        <v>49620.299786343719</v>
      </c>
      <c r="L71" s="792">
        <v>78610.478405161542</v>
      </c>
      <c r="M71" s="792">
        <v>84177.532441274569</v>
      </c>
      <c r="N71" s="792">
        <v>87897.7493803541</v>
      </c>
      <c r="O71" s="792">
        <v>89901.250364706648</v>
      </c>
      <c r="P71" s="792">
        <v>93111.506078719613</v>
      </c>
      <c r="Q71" s="792">
        <v>93790.207900225781</v>
      </c>
      <c r="R71" s="792">
        <v>98080.14723360732</v>
      </c>
      <c r="S71" s="792">
        <v>102408.46839575859</v>
      </c>
      <c r="T71" s="793">
        <v>99862.176543159905</v>
      </c>
      <c r="U71" s="620" t="s">
        <v>6</v>
      </c>
      <c r="V71" s="904"/>
      <c r="W71" s="904"/>
      <c r="X71" s="904"/>
      <c r="Y71" s="904"/>
      <c r="Z71" s="904"/>
      <c r="AA71" s="904"/>
      <c r="AB71" s="904"/>
      <c r="AC71" s="904"/>
      <c r="AD71" s="904"/>
      <c r="AE71" s="904"/>
      <c r="AF71" s="904"/>
      <c r="AG71" s="904"/>
      <c r="AH71" s="904"/>
      <c r="AI71" s="904"/>
      <c r="AJ71" s="904"/>
      <c r="AK71" s="904"/>
      <c r="AL71" s="904"/>
      <c r="AM71" s="363"/>
      <c r="AN71" s="363"/>
    </row>
    <row r="72" spans="1:40" s="360" customFormat="1" ht="24.95" customHeight="1" thickBot="1" x14ac:dyDescent="0.25">
      <c r="B72" s="641"/>
      <c r="C72" s="991"/>
      <c r="D72" s="991"/>
      <c r="E72" s="991"/>
      <c r="F72" s="996"/>
      <c r="G72" s="996"/>
      <c r="H72" s="996"/>
      <c r="I72" s="992"/>
      <c r="J72" s="993"/>
      <c r="K72" s="993"/>
      <c r="L72" s="993"/>
      <c r="M72" s="993"/>
      <c r="N72" s="993"/>
      <c r="O72" s="993"/>
      <c r="P72" s="993"/>
      <c r="Q72" s="993"/>
      <c r="R72" s="993"/>
      <c r="S72" s="993"/>
      <c r="T72" s="994"/>
      <c r="U72" s="962"/>
      <c r="W72" s="363"/>
      <c r="X72" s="363"/>
      <c r="AC72" s="363"/>
    </row>
    <row r="73" spans="1:40" s="998" customFormat="1" ht="9" customHeight="1" thickTop="1" x14ac:dyDescent="0.2">
      <c r="B73" s="45"/>
      <c r="C73" s="997"/>
      <c r="D73" s="997"/>
      <c r="E73" s="997"/>
      <c r="F73" s="997"/>
      <c r="G73" s="997"/>
      <c r="H73" s="997"/>
      <c r="I73" s="997"/>
      <c r="J73" s="997"/>
      <c r="K73" s="997"/>
      <c r="L73" s="997"/>
      <c r="M73" s="997"/>
      <c r="N73" s="997"/>
      <c r="O73" s="997"/>
      <c r="P73" s="997"/>
      <c r="Q73" s="997"/>
      <c r="R73" s="997"/>
      <c r="S73" s="997"/>
      <c r="T73" s="997"/>
      <c r="U73" s="45"/>
      <c r="W73" s="157"/>
      <c r="X73" s="157"/>
    </row>
    <row r="74" spans="1:40" s="334" customFormat="1" ht="18.95" customHeight="1" x14ac:dyDescent="0.5">
      <c r="B74" s="334" t="s">
        <v>1757</v>
      </c>
      <c r="C74" s="418"/>
      <c r="D74" s="418"/>
      <c r="E74" s="418"/>
      <c r="F74" s="418"/>
      <c r="G74" s="418"/>
      <c r="H74" s="418"/>
      <c r="I74" s="418"/>
      <c r="J74" s="418"/>
      <c r="K74" s="418"/>
      <c r="L74" s="418"/>
      <c r="M74" s="418"/>
      <c r="N74" s="418"/>
      <c r="O74" s="418"/>
      <c r="P74" s="418"/>
      <c r="Q74" s="418"/>
      <c r="R74" s="418"/>
      <c r="S74" s="418"/>
      <c r="T74" s="418"/>
      <c r="U74" s="480" t="s">
        <v>1759</v>
      </c>
    </row>
    <row r="75" spans="1:40" s="334" customFormat="1" ht="18.95" customHeight="1" x14ac:dyDescent="0.5">
      <c r="B75" s="357" t="s">
        <v>1758</v>
      </c>
      <c r="C75" s="418"/>
      <c r="D75" s="418"/>
      <c r="E75" s="418"/>
      <c r="F75" s="418"/>
      <c r="G75" s="418"/>
      <c r="H75" s="418"/>
      <c r="I75" s="418"/>
      <c r="J75" s="418"/>
      <c r="K75" s="418"/>
      <c r="L75" s="418"/>
      <c r="M75" s="418"/>
      <c r="N75" s="418"/>
      <c r="O75" s="418"/>
      <c r="P75" s="418"/>
      <c r="Q75" s="418"/>
      <c r="R75" s="418"/>
      <c r="S75" s="418"/>
      <c r="T75" s="418"/>
      <c r="U75" s="480" t="s">
        <v>1442</v>
      </c>
    </row>
    <row r="76" spans="1:40" s="334" customFormat="1" ht="18.95" customHeight="1" x14ac:dyDescent="0.5">
      <c r="B76" s="419" t="s">
        <v>1463</v>
      </c>
      <c r="C76" s="418"/>
      <c r="D76" s="418"/>
      <c r="E76" s="418"/>
      <c r="F76" s="418"/>
      <c r="G76" s="418"/>
      <c r="H76" s="418"/>
      <c r="I76" s="418"/>
      <c r="J76" s="418"/>
      <c r="K76" s="418"/>
      <c r="L76" s="418"/>
      <c r="M76" s="418"/>
      <c r="N76" s="418"/>
      <c r="O76" s="418"/>
      <c r="P76" s="418"/>
      <c r="Q76" s="418"/>
      <c r="R76" s="418"/>
      <c r="S76" s="418"/>
      <c r="T76" s="418"/>
      <c r="U76" s="480" t="s">
        <v>1540</v>
      </c>
    </row>
    <row r="77" spans="1:40" s="334" customFormat="1" ht="18.95" customHeight="1" x14ac:dyDescent="0.5">
      <c r="B77" s="357" t="s">
        <v>1539</v>
      </c>
      <c r="C77" s="418"/>
      <c r="D77" s="418"/>
      <c r="E77" s="418"/>
      <c r="F77" s="418"/>
      <c r="G77" s="418"/>
      <c r="H77" s="418"/>
      <c r="I77" s="418"/>
      <c r="J77" s="418"/>
      <c r="K77" s="418"/>
      <c r="L77" s="418"/>
      <c r="M77" s="418"/>
      <c r="N77" s="418"/>
      <c r="O77" s="418"/>
      <c r="P77" s="418"/>
      <c r="Q77" s="418"/>
      <c r="R77" s="418"/>
      <c r="S77" s="418"/>
      <c r="T77" s="418"/>
      <c r="U77" s="480" t="s">
        <v>1541</v>
      </c>
    </row>
    <row r="78" spans="1:40" x14ac:dyDescent="0.5">
      <c r="C78" s="103"/>
      <c r="D78" s="103"/>
      <c r="E78" s="103"/>
      <c r="F78" s="103"/>
      <c r="G78" s="103"/>
      <c r="H78" s="103"/>
      <c r="I78" s="103"/>
      <c r="J78" s="103"/>
      <c r="K78" s="103"/>
      <c r="L78" s="103"/>
      <c r="M78" s="103"/>
      <c r="N78" s="103"/>
      <c r="O78" s="103"/>
      <c r="P78" s="103"/>
      <c r="Q78" s="103"/>
      <c r="R78" s="103"/>
      <c r="S78" s="103"/>
      <c r="T78" s="103"/>
    </row>
    <row r="79" spans="1:40" x14ac:dyDescent="0.5">
      <c r="C79" s="103"/>
      <c r="D79" s="103"/>
      <c r="E79" s="103"/>
      <c r="F79" s="103"/>
      <c r="G79" s="103"/>
      <c r="H79" s="103"/>
      <c r="I79" s="103"/>
      <c r="J79" s="103"/>
      <c r="K79" s="103"/>
      <c r="L79" s="103"/>
      <c r="M79" s="103"/>
      <c r="N79" s="103"/>
      <c r="O79" s="103"/>
      <c r="P79" s="103"/>
      <c r="Q79" s="103"/>
      <c r="R79" s="103"/>
      <c r="S79" s="103"/>
      <c r="T79" s="103"/>
    </row>
    <row r="80" spans="1:40" ht="27.75" x14ac:dyDescent="0.65">
      <c r="C80" s="103"/>
      <c r="D80" s="169"/>
      <c r="E80" s="169"/>
      <c r="F80" s="169"/>
      <c r="G80" s="103"/>
      <c r="H80" s="103"/>
      <c r="I80" s="103"/>
      <c r="J80" s="103"/>
      <c r="K80" s="103"/>
      <c r="L80" s="103"/>
      <c r="M80" s="103"/>
      <c r="N80" s="103"/>
      <c r="O80" s="103"/>
      <c r="P80" s="103"/>
      <c r="Q80" s="103"/>
      <c r="R80" s="103"/>
      <c r="S80" s="103"/>
      <c r="T80" s="103"/>
    </row>
    <row r="81" spans="3:20" ht="27.75" x14ac:dyDescent="0.65">
      <c r="C81" s="103"/>
      <c r="D81" s="169"/>
      <c r="E81" s="1662"/>
      <c r="F81" s="169"/>
      <c r="G81" s="103"/>
      <c r="H81" s="103"/>
      <c r="I81" s="103"/>
      <c r="J81" s="103"/>
      <c r="K81" s="103"/>
      <c r="L81" s="103"/>
      <c r="M81" s="103"/>
      <c r="N81" s="103"/>
      <c r="O81" s="103"/>
      <c r="P81" s="103"/>
      <c r="Q81" s="103"/>
      <c r="R81" s="103"/>
      <c r="S81" s="103"/>
      <c r="T81" s="103"/>
    </row>
    <row r="82" spans="3:20" x14ac:dyDescent="0.5">
      <c r="C82" s="108"/>
      <c r="D82" s="144"/>
      <c r="E82" s="144"/>
      <c r="F82" s="144"/>
      <c r="G82" s="144"/>
      <c r="H82" s="144"/>
      <c r="I82" s="144"/>
      <c r="J82" s="144"/>
      <c r="K82" s="144"/>
      <c r="L82" s="144"/>
      <c r="M82" s="144"/>
      <c r="N82" s="144"/>
      <c r="O82" s="144"/>
      <c r="P82" s="144"/>
      <c r="Q82" s="144"/>
      <c r="R82" s="144"/>
      <c r="S82" s="144"/>
      <c r="T82" s="144"/>
    </row>
    <row r="83" spans="3:20" ht="23.25" x14ac:dyDescent="0.5">
      <c r="C83" s="108"/>
      <c r="D83" s="108"/>
      <c r="E83" s="108"/>
      <c r="F83" s="108"/>
      <c r="G83" s="108"/>
      <c r="H83" s="108"/>
      <c r="I83" s="113"/>
      <c r="J83" s="113"/>
      <c r="K83" s="113"/>
      <c r="L83" s="113"/>
      <c r="M83" s="113"/>
      <c r="N83" s="113"/>
      <c r="O83" s="113"/>
      <c r="P83" s="113"/>
      <c r="Q83" s="113"/>
      <c r="R83" s="113"/>
      <c r="S83" s="113"/>
      <c r="T83" s="113"/>
    </row>
    <row r="84" spans="3:20" ht="23.25" x14ac:dyDescent="0.5">
      <c r="C84" s="108"/>
      <c r="D84" s="108"/>
      <c r="E84" s="108"/>
      <c r="F84" s="108"/>
      <c r="G84" s="108"/>
      <c r="H84" s="108"/>
      <c r="I84" s="113"/>
      <c r="J84" s="113"/>
      <c r="K84" s="113"/>
      <c r="L84" s="113"/>
      <c r="M84" s="113"/>
      <c r="N84" s="113"/>
      <c r="O84" s="113"/>
      <c r="P84" s="113"/>
      <c r="Q84" s="113"/>
      <c r="R84" s="113"/>
      <c r="S84" s="113"/>
      <c r="T84" s="113"/>
    </row>
    <row r="85" spans="3:20" ht="23.25" x14ac:dyDescent="0.5">
      <c r="C85" s="108"/>
      <c r="D85" s="108"/>
      <c r="E85" s="108"/>
      <c r="F85" s="108"/>
      <c r="G85" s="108"/>
      <c r="H85" s="108"/>
      <c r="I85" s="113"/>
      <c r="J85" s="113"/>
      <c r="K85" s="113"/>
      <c r="L85" s="113"/>
      <c r="M85" s="113"/>
      <c r="N85" s="113"/>
      <c r="O85" s="113"/>
      <c r="P85" s="113"/>
      <c r="Q85" s="113"/>
      <c r="R85" s="113"/>
      <c r="S85" s="113"/>
      <c r="T85" s="113"/>
    </row>
    <row r="86" spans="3:20" ht="23.25" x14ac:dyDescent="0.5">
      <c r="C86" s="108"/>
      <c r="D86" s="108"/>
      <c r="E86" s="108"/>
      <c r="F86" s="108"/>
      <c r="G86" s="108"/>
      <c r="H86" s="108"/>
      <c r="I86" s="113"/>
      <c r="J86" s="113"/>
      <c r="K86" s="113"/>
      <c r="L86" s="113"/>
      <c r="M86" s="113"/>
      <c r="N86" s="113"/>
      <c r="O86" s="113"/>
      <c r="P86" s="113"/>
      <c r="Q86" s="113"/>
      <c r="R86" s="113"/>
      <c r="S86" s="113"/>
      <c r="T86" s="113"/>
    </row>
    <row r="87" spans="3:20" ht="23.25" x14ac:dyDescent="0.5">
      <c r="C87" s="108"/>
      <c r="D87" s="108"/>
      <c r="E87" s="108"/>
      <c r="F87" s="108"/>
      <c r="G87" s="108"/>
      <c r="H87" s="108"/>
      <c r="I87" s="113"/>
      <c r="J87" s="113"/>
      <c r="K87" s="113"/>
      <c r="L87" s="113"/>
      <c r="M87" s="113"/>
      <c r="N87" s="113"/>
      <c r="O87" s="113"/>
      <c r="P87" s="113"/>
      <c r="Q87" s="113"/>
      <c r="R87" s="113"/>
      <c r="S87" s="113"/>
      <c r="T87" s="113"/>
    </row>
    <row r="88" spans="3:20" ht="23.25" x14ac:dyDescent="0.5">
      <c r="C88" s="108"/>
      <c r="D88" s="108"/>
      <c r="E88" s="108"/>
      <c r="F88" s="108"/>
      <c r="G88" s="108"/>
      <c r="H88" s="108"/>
      <c r="I88" s="113"/>
      <c r="J88" s="113"/>
      <c r="K88" s="113"/>
      <c r="L88" s="113"/>
      <c r="M88" s="113"/>
      <c r="N88" s="113"/>
      <c r="O88" s="113"/>
      <c r="P88" s="113"/>
      <c r="Q88" s="113"/>
      <c r="R88" s="113"/>
      <c r="S88" s="113"/>
      <c r="T88" s="113"/>
    </row>
    <row r="89" spans="3:20" ht="23.25" x14ac:dyDescent="0.5">
      <c r="C89" s="108"/>
      <c r="D89" s="108"/>
      <c r="E89" s="108"/>
      <c r="F89" s="108"/>
      <c r="G89" s="108"/>
      <c r="H89" s="108"/>
      <c r="I89" s="113"/>
      <c r="J89" s="113"/>
      <c r="K89" s="113"/>
      <c r="L89" s="113"/>
      <c r="M89" s="113"/>
      <c r="N89" s="113"/>
      <c r="O89" s="113"/>
      <c r="P89" s="113"/>
      <c r="Q89" s="113"/>
      <c r="R89" s="113"/>
      <c r="S89" s="113"/>
      <c r="T89" s="113"/>
    </row>
    <row r="90" spans="3:20" ht="23.25" x14ac:dyDescent="0.5">
      <c r="C90" s="108"/>
      <c r="D90" s="108"/>
      <c r="E90" s="108"/>
      <c r="F90" s="108"/>
      <c r="G90" s="108"/>
      <c r="H90" s="108"/>
      <c r="I90" s="113"/>
      <c r="J90" s="113"/>
      <c r="K90" s="113"/>
      <c r="L90" s="113"/>
      <c r="M90" s="113"/>
      <c r="N90" s="113"/>
      <c r="O90" s="113"/>
      <c r="P90" s="113"/>
      <c r="Q90" s="113"/>
      <c r="R90" s="113"/>
      <c r="S90" s="113"/>
      <c r="T90" s="113"/>
    </row>
    <row r="91" spans="3:20" ht="23.25" x14ac:dyDescent="0.5">
      <c r="C91" s="108"/>
      <c r="D91" s="108"/>
      <c r="E91" s="108"/>
      <c r="F91" s="108"/>
      <c r="G91" s="108"/>
      <c r="H91" s="108"/>
      <c r="I91" s="113"/>
      <c r="J91" s="113"/>
      <c r="K91" s="113"/>
      <c r="L91" s="113"/>
      <c r="M91" s="113"/>
      <c r="N91" s="113"/>
      <c r="O91" s="113"/>
      <c r="P91" s="113"/>
      <c r="Q91" s="113"/>
      <c r="R91" s="113"/>
      <c r="S91" s="113"/>
      <c r="T91" s="113"/>
    </row>
    <row r="92" spans="3:20" ht="23.25" x14ac:dyDescent="0.5">
      <c r="C92" s="108"/>
      <c r="D92" s="108"/>
      <c r="E92" s="108"/>
      <c r="F92" s="108"/>
      <c r="G92" s="108"/>
      <c r="H92" s="108"/>
      <c r="I92" s="113"/>
      <c r="J92" s="113"/>
      <c r="K92" s="113"/>
      <c r="L92" s="113"/>
      <c r="M92" s="113"/>
      <c r="N92" s="113"/>
      <c r="O92" s="113"/>
      <c r="P92" s="113"/>
      <c r="Q92" s="113"/>
      <c r="R92" s="113"/>
      <c r="S92" s="113"/>
      <c r="T92" s="113"/>
    </row>
    <row r="93" spans="3:20" ht="23.25" x14ac:dyDescent="0.5">
      <c r="C93" s="108"/>
      <c r="D93" s="108"/>
      <c r="E93" s="108"/>
      <c r="F93" s="108"/>
      <c r="G93" s="108"/>
      <c r="H93" s="108"/>
      <c r="I93" s="113"/>
      <c r="J93" s="113"/>
      <c r="K93" s="113"/>
      <c r="L93" s="113"/>
      <c r="M93" s="113"/>
      <c r="N93" s="113"/>
      <c r="O93" s="113"/>
      <c r="P93" s="113"/>
      <c r="Q93" s="113"/>
      <c r="R93" s="113"/>
      <c r="S93" s="113"/>
      <c r="T93" s="113"/>
    </row>
    <row r="94" spans="3:20" ht="23.25" x14ac:dyDescent="0.5">
      <c r="C94" s="108"/>
      <c r="D94" s="108"/>
      <c r="E94" s="108"/>
      <c r="F94" s="108"/>
      <c r="G94" s="108"/>
      <c r="H94" s="108"/>
      <c r="I94" s="113"/>
      <c r="J94" s="113"/>
      <c r="K94" s="113"/>
      <c r="L94" s="113"/>
      <c r="M94" s="113"/>
      <c r="N94" s="113"/>
      <c r="O94" s="113"/>
      <c r="P94" s="113"/>
      <c r="Q94" s="113"/>
      <c r="R94" s="113"/>
      <c r="S94" s="113"/>
      <c r="T94" s="113"/>
    </row>
    <row r="95" spans="3:20" ht="23.25" x14ac:dyDescent="0.5">
      <c r="C95" s="108"/>
      <c r="D95" s="108"/>
      <c r="E95" s="108"/>
      <c r="F95" s="108"/>
      <c r="G95" s="108"/>
      <c r="H95" s="108"/>
      <c r="I95" s="113"/>
      <c r="J95" s="113"/>
      <c r="K95" s="113"/>
      <c r="L95" s="113"/>
      <c r="M95" s="113"/>
      <c r="N95" s="113"/>
      <c r="O95" s="113"/>
      <c r="P95" s="113"/>
      <c r="Q95" s="113"/>
      <c r="R95" s="113"/>
      <c r="S95" s="113"/>
      <c r="T95" s="113"/>
    </row>
    <row r="96" spans="3:20" ht="23.25" x14ac:dyDescent="0.5">
      <c r="C96" s="108"/>
      <c r="D96" s="108"/>
      <c r="E96" s="108"/>
      <c r="F96" s="108"/>
      <c r="G96" s="108"/>
      <c r="H96" s="108"/>
      <c r="I96" s="113"/>
      <c r="J96" s="113"/>
      <c r="K96" s="113"/>
      <c r="L96" s="113"/>
      <c r="M96" s="113"/>
      <c r="N96" s="113"/>
      <c r="O96" s="113"/>
      <c r="P96" s="113"/>
      <c r="Q96" s="113"/>
      <c r="R96" s="113"/>
      <c r="S96" s="113"/>
      <c r="T96" s="113"/>
    </row>
    <row r="97" spans="3:20" ht="23.25" x14ac:dyDescent="0.5">
      <c r="C97" s="108"/>
      <c r="D97" s="108"/>
      <c r="E97" s="108"/>
      <c r="F97" s="108"/>
      <c r="G97" s="108"/>
      <c r="H97" s="108"/>
      <c r="I97" s="113"/>
      <c r="J97" s="113"/>
      <c r="K97" s="113"/>
      <c r="L97" s="113"/>
      <c r="M97" s="113"/>
      <c r="N97" s="113"/>
      <c r="O97" s="113"/>
      <c r="P97" s="113"/>
      <c r="Q97" s="113"/>
      <c r="R97" s="113"/>
      <c r="S97" s="113"/>
      <c r="T97" s="113"/>
    </row>
    <row r="98" spans="3:20" ht="23.25" x14ac:dyDescent="0.5">
      <c r="C98" s="108"/>
      <c r="D98" s="108"/>
      <c r="E98" s="108"/>
      <c r="F98" s="108"/>
      <c r="G98" s="108"/>
      <c r="H98" s="108"/>
      <c r="I98" s="113"/>
      <c r="J98" s="113"/>
      <c r="K98" s="113"/>
      <c r="L98" s="113"/>
      <c r="M98" s="113"/>
      <c r="N98" s="113"/>
      <c r="O98" s="113"/>
      <c r="P98" s="113"/>
      <c r="Q98" s="113"/>
      <c r="R98" s="113"/>
      <c r="S98" s="113"/>
      <c r="T98" s="113"/>
    </row>
    <row r="99" spans="3:20" ht="23.25" x14ac:dyDescent="0.5">
      <c r="C99" s="108"/>
      <c r="D99" s="108"/>
      <c r="E99" s="108"/>
      <c r="F99" s="108"/>
      <c r="G99" s="108"/>
      <c r="H99" s="108"/>
      <c r="I99" s="113"/>
      <c r="J99" s="113"/>
      <c r="K99" s="113"/>
      <c r="L99" s="113"/>
      <c r="M99" s="113"/>
      <c r="N99" s="113"/>
      <c r="O99" s="113"/>
      <c r="P99" s="113"/>
      <c r="Q99" s="113"/>
      <c r="R99" s="113"/>
      <c r="S99" s="113"/>
      <c r="T99" s="113"/>
    </row>
    <row r="100" spans="3:20" ht="23.25" x14ac:dyDescent="0.5">
      <c r="C100" s="108"/>
      <c r="D100" s="108"/>
      <c r="E100" s="108"/>
      <c r="F100" s="108"/>
      <c r="G100" s="108"/>
      <c r="H100" s="108"/>
      <c r="I100" s="113"/>
      <c r="J100" s="113"/>
      <c r="K100" s="113"/>
      <c r="L100" s="113"/>
      <c r="M100" s="113"/>
      <c r="N100" s="113"/>
      <c r="O100" s="113"/>
      <c r="P100" s="113"/>
      <c r="Q100" s="113"/>
      <c r="R100" s="113"/>
      <c r="S100" s="113"/>
      <c r="T100" s="113"/>
    </row>
    <row r="101" spans="3:20" ht="23.25" x14ac:dyDescent="0.5">
      <c r="C101" s="108"/>
      <c r="D101" s="108"/>
      <c r="E101" s="108"/>
      <c r="F101" s="108"/>
      <c r="G101" s="108"/>
      <c r="H101" s="108"/>
      <c r="I101" s="113"/>
      <c r="J101" s="113"/>
      <c r="K101" s="113"/>
      <c r="L101" s="113"/>
      <c r="M101" s="113"/>
      <c r="N101" s="113"/>
      <c r="O101" s="113"/>
      <c r="P101" s="113"/>
      <c r="Q101" s="113"/>
      <c r="R101" s="113"/>
      <c r="S101" s="113"/>
      <c r="T101" s="113"/>
    </row>
    <row r="102" spans="3:20" ht="23.25" x14ac:dyDescent="0.5">
      <c r="C102" s="108"/>
      <c r="D102" s="108"/>
      <c r="E102" s="108"/>
      <c r="F102" s="108"/>
      <c r="G102" s="108"/>
      <c r="H102" s="108"/>
      <c r="I102" s="113"/>
      <c r="J102" s="113"/>
      <c r="K102" s="113"/>
      <c r="L102" s="113"/>
      <c r="M102" s="113"/>
      <c r="N102" s="113"/>
      <c r="O102" s="113"/>
      <c r="P102" s="113"/>
      <c r="Q102" s="113"/>
      <c r="R102" s="113"/>
      <c r="S102" s="113"/>
      <c r="T102" s="113"/>
    </row>
    <row r="103" spans="3:20" ht="23.25" x14ac:dyDescent="0.5">
      <c r="C103" s="108"/>
      <c r="D103" s="108"/>
      <c r="E103" s="108"/>
      <c r="F103" s="108"/>
      <c r="G103" s="108"/>
      <c r="H103" s="108"/>
      <c r="I103" s="113"/>
      <c r="J103" s="113"/>
      <c r="K103" s="113"/>
      <c r="L103" s="113"/>
      <c r="M103" s="113"/>
      <c r="N103" s="113"/>
      <c r="O103" s="113"/>
      <c r="P103" s="113"/>
      <c r="Q103" s="113"/>
      <c r="R103" s="113"/>
      <c r="S103" s="113"/>
      <c r="T103" s="113"/>
    </row>
    <row r="104" spans="3:20" ht="23.25" x14ac:dyDescent="0.5">
      <c r="C104" s="108"/>
      <c r="D104" s="108"/>
      <c r="E104" s="108"/>
      <c r="F104" s="108"/>
      <c r="G104" s="108"/>
      <c r="H104" s="108"/>
      <c r="I104" s="113"/>
      <c r="J104" s="113"/>
      <c r="K104" s="113"/>
      <c r="L104" s="113"/>
      <c r="M104" s="113"/>
      <c r="N104" s="113"/>
      <c r="O104" s="113"/>
      <c r="P104" s="113"/>
      <c r="Q104" s="113"/>
      <c r="R104" s="113"/>
      <c r="S104" s="113"/>
      <c r="T104" s="113"/>
    </row>
    <row r="105" spans="3:20" ht="23.25" x14ac:dyDescent="0.5">
      <c r="C105" s="108"/>
      <c r="D105" s="108"/>
      <c r="E105" s="108"/>
      <c r="F105" s="108"/>
      <c r="G105" s="108"/>
      <c r="H105" s="108"/>
      <c r="I105" s="113"/>
      <c r="J105" s="113"/>
      <c r="K105" s="113"/>
      <c r="L105" s="113"/>
      <c r="M105" s="113"/>
      <c r="N105" s="113"/>
      <c r="O105" s="113"/>
      <c r="P105" s="113"/>
      <c r="Q105" s="113"/>
      <c r="R105" s="113"/>
      <c r="S105" s="113"/>
      <c r="T105" s="113"/>
    </row>
    <row r="106" spans="3:20" ht="23.25" x14ac:dyDescent="0.5">
      <c r="C106" s="108"/>
      <c r="D106" s="108"/>
      <c r="E106" s="108"/>
      <c r="F106" s="108"/>
      <c r="G106" s="108"/>
      <c r="H106" s="108"/>
      <c r="I106" s="113"/>
      <c r="J106" s="113"/>
      <c r="K106" s="113"/>
      <c r="L106" s="113"/>
      <c r="M106" s="113"/>
      <c r="N106" s="113"/>
      <c r="O106" s="113"/>
      <c r="P106" s="113"/>
      <c r="Q106" s="113"/>
      <c r="R106" s="113"/>
      <c r="S106" s="113"/>
      <c r="T106" s="113"/>
    </row>
    <row r="107" spans="3:20" ht="23.25" x14ac:dyDescent="0.5">
      <c r="C107" s="108"/>
      <c r="D107" s="108"/>
      <c r="E107" s="108"/>
      <c r="F107" s="108"/>
      <c r="G107" s="108"/>
      <c r="H107" s="108"/>
      <c r="I107" s="113"/>
      <c r="J107" s="113"/>
      <c r="K107" s="113"/>
      <c r="L107" s="113"/>
      <c r="M107" s="113"/>
      <c r="N107" s="113"/>
      <c r="O107" s="113"/>
      <c r="P107" s="113"/>
      <c r="Q107" s="113"/>
      <c r="R107" s="113"/>
      <c r="S107" s="113"/>
      <c r="T107" s="113"/>
    </row>
    <row r="108" spans="3:20" ht="23.25" x14ac:dyDescent="0.5">
      <c r="C108" s="108"/>
      <c r="D108" s="108"/>
      <c r="E108" s="108"/>
      <c r="F108" s="108"/>
      <c r="G108" s="108"/>
      <c r="H108" s="108"/>
      <c r="I108" s="113"/>
      <c r="J108" s="113"/>
      <c r="K108" s="113"/>
      <c r="L108" s="113"/>
      <c r="M108" s="113"/>
      <c r="N108" s="113"/>
      <c r="O108" s="113"/>
      <c r="P108" s="113"/>
      <c r="Q108" s="113"/>
      <c r="R108" s="113"/>
      <c r="S108" s="113"/>
      <c r="T108" s="113"/>
    </row>
    <row r="109" spans="3:20" ht="23.25" x14ac:dyDescent="0.5">
      <c r="C109" s="108"/>
      <c r="D109" s="108"/>
      <c r="E109" s="108"/>
      <c r="F109" s="108"/>
      <c r="G109" s="108"/>
      <c r="H109" s="108"/>
      <c r="I109" s="113"/>
      <c r="J109" s="113"/>
      <c r="K109" s="113"/>
      <c r="L109" s="113"/>
      <c r="M109" s="113"/>
      <c r="N109" s="113"/>
      <c r="O109" s="113"/>
      <c r="P109" s="113"/>
      <c r="Q109" s="113"/>
      <c r="R109" s="113"/>
      <c r="S109" s="113"/>
      <c r="T109" s="113"/>
    </row>
    <row r="110" spans="3:20" ht="23.25" x14ac:dyDescent="0.5">
      <c r="C110" s="108"/>
      <c r="D110" s="108"/>
      <c r="E110" s="108"/>
      <c r="F110" s="108"/>
      <c r="G110" s="108"/>
      <c r="H110" s="108"/>
      <c r="I110" s="113"/>
      <c r="J110" s="113"/>
      <c r="K110" s="113"/>
      <c r="L110" s="113"/>
      <c r="M110" s="113"/>
      <c r="N110" s="113"/>
      <c r="O110" s="113"/>
      <c r="P110" s="113"/>
      <c r="Q110" s="113"/>
      <c r="R110" s="113"/>
      <c r="S110" s="113"/>
      <c r="T110" s="113"/>
    </row>
    <row r="111" spans="3:20" ht="23.25" x14ac:dyDescent="0.5">
      <c r="C111" s="108"/>
      <c r="D111" s="108"/>
      <c r="E111" s="108"/>
      <c r="F111" s="108"/>
      <c r="G111" s="108"/>
      <c r="H111" s="108"/>
      <c r="I111" s="113"/>
      <c r="J111" s="113"/>
      <c r="K111" s="113"/>
      <c r="L111" s="113"/>
      <c r="M111" s="113"/>
      <c r="N111" s="113"/>
      <c r="O111" s="113"/>
      <c r="P111" s="113"/>
      <c r="Q111" s="113"/>
      <c r="R111" s="113"/>
      <c r="S111" s="113"/>
      <c r="T111" s="113"/>
    </row>
    <row r="112" spans="3:20" ht="23.25" x14ac:dyDescent="0.5">
      <c r="C112" s="108"/>
      <c r="D112" s="108"/>
      <c r="E112" s="108"/>
      <c r="F112" s="108"/>
      <c r="G112" s="108"/>
      <c r="H112" s="108"/>
      <c r="I112" s="113"/>
      <c r="J112" s="113"/>
      <c r="K112" s="113"/>
      <c r="L112" s="113"/>
      <c r="M112" s="113"/>
      <c r="N112" s="113"/>
      <c r="O112" s="113"/>
      <c r="P112" s="113"/>
      <c r="Q112" s="113"/>
      <c r="R112" s="113"/>
      <c r="S112" s="113"/>
      <c r="T112" s="113"/>
    </row>
    <row r="113" spans="3:20" ht="23.25" x14ac:dyDescent="0.5">
      <c r="C113" s="108"/>
      <c r="D113" s="108"/>
      <c r="E113" s="108"/>
      <c r="F113" s="108"/>
      <c r="G113" s="108"/>
      <c r="H113" s="108"/>
      <c r="I113" s="113"/>
      <c r="J113" s="113"/>
      <c r="K113" s="113"/>
      <c r="L113" s="113"/>
      <c r="M113" s="113"/>
      <c r="N113" s="113"/>
      <c r="O113" s="113"/>
      <c r="P113" s="113"/>
      <c r="Q113" s="113"/>
      <c r="R113" s="113"/>
      <c r="S113" s="113"/>
      <c r="T113" s="113"/>
    </row>
    <row r="114" spans="3:20" ht="23.25" x14ac:dyDescent="0.5">
      <c r="C114" s="108"/>
      <c r="D114" s="108"/>
      <c r="E114" s="108"/>
      <c r="F114" s="108"/>
      <c r="G114" s="108"/>
      <c r="H114" s="108"/>
      <c r="I114" s="113"/>
      <c r="J114" s="113"/>
      <c r="K114" s="113"/>
      <c r="L114" s="113"/>
      <c r="M114" s="113"/>
      <c r="N114" s="113"/>
      <c r="O114" s="113"/>
      <c r="P114" s="113"/>
      <c r="Q114" s="113"/>
      <c r="R114" s="113"/>
      <c r="S114" s="113"/>
      <c r="T114" s="113"/>
    </row>
    <row r="115" spans="3:20" ht="23.25" x14ac:dyDescent="0.5">
      <c r="C115" s="108"/>
      <c r="D115" s="108"/>
      <c r="E115" s="108"/>
      <c r="F115" s="108"/>
      <c r="G115" s="108"/>
      <c r="H115" s="108"/>
      <c r="I115" s="113"/>
      <c r="J115" s="113"/>
      <c r="K115" s="113"/>
      <c r="L115" s="113"/>
      <c r="M115" s="113"/>
      <c r="N115" s="113"/>
      <c r="O115" s="113"/>
      <c r="P115" s="113"/>
      <c r="Q115" s="113"/>
      <c r="R115" s="113"/>
      <c r="S115" s="113"/>
      <c r="T115" s="113"/>
    </row>
    <row r="116" spans="3:20" ht="23.25" x14ac:dyDescent="0.5">
      <c r="C116" s="108"/>
      <c r="D116" s="108"/>
      <c r="E116" s="108"/>
      <c r="F116" s="108"/>
      <c r="G116" s="108"/>
      <c r="H116" s="108"/>
      <c r="I116" s="113"/>
      <c r="J116" s="113"/>
      <c r="K116" s="113"/>
      <c r="L116" s="113"/>
      <c r="M116" s="113"/>
      <c r="N116" s="113"/>
      <c r="O116" s="113"/>
      <c r="P116" s="113"/>
      <c r="Q116" s="113"/>
      <c r="R116" s="113"/>
      <c r="S116" s="113"/>
      <c r="T116" s="113"/>
    </row>
    <row r="117" spans="3:20" ht="23.25" x14ac:dyDescent="0.5">
      <c r="C117" s="108"/>
      <c r="D117" s="108"/>
      <c r="E117" s="108"/>
      <c r="F117" s="108"/>
      <c r="G117" s="108"/>
      <c r="H117" s="108"/>
      <c r="I117" s="113"/>
      <c r="J117" s="113"/>
      <c r="K117" s="113"/>
      <c r="L117" s="113"/>
      <c r="M117" s="113"/>
      <c r="N117" s="113"/>
      <c r="O117" s="113"/>
      <c r="P117" s="113"/>
      <c r="Q117" s="113"/>
      <c r="R117" s="113"/>
      <c r="S117" s="113"/>
      <c r="T117" s="113"/>
    </row>
    <row r="118" spans="3:20" ht="23.25" x14ac:dyDescent="0.5">
      <c r="C118" s="108"/>
      <c r="D118" s="108"/>
      <c r="E118" s="108"/>
      <c r="F118" s="108"/>
      <c r="G118" s="108"/>
      <c r="H118" s="108"/>
      <c r="I118" s="113"/>
      <c r="J118" s="113"/>
      <c r="K118" s="113"/>
      <c r="L118" s="113"/>
      <c r="M118" s="113"/>
      <c r="N118" s="113"/>
      <c r="O118" s="113"/>
      <c r="P118" s="113"/>
      <c r="Q118" s="113"/>
      <c r="R118" s="113"/>
      <c r="S118" s="113"/>
      <c r="T118" s="113"/>
    </row>
    <row r="119" spans="3:20" ht="23.25" x14ac:dyDescent="0.5">
      <c r="C119" s="108"/>
      <c r="D119" s="108"/>
      <c r="E119" s="108"/>
      <c r="F119" s="108"/>
      <c r="G119" s="108"/>
      <c r="H119" s="108"/>
      <c r="I119" s="113"/>
      <c r="J119" s="113"/>
      <c r="K119" s="113"/>
      <c r="L119" s="113"/>
      <c r="M119" s="113"/>
      <c r="N119" s="113"/>
      <c r="O119" s="113"/>
      <c r="P119" s="113"/>
      <c r="Q119" s="113"/>
      <c r="R119" s="113"/>
      <c r="S119" s="113"/>
      <c r="T119" s="113"/>
    </row>
    <row r="120" spans="3:20" ht="23.25" x14ac:dyDescent="0.5">
      <c r="C120" s="108"/>
      <c r="D120" s="108"/>
      <c r="E120" s="108"/>
      <c r="F120" s="108"/>
      <c r="G120" s="108"/>
      <c r="H120" s="108"/>
      <c r="I120" s="113"/>
      <c r="J120" s="113"/>
      <c r="K120" s="113"/>
      <c r="L120" s="113"/>
      <c r="M120" s="113"/>
      <c r="N120" s="113"/>
      <c r="O120" s="113"/>
      <c r="P120" s="113"/>
      <c r="Q120" s="113"/>
      <c r="R120" s="113"/>
      <c r="S120" s="113"/>
      <c r="T120" s="113"/>
    </row>
    <row r="121" spans="3:20" ht="23.25" x14ac:dyDescent="0.5">
      <c r="C121" s="108"/>
      <c r="D121" s="108"/>
      <c r="E121" s="108"/>
      <c r="F121" s="108"/>
      <c r="G121" s="108"/>
      <c r="H121" s="108"/>
      <c r="I121" s="113"/>
      <c r="J121" s="113"/>
      <c r="K121" s="113"/>
      <c r="L121" s="113"/>
      <c r="M121" s="113"/>
      <c r="N121" s="113"/>
      <c r="O121" s="113"/>
      <c r="P121" s="113"/>
      <c r="Q121" s="113"/>
      <c r="R121" s="113"/>
      <c r="S121" s="113"/>
      <c r="T121" s="113"/>
    </row>
    <row r="122" spans="3:20" ht="23.25" x14ac:dyDescent="0.5">
      <c r="C122" s="108"/>
      <c r="D122" s="108"/>
      <c r="E122" s="108"/>
      <c r="F122" s="108"/>
      <c r="G122" s="108"/>
      <c r="H122" s="108"/>
      <c r="I122" s="113"/>
      <c r="J122" s="113"/>
      <c r="K122" s="113"/>
      <c r="L122" s="113"/>
      <c r="M122" s="113"/>
      <c r="N122" s="113"/>
      <c r="O122" s="113"/>
      <c r="P122" s="113"/>
      <c r="Q122" s="113"/>
      <c r="R122" s="113"/>
      <c r="S122" s="113"/>
      <c r="T122" s="113"/>
    </row>
    <row r="123" spans="3:20" ht="23.25" x14ac:dyDescent="0.5">
      <c r="C123" s="108"/>
      <c r="D123" s="108"/>
      <c r="E123" s="108"/>
      <c r="F123" s="108"/>
      <c r="G123" s="108"/>
      <c r="H123" s="108"/>
      <c r="I123" s="113"/>
      <c r="J123" s="113"/>
      <c r="K123" s="113"/>
      <c r="L123" s="113"/>
      <c r="M123" s="113"/>
      <c r="N123" s="113"/>
      <c r="O123" s="113"/>
      <c r="P123" s="113"/>
      <c r="Q123" s="113"/>
      <c r="R123" s="113"/>
      <c r="S123" s="113"/>
      <c r="T123" s="113"/>
    </row>
    <row r="124" spans="3:20" ht="23.25" x14ac:dyDescent="0.5">
      <c r="C124" s="108"/>
      <c r="D124" s="108"/>
      <c r="E124" s="108"/>
      <c r="F124" s="108"/>
      <c r="G124" s="108"/>
      <c r="H124" s="108"/>
      <c r="I124" s="113"/>
      <c r="J124" s="113"/>
      <c r="K124" s="113"/>
      <c r="L124" s="113"/>
      <c r="M124" s="113"/>
      <c r="N124" s="113"/>
      <c r="O124" s="113"/>
      <c r="P124" s="113"/>
      <c r="Q124" s="113"/>
      <c r="R124" s="113"/>
      <c r="S124" s="113"/>
      <c r="T124" s="113"/>
    </row>
    <row r="125" spans="3:20" ht="23.25" x14ac:dyDescent="0.5">
      <c r="C125" s="108"/>
      <c r="D125" s="108"/>
      <c r="E125" s="108"/>
      <c r="F125" s="108"/>
      <c r="G125" s="108"/>
      <c r="H125" s="108"/>
      <c r="I125" s="113"/>
      <c r="J125" s="113"/>
      <c r="K125" s="113"/>
      <c r="L125" s="113"/>
      <c r="M125" s="113"/>
      <c r="N125" s="113"/>
      <c r="O125" s="113"/>
      <c r="P125" s="113"/>
      <c r="Q125" s="113"/>
      <c r="R125" s="113"/>
      <c r="S125" s="113"/>
      <c r="T125" s="113"/>
    </row>
    <row r="126" spans="3:20" ht="23.25" x14ac:dyDescent="0.5">
      <c r="C126" s="108"/>
      <c r="D126" s="108"/>
      <c r="E126" s="108"/>
      <c r="F126" s="108"/>
      <c r="G126" s="108"/>
      <c r="H126" s="108"/>
      <c r="I126" s="113"/>
      <c r="J126" s="113"/>
      <c r="K126" s="113"/>
      <c r="L126" s="113"/>
      <c r="M126" s="113"/>
      <c r="N126" s="113"/>
      <c r="O126" s="113"/>
      <c r="P126" s="113"/>
      <c r="Q126" s="113"/>
      <c r="R126" s="113"/>
      <c r="S126" s="113"/>
      <c r="T126" s="113"/>
    </row>
    <row r="127" spans="3:20" x14ac:dyDescent="0.5">
      <c r="C127" s="108"/>
      <c r="D127" s="108"/>
      <c r="E127" s="108"/>
      <c r="F127" s="108"/>
      <c r="G127" s="108"/>
      <c r="H127" s="108"/>
      <c r="I127" s="108"/>
      <c r="J127" s="108"/>
      <c r="K127" s="108"/>
      <c r="L127" s="108"/>
      <c r="M127" s="108"/>
      <c r="N127" s="108"/>
      <c r="O127" s="108"/>
      <c r="P127" s="108"/>
      <c r="Q127" s="108"/>
      <c r="R127" s="108"/>
      <c r="S127" s="108"/>
      <c r="T127" s="108"/>
    </row>
    <row r="128" spans="3:20" x14ac:dyDescent="0.5">
      <c r="C128" s="108"/>
      <c r="D128" s="108"/>
      <c r="E128" s="108"/>
      <c r="F128" s="108"/>
      <c r="G128" s="108"/>
      <c r="H128" s="108"/>
      <c r="I128" s="108"/>
      <c r="J128" s="108"/>
      <c r="K128" s="108"/>
      <c r="L128" s="108"/>
      <c r="M128" s="108"/>
      <c r="N128" s="108"/>
      <c r="O128" s="108"/>
      <c r="P128" s="108"/>
      <c r="Q128" s="108"/>
      <c r="R128" s="108"/>
      <c r="S128" s="108"/>
      <c r="T128" s="108"/>
    </row>
    <row r="129" spans="3:20" x14ac:dyDescent="0.5">
      <c r="C129" s="108"/>
      <c r="D129" s="108"/>
      <c r="E129" s="108"/>
      <c r="F129" s="108"/>
      <c r="G129" s="108"/>
      <c r="H129" s="108"/>
      <c r="I129" s="108"/>
      <c r="J129" s="108"/>
      <c r="K129" s="108"/>
      <c r="L129" s="108"/>
      <c r="M129" s="108"/>
      <c r="N129" s="108"/>
      <c r="O129" s="108"/>
      <c r="P129" s="108"/>
      <c r="Q129" s="108"/>
      <c r="R129" s="108"/>
      <c r="S129" s="108"/>
      <c r="T129" s="108"/>
    </row>
    <row r="130" spans="3:20" x14ac:dyDescent="0.5">
      <c r="C130" s="108"/>
      <c r="D130" s="108"/>
      <c r="E130" s="108"/>
      <c r="F130" s="108"/>
      <c r="G130" s="108"/>
      <c r="H130" s="108"/>
      <c r="I130" s="108"/>
      <c r="J130" s="108"/>
      <c r="K130" s="108"/>
      <c r="L130" s="108"/>
      <c r="M130" s="108"/>
      <c r="N130" s="108"/>
      <c r="O130" s="108"/>
      <c r="P130" s="108"/>
      <c r="Q130" s="108"/>
      <c r="R130" s="108"/>
      <c r="S130" s="108"/>
      <c r="T130" s="108"/>
    </row>
    <row r="131" spans="3:20" x14ac:dyDescent="0.5">
      <c r="C131" s="108"/>
      <c r="D131" s="108"/>
      <c r="E131" s="108"/>
      <c r="F131" s="108"/>
      <c r="G131" s="108"/>
      <c r="H131" s="108"/>
      <c r="I131" s="108"/>
      <c r="J131" s="108"/>
      <c r="K131" s="108"/>
      <c r="L131" s="108"/>
      <c r="M131" s="108"/>
      <c r="N131" s="108"/>
      <c r="O131" s="108"/>
      <c r="P131" s="108"/>
      <c r="Q131" s="108"/>
      <c r="R131" s="108"/>
      <c r="S131" s="108"/>
      <c r="T131" s="108"/>
    </row>
    <row r="132" spans="3:20" x14ac:dyDescent="0.5">
      <c r="C132" s="108"/>
      <c r="D132" s="108"/>
      <c r="E132" s="108"/>
      <c r="F132" s="108"/>
      <c r="G132" s="108"/>
      <c r="H132" s="108"/>
      <c r="I132" s="108"/>
      <c r="J132" s="108"/>
      <c r="K132" s="108"/>
      <c r="L132" s="108"/>
      <c r="M132" s="108"/>
      <c r="N132" s="108"/>
      <c r="O132" s="108"/>
      <c r="P132" s="108"/>
      <c r="Q132" s="108"/>
      <c r="R132" s="108"/>
      <c r="S132" s="108"/>
      <c r="T132" s="108"/>
    </row>
    <row r="133" spans="3:20" x14ac:dyDescent="0.5">
      <c r="C133" s="108"/>
      <c r="D133" s="108"/>
      <c r="E133" s="108"/>
      <c r="F133" s="108"/>
      <c r="G133" s="108"/>
      <c r="H133" s="108"/>
      <c r="I133" s="108"/>
      <c r="J133" s="108"/>
      <c r="K133" s="108"/>
      <c r="L133" s="108"/>
      <c r="M133" s="108"/>
      <c r="N133" s="108"/>
      <c r="O133" s="108"/>
      <c r="P133" s="108"/>
      <c r="Q133" s="108"/>
      <c r="R133" s="108"/>
      <c r="S133" s="108"/>
      <c r="T133" s="108"/>
    </row>
    <row r="134" spans="3:20" x14ac:dyDescent="0.5">
      <c r="C134" s="108"/>
      <c r="D134" s="108"/>
      <c r="E134" s="108"/>
      <c r="F134" s="108"/>
      <c r="G134" s="108"/>
      <c r="H134" s="108"/>
      <c r="I134" s="108"/>
      <c r="J134" s="108"/>
      <c r="K134" s="108"/>
      <c r="L134" s="108"/>
      <c r="M134" s="108"/>
      <c r="N134" s="108"/>
      <c r="O134" s="108"/>
      <c r="P134" s="108"/>
      <c r="Q134" s="108"/>
      <c r="R134" s="108"/>
      <c r="S134" s="108"/>
      <c r="T134" s="108"/>
    </row>
    <row r="135" spans="3:20" x14ac:dyDescent="0.5">
      <c r="C135" s="108"/>
      <c r="D135" s="108"/>
      <c r="E135" s="108"/>
      <c r="F135" s="108"/>
      <c r="G135" s="108"/>
      <c r="H135" s="108"/>
      <c r="I135" s="108"/>
      <c r="J135" s="108"/>
      <c r="K135" s="108"/>
      <c r="L135" s="108"/>
      <c r="M135" s="108"/>
      <c r="N135" s="108"/>
      <c r="O135" s="108"/>
      <c r="P135" s="108"/>
      <c r="Q135" s="108"/>
      <c r="R135" s="108"/>
      <c r="S135" s="108"/>
      <c r="T135" s="108"/>
    </row>
    <row r="136" spans="3:20" x14ac:dyDescent="0.5">
      <c r="C136" s="108"/>
      <c r="D136" s="108"/>
      <c r="E136" s="108"/>
      <c r="F136" s="108"/>
      <c r="G136" s="108"/>
      <c r="H136" s="108"/>
      <c r="I136" s="108"/>
      <c r="J136" s="108"/>
      <c r="K136" s="108"/>
      <c r="L136" s="108"/>
      <c r="M136" s="108"/>
      <c r="N136" s="108"/>
      <c r="O136" s="108"/>
      <c r="P136" s="108"/>
      <c r="Q136" s="108"/>
      <c r="R136" s="108"/>
      <c r="S136" s="108"/>
      <c r="T136" s="108"/>
    </row>
    <row r="137" spans="3:20" x14ac:dyDescent="0.5">
      <c r="C137" s="108"/>
      <c r="D137" s="108"/>
      <c r="E137" s="108"/>
      <c r="F137" s="108"/>
      <c r="G137" s="108"/>
      <c r="H137" s="108"/>
      <c r="I137" s="108"/>
      <c r="J137" s="108"/>
      <c r="K137" s="108"/>
      <c r="L137" s="108"/>
      <c r="M137" s="108"/>
      <c r="N137" s="108"/>
      <c r="O137" s="108"/>
      <c r="P137" s="108"/>
      <c r="Q137" s="108"/>
      <c r="R137" s="108"/>
      <c r="S137" s="108"/>
      <c r="T137" s="108"/>
    </row>
    <row r="138" spans="3:20" x14ac:dyDescent="0.5">
      <c r="C138" s="108"/>
      <c r="D138" s="108"/>
      <c r="E138" s="108"/>
      <c r="F138" s="108"/>
      <c r="G138" s="108"/>
      <c r="H138" s="108"/>
      <c r="I138" s="108"/>
      <c r="J138" s="108"/>
      <c r="K138" s="108"/>
      <c r="L138" s="108"/>
      <c r="M138" s="108"/>
      <c r="N138" s="108"/>
      <c r="O138" s="108"/>
      <c r="P138" s="108"/>
      <c r="Q138" s="108"/>
      <c r="R138" s="108"/>
      <c r="S138" s="108"/>
      <c r="T138" s="108"/>
    </row>
    <row r="139" spans="3:20" x14ac:dyDescent="0.5">
      <c r="C139" s="108"/>
      <c r="D139" s="108"/>
      <c r="E139" s="108"/>
      <c r="F139" s="108"/>
      <c r="G139" s="108"/>
      <c r="H139" s="108"/>
      <c r="I139" s="108"/>
      <c r="J139" s="108"/>
      <c r="K139" s="108"/>
      <c r="L139" s="108"/>
      <c r="M139" s="108"/>
      <c r="N139" s="108"/>
      <c r="O139" s="108"/>
      <c r="P139" s="108"/>
      <c r="Q139" s="108"/>
      <c r="R139" s="108"/>
      <c r="S139" s="108"/>
      <c r="T139" s="108"/>
    </row>
    <row r="140" spans="3:20" x14ac:dyDescent="0.5">
      <c r="C140" s="108"/>
      <c r="D140" s="108"/>
      <c r="E140" s="108"/>
      <c r="F140" s="108"/>
      <c r="G140" s="108"/>
      <c r="H140" s="108"/>
      <c r="I140" s="108"/>
      <c r="J140" s="108"/>
      <c r="K140" s="108"/>
      <c r="L140" s="108"/>
      <c r="M140" s="108"/>
      <c r="N140" s="108"/>
      <c r="O140" s="108"/>
      <c r="P140" s="108"/>
      <c r="Q140" s="108"/>
      <c r="R140" s="108"/>
      <c r="S140" s="108"/>
      <c r="T140" s="108"/>
    </row>
    <row r="141" spans="3:20" x14ac:dyDescent="0.5">
      <c r="C141" s="108"/>
      <c r="D141" s="108"/>
      <c r="E141" s="108"/>
      <c r="F141" s="108"/>
      <c r="G141" s="108"/>
      <c r="H141" s="108"/>
      <c r="I141" s="108"/>
      <c r="J141" s="108"/>
      <c r="K141" s="108"/>
      <c r="L141" s="108"/>
      <c r="M141" s="108"/>
      <c r="N141" s="108"/>
      <c r="O141" s="108"/>
      <c r="P141" s="108"/>
      <c r="Q141" s="108"/>
      <c r="R141" s="108"/>
      <c r="S141" s="108"/>
      <c r="T141" s="108"/>
    </row>
    <row r="142" spans="3:20" x14ac:dyDescent="0.5">
      <c r="C142" s="108"/>
      <c r="D142" s="108"/>
      <c r="E142" s="108"/>
      <c r="F142" s="108"/>
      <c r="G142" s="108"/>
      <c r="H142" s="108"/>
      <c r="I142" s="108"/>
      <c r="J142" s="108"/>
      <c r="K142" s="108"/>
      <c r="L142" s="108"/>
      <c r="M142" s="108"/>
      <c r="N142" s="108"/>
      <c r="O142" s="108"/>
      <c r="P142" s="108"/>
      <c r="Q142" s="108"/>
      <c r="R142" s="108"/>
      <c r="S142" s="108"/>
      <c r="T142" s="108"/>
    </row>
    <row r="143" spans="3:20" x14ac:dyDescent="0.5">
      <c r="C143" s="108"/>
      <c r="D143" s="108"/>
      <c r="E143" s="108"/>
      <c r="F143" s="108"/>
      <c r="G143" s="108"/>
      <c r="H143" s="108"/>
      <c r="I143" s="108"/>
      <c r="J143" s="108"/>
      <c r="K143" s="108"/>
      <c r="L143" s="108"/>
      <c r="M143" s="108"/>
      <c r="N143" s="108"/>
      <c r="O143" s="108"/>
      <c r="P143" s="108"/>
      <c r="Q143" s="108"/>
      <c r="R143" s="108"/>
      <c r="S143" s="108"/>
      <c r="T143" s="108"/>
    </row>
    <row r="144" spans="3:20" x14ac:dyDescent="0.5">
      <c r="C144" s="108"/>
      <c r="D144" s="108"/>
      <c r="E144" s="108"/>
      <c r="F144" s="108"/>
      <c r="G144" s="108"/>
      <c r="H144" s="108"/>
      <c r="I144" s="108"/>
      <c r="J144" s="108"/>
      <c r="K144" s="108"/>
      <c r="L144" s="108"/>
      <c r="M144" s="108"/>
      <c r="N144" s="108"/>
      <c r="O144" s="108"/>
      <c r="P144" s="108"/>
      <c r="Q144" s="108"/>
      <c r="R144" s="108"/>
      <c r="S144" s="108"/>
      <c r="T144" s="108"/>
    </row>
    <row r="145" spans="3:20" x14ac:dyDescent="0.5">
      <c r="C145" s="108"/>
      <c r="D145" s="108"/>
      <c r="E145" s="108"/>
      <c r="F145" s="108"/>
      <c r="G145" s="108"/>
      <c r="H145" s="108"/>
      <c r="I145" s="108"/>
      <c r="J145" s="108"/>
      <c r="K145" s="108"/>
      <c r="L145" s="108"/>
      <c r="M145" s="108"/>
      <c r="N145" s="108"/>
      <c r="O145" s="108"/>
      <c r="P145" s="108"/>
      <c r="Q145" s="108"/>
      <c r="R145" s="108"/>
      <c r="S145" s="108"/>
      <c r="T145" s="108"/>
    </row>
    <row r="146" spans="3:20" x14ac:dyDescent="0.5">
      <c r="C146" s="108"/>
      <c r="D146" s="108"/>
      <c r="E146" s="108"/>
      <c r="F146" s="108"/>
      <c r="G146" s="108"/>
      <c r="H146" s="108"/>
      <c r="I146" s="108"/>
      <c r="J146" s="108"/>
      <c r="K146" s="108"/>
      <c r="L146" s="108"/>
      <c r="M146" s="108"/>
      <c r="N146" s="108"/>
      <c r="O146" s="108"/>
      <c r="P146" s="108"/>
      <c r="Q146" s="108"/>
      <c r="R146" s="108"/>
      <c r="S146" s="108"/>
      <c r="T146" s="108"/>
    </row>
    <row r="147" spans="3:20" x14ac:dyDescent="0.5">
      <c r="C147" s="108"/>
      <c r="D147" s="108"/>
      <c r="E147" s="108"/>
      <c r="F147" s="108"/>
      <c r="G147" s="108"/>
      <c r="H147" s="108"/>
      <c r="I147" s="108"/>
      <c r="J147" s="108"/>
      <c r="K147" s="108"/>
      <c r="L147" s="108"/>
      <c r="M147" s="108"/>
      <c r="N147" s="108"/>
      <c r="O147" s="108"/>
      <c r="P147" s="108"/>
      <c r="Q147" s="108"/>
      <c r="R147" s="108"/>
      <c r="S147" s="108"/>
      <c r="T147" s="108"/>
    </row>
    <row r="148" spans="3:20" x14ac:dyDescent="0.5">
      <c r="C148" s="108"/>
      <c r="D148" s="108"/>
      <c r="E148" s="108"/>
      <c r="F148" s="108"/>
      <c r="G148" s="108"/>
      <c r="H148" s="108"/>
      <c r="I148" s="108"/>
      <c r="J148" s="108"/>
      <c r="K148" s="108"/>
      <c r="L148" s="108"/>
      <c r="M148" s="108"/>
      <c r="N148" s="108"/>
      <c r="O148" s="108"/>
      <c r="P148" s="108"/>
      <c r="Q148" s="108"/>
      <c r="R148" s="108"/>
      <c r="S148" s="108"/>
      <c r="T148" s="108"/>
    </row>
    <row r="149" spans="3:20" x14ac:dyDescent="0.5">
      <c r="C149" s="108"/>
      <c r="D149" s="108"/>
      <c r="E149" s="108"/>
      <c r="F149" s="108"/>
      <c r="G149" s="108"/>
      <c r="H149" s="108"/>
      <c r="I149" s="108"/>
      <c r="J149" s="108"/>
      <c r="K149" s="108"/>
      <c r="L149" s="108"/>
      <c r="M149" s="108"/>
      <c r="N149" s="108"/>
      <c r="O149" s="108"/>
      <c r="P149" s="108"/>
      <c r="Q149" s="108"/>
      <c r="R149" s="108"/>
      <c r="S149" s="108"/>
      <c r="T149" s="108"/>
    </row>
    <row r="150" spans="3:20" x14ac:dyDescent="0.5">
      <c r="C150" s="108"/>
      <c r="D150" s="108"/>
      <c r="E150" s="108"/>
      <c r="F150" s="108"/>
      <c r="G150" s="108"/>
      <c r="H150" s="108"/>
      <c r="I150" s="108"/>
      <c r="J150" s="108"/>
      <c r="K150" s="108"/>
      <c r="L150" s="108"/>
      <c r="M150" s="108"/>
      <c r="N150" s="108"/>
      <c r="O150" s="108"/>
      <c r="P150" s="108"/>
      <c r="Q150" s="108"/>
      <c r="R150" s="108"/>
      <c r="S150" s="108"/>
      <c r="T150" s="108"/>
    </row>
    <row r="151" spans="3:20" x14ac:dyDescent="0.5">
      <c r="C151" s="108"/>
      <c r="D151" s="108"/>
      <c r="E151" s="108"/>
      <c r="F151" s="108"/>
      <c r="G151" s="108"/>
      <c r="H151" s="108"/>
      <c r="I151" s="108"/>
      <c r="J151" s="108"/>
      <c r="K151" s="108"/>
      <c r="L151" s="108"/>
      <c r="M151" s="108"/>
      <c r="N151" s="108"/>
      <c r="O151" s="108"/>
      <c r="P151" s="108"/>
      <c r="Q151" s="108"/>
      <c r="R151" s="108"/>
      <c r="S151" s="108"/>
      <c r="T151" s="108"/>
    </row>
    <row r="152" spans="3:20" x14ac:dyDescent="0.5">
      <c r="C152" s="108"/>
      <c r="D152" s="108"/>
      <c r="E152" s="108"/>
      <c r="F152" s="108"/>
      <c r="G152" s="108"/>
      <c r="H152" s="108"/>
      <c r="I152" s="108"/>
      <c r="J152" s="108"/>
      <c r="K152" s="108"/>
      <c r="L152" s="108"/>
      <c r="M152" s="108"/>
      <c r="N152" s="108"/>
      <c r="O152" s="108"/>
      <c r="P152" s="108"/>
      <c r="Q152" s="108"/>
      <c r="R152" s="108"/>
      <c r="S152" s="108"/>
      <c r="T152" s="108"/>
    </row>
    <row r="153" spans="3:20" x14ac:dyDescent="0.5">
      <c r="C153" s="108"/>
      <c r="D153" s="108"/>
      <c r="E153" s="108"/>
      <c r="F153" s="108"/>
      <c r="G153" s="108"/>
      <c r="H153" s="108"/>
      <c r="I153" s="108"/>
      <c r="J153" s="108"/>
      <c r="K153" s="108"/>
      <c r="L153" s="108"/>
      <c r="M153" s="108"/>
      <c r="N153" s="108"/>
      <c r="O153" s="108"/>
      <c r="P153" s="108"/>
      <c r="Q153" s="108"/>
      <c r="R153" s="108"/>
      <c r="S153" s="108"/>
      <c r="T153" s="108"/>
    </row>
    <row r="154" spans="3:20" x14ac:dyDescent="0.5">
      <c r="C154" s="108"/>
      <c r="D154" s="108"/>
      <c r="E154" s="108"/>
      <c r="F154" s="108"/>
      <c r="G154" s="108"/>
      <c r="H154" s="108"/>
      <c r="I154" s="108"/>
      <c r="J154" s="108"/>
      <c r="K154" s="108"/>
      <c r="L154" s="108"/>
      <c r="M154" s="108"/>
      <c r="N154" s="108"/>
      <c r="O154" s="108"/>
      <c r="P154" s="108"/>
      <c r="Q154" s="108"/>
      <c r="R154" s="108"/>
      <c r="S154" s="108"/>
      <c r="T154" s="108"/>
    </row>
    <row r="155" spans="3:20" x14ac:dyDescent="0.5">
      <c r="C155" s="108"/>
      <c r="D155" s="108"/>
      <c r="E155" s="108"/>
      <c r="F155" s="108"/>
      <c r="G155" s="108"/>
      <c r="H155" s="108"/>
      <c r="I155" s="108"/>
      <c r="J155" s="108"/>
      <c r="K155" s="108"/>
      <c r="L155" s="108"/>
      <c r="M155" s="108"/>
      <c r="N155" s="108"/>
      <c r="O155" s="108"/>
      <c r="P155" s="108"/>
      <c r="Q155" s="108"/>
      <c r="R155" s="108"/>
      <c r="S155" s="108"/>
      <c r="T155" s="108"/>
    </row>
    <row r="156" spans="3:20" x14ac:dyDescent="0.5">
      <c r="C156" s="108"/>
      <c r="D156" s="108"/>
      <c r="E156" s="108"/>
      <c r="F156" s="108"/>
      <c r="G156" s="108"/>
      <c r="H156" s="108"/>
      <c r="I156" s="108"/>
      <c r="J156" s="108"/>
      <c r="K156" s="108"/>
      <c r="L156" s="108"/>
      <c r="M156" s="108"/>
      <c r="N156" s="108"/>
      <c r="O156" s="108"/>
      <c r="P156" s="108"/>
      <c r="Q156" s="108"/>
      <c r="R156" s="108"/>
      <c r="S156" s="108"/>
      <c r="T156" s="108"/>
    </row>
    <row r="157" spans="3:20" x14ac:dyDescent="0.5">
      <c r="C157" s="108"/>
      <c r="D157" s="108"/>
      <c r="E157" s="108"/>
      <c r="F157" s="108"/>
      <c r="G157" s="108"/>
      <c r="H157" s="108"/>
      <c r="I157" s="108"/>
      <c r="J157" s="108"/>
      <c r="K157" s="108"/>
      <c r="L157" s="108"/>
      <c r="M157" s="108"/>
      <c r="N157" s="108"/>
      <c r="O157" s="108"/>
      <c r="P157" s="108"/>
      <c r="Q157" s="108"/>
      <c r="R157" s="108"/>
      <c r="S157" s="108"/>
      <c r="T157" s="108"/>
    </row>
    <row r="158" spans="3:20" x14ac:dyDescent="0.5">
      <c r="C158" s="108"/>
      <c r="D158" s="108"/>
      <c r="E158" s="108"/>
      <c r="F158" s="108"/>
      <c r="G158" s="108"/>
      <c r="H158" s="108"/>
      <c r="I158" s="108"/>
      <c r="J158" s="108"/>
      <c r="K158" s="108"/>
      <c r="L158" s="108"/>
      <c r="M158" s="108"/>
      <c r="N158" s="108"/>
      <c r="O158" s="108"/>
      <c r="P158" s="108"/>
      <c r="Q158" s="108"/>
      <c r="R158" s="108"/>
      <c r="S158" s="108"/>
      <c r="T158" s="108"/>
    </row>
    <row r="159" spans="3:20" x14ac:dyDescent="0.5">
      <c r="C159" s="108"/>
      <c r="D159" s="108"/>
      <c r="E159" s="108"/>
      <c r="F159" s="108"/>
      <c r="G159" s="108"/>
      <c r="H159" s="108"/>
      <c r="I159" s="108"/>
      <c r="J159" s="108"/>
      <c r="K159" s="108"/>
      <c r="L159" s="108"/>
      <c r="M159" s="108"/>
      <c r="N159" s="108"/>
      <c r="O159" s="108"/>
      <c r="P159" s="108"/>
      <c r="Q159" s="108"/>
      <c r="R159" s="108"/>
      <c r="S159" s="108"/>
      <c r="T159" s="108"/>
    </row>
    <row r="160" spans="3:20" x14ac:dyDescent="0.5">
      <c r="C160" s="108"/>
      <c r="D160" s="108"/>
      <c r="E160" s="108"/>
      <c r="F160" s="108"/>
      <c r="G160" s="108"/>
      <c r="H160" s="108"/>
      <c r="I160" s="108"/>
      <c r="J160" s="108"/>
      <c r="K160" s="108"/>
      <c r="L160" s="108"/>
      <c r="M160" s="108"/>
      <c r="N160" s="108"/>
      <c r="O160" s="108"/>
      <c r="P160" s="108"/>
      <c r="Q160" s="108"/>
      <c r="R160" s="108"/>
      <c r="S160" s="108"/>
      <c r="T160" s="108"/>
    </row>
    <row r="161" spans="3:20" x14ac:dyDescent="0.5">
      <c r="C161" s="108"/>
      <c r="D161" s="108"/>
      <c r="E161" s="108"/>
      <c r="F161" s="108"/>
      <c r="G161" s="108"/>
      <c r="H161" s="108"/>
      <c r="I161" s="108"/>
      <c r="J161" s="108"/>
      <c r="K161" s="108"/>
      <c r="L161" s="108"/>
      <c r="M161" s="108"/>
      <c r="N161" s="108"/>
      <c r="O161" s="108"/>
      <c r="P161" s="108"/>
      <c r="Q161" s="108"/>
      <c r="R161" s="108"/>
      <c r="S161" s="108"/>
      <c r="T161" s="108"/>
    </row>
    <row r="162" spans="3:20" x14ac:dyDescent="0.5">
      <c r="C162" s="108"/>
      <c r="D162" s="108"/>
      <c r="E162" s="108"/>
      <c r="F162" s="108"/>
      <c r="G162" s="108"/>
      <c r="H162" s="108"/>
      <c r="I162" s="108"/>
      <c r="J162" s="108"/>
      <c r="K162" s="108"/>
      <c r="L162" s="108"/>
      <c r="M162" s="108"/>
      <c r="N162" s="108"/>
      <c r="O162" s="108"/>
      <c r="P162" s="108"/>
      <c r="Q162" s="108"/>
      <c r="R162" s="108"/>
      <c r="S162" s="108"/>
      <c r="T162" s="108"/>
    </row>
    <row r="163" spans="3:20" x14ac:dyDescent="0.5">
      <c r="C163" s="108"/>
      <c r="D163" s="108"/>
      <c r="E163" s="108"/>
      <c r="F163" s="108"/>
      <c r="G163" s="108"/>
      <c r="H163" s="108"/>
      <c r="I163" s="108"/>
      <c r="J163" s="108"/>
      <c r="K163" s="108"/>
      <c r="L163" s="108"/>
      <c r="M163" s="108"/>
      <c r="N163" s="108"/>
      <c r="O163" s="108"/>
      <c r="P163" s="108"/>
      <c r="Q163" s="108"/>
      <c r="R163" s="108"/>
      <c r="S163" s="108"/>
      <c r="T163" s="108"/>
    </row>
    <row r="164" spans="3:20" x14ac:dyDescent="0.5">
      <c r="C164" s="108"/>
      <c r="D164" s="108"/>
      <c r="E164" s="108"/>
      <c r="F164" s="108"/>
      <c r="G164" s="108"/>
      <c r="H164" s="108"/>
      <c r="I164" s="108"/>
      <c r="J164" s="108"/>
      <c r="K164" s="108"/>
      <c r="L164" s="108"/>
      <c r="M164" s="108"/>
      <c r="N164" s="108"/>
      <c r="O164" s="108"/>
      <c r="P164" s="108"/>
      <c r="Q164" s="108"/>
      <c r="R164" s="108"/>
      <c r="S164" s="108"/>
      <c r="T164" s="108"/>
    </row>
    <row r="165" spans="3:20" x14ac:dyDescent="0.5">
      <c r="C165" s="108"/>
      <c r="D165" s="108"/>
      <c r="E165" s="108"/>
      <c r="F165" s="108"/>
      <c r="G165" s="108"/>
      <c r="H165" s="108"/>
      <c r="I165" s="108"/>
      <c r="J165" s="108"/>
      <c r="K165" s="108"/>
      <c r="L165" s="108"/>
      <c r="M165" s="108"/>
      <c r="N165" s="108"/>
      <c r="O165" s="108"/>
      <c r="P165" s="108"/>
      <c r="Q165" s="108"/>
      <c r="R165" s="108"/>
      <c r="S165" s="108"/>
      <c r="T165" s="108"/>
    </row>
    <row r="166" spans="3:20" x14ac:dyDescent="0.5">
      <c r="C166" s="108"/>
      <c r="D166" s="108"/>
      <c r="E166" s="108"/>
      <c r="F166" s="108"/>
      <c r="G166" s="108"/>
      <c r="H166" s="108"/>
      <c r="I166" s="108"/>
      <c r="J166" s="108"/>
      <c r="K166" s="108"/>
      <c r="L166" s="108"/>
      <c r="M166" s="108"/>
      <c r="N166" s="108"/>
      <c r="O166" s="108"/>
      <c r="P166" s="108"/>
      <c r="Q166" s="108"/>
      <c r="R166" s="108"/>
      <c r="S166" s="108"/>
      <c r="T166" s="108"/>
    </row>
    <row r="167" spans="3:20" x14ac:dyDescent="0.5">
      <c r="C167" s="108"/>
      <c r="D167" s="108"/>
      <c r="E167" s="108"/>
      <c r="F167" s="108"/>
      <c r="G167" s="108"/>
      <c r="H167" s="108"/>
      <c r="I167" s="108"/>
      <c r="J167" s="108"/>
      <c r="K167" s="108"/>
      <c r="L167" s="108"/>
      <c r="M167" s="108"/>
      <c r="N167" s="108"/>
      <c r="O167" s="108"/>
      <c r="P167" s="108"/>
      <c r="Q167" s="108"/>
      <c r="R167" s="108"/>
      <c r="S167" s="108"/>
      <c r="T167" s="108"/>
    </row>
    <row r="168" spans="3:20" x14ac:dyDescent="0.5">
      <c r="C168" s="108"/>
      <c r="D168" s="108"/>
      <c r="E168" s="108"/>
      <c r="F168" s="108"/>
      <c r="G168" s="108"/>
      <c r="H168" s="108"/>
      <c r="I168" s="108"/>
      <c r="J168" s="108"/>
      <c r="K168" s="108"/>
      <c r="L168" s="108"/>
      <c r="M168" s="108"/>
      <c r="N168" s="108"/>
      <c r="O168" s="108"/>
      <c r="P168" s="108"/>
      <c r="Q168" s="108"/>
      <c r="R168" s="108"/>
      <c r="S168" s="108"/>
      <c r="T168" s="108"/>
    </row>
    <row r="169" spans="3:20" x14ac:dyDescent="0.5">
      <c r="C169" s="108"/>
      <c r="D169" s="108"/>
      <c r="E169" s="108"/>
      <c r="F169" s="108"/>
      <c r="G169" s="108"/>
      <c r="H169" s="108"/>
      <c r="I169" s="108"/>
      <c r="J169" s="108"/>
      <c r="K169" s="108"/>
      <c r="L169" s="108"/>
      <c r="M169" s="108"/>
      <c r="N169" s="108"/>
      <c r="O169" s="108"/>
      <c r="P169" s="108"/>
      <c r="Q169" s="108"/>
      <c r="R169" s="108"/>
      <c r="S169" s="108"/>
      <c r="T169" s="108"/>
    </row>
    <row r="170" spans="3:20" x14ac:dyDescent="0.5">
      <c r="C170" s="108"/>
      <c r="D170" s="108"/>
      <c r="E170" s="108"/>
      <c r="F170" s="108"/>
      <c r="G170" s="108"/>
      <c r="H170" s="108"/>
      <c r="I170" s="108"/>
      <c r="J170" s="108"/>
      <c r="K170" s="108"/>
      <c r="L170" s="108"/>
      <c r="M170" s="108"/>
      <c r="N170" s="108"/>
      <c r="O170" s="108"/>
      <c r="P170" s="108"/>
      <c r="Q170" s="108"/>
      <c r="R170" s="108"/>
      <c r="S170" s="108"/>
      <c r="T170" s="108"/>
    </row>
    <row r="171" spans="3:20" x14ac:dyDescent="0.5">
      <c r="C171" s="108"/>
      <c r="D171" s="108"/>
      <c r="E171" s="108"/>
      <c r="F171" s="108"/>
      <c r="G171" s="108"/>
      <c r="H171" s="108"/>
      <c r="I171" s="108"/>
      <c r="J171" s="108"/>
      <c r="K171" s="108"/>
      <c r="L171" s="108"/>
      <c r="M171" s="108"/>
      <c r="N171" s="108"/>
      <c r="O171" s="108"/>
      <c r="P171" s="108"/>
      <c r="Q171" s="108"/>
      <c r="R171" s="108"/>
      <c r="S171" s="108"/>
      <c r="T171" s="108"/>
    </row>
    <row r="172" spans="3:20" x14ac:dyDescent="0.5">
      <c r="C172" s="108"/>
      <c r="D172" s="108"/>
      <c r="E172" s="108"/>
      <c r="F172" s="108"/>
      <c r="G172" s="108"/>
      <c r="H172" s="108"/>
      <c r="I172" s="108"/>
      <c r="J172" s="108"/>
      <c r="K172" s="108"/>
      <c r="L172" s="108"/>
      <c r="M172" s="108"/>
      <c r="N172" s="108"/>
      <c r="O172" s="108"/>
      <c r="P172" s="108"/>
      <c r="Q172" s="108"/>
      <c r="R172" s="108"/>
      <c r="S172" s="108"/>
      <c r="T172" s="108"/>
    </row>
    <row r="173" spans="3:20" x14ac:dyDescent="0.5">
      <c r="C173" s="108"/>
      <c r="D173" s="108"/>
      <c r="E173" s="108"/>
      <c r="F173" s="108"/>
      <c r="G173" s="108"/>
      <c r="H173" s="108"/>
      <c r="I173" s="108"/>
      <c r="J173" s="108"/>
      <c r="K173" s="108"/>
      <c r="L173" s="108"/>
      <c r="M173" s="108"/>
      <c r="N173" s="108"/>
      <c r="O173" s="108"/>
      <c r="P173" s="108"/>
      <c r="Q173" s="108"/>
      <c r="R173" s="108"/>
      <c r="S173" s="108"/>
      <c r="T173" s="108"/>
    </row>
    <row r="174" spans="3:20" x14ac:dyDescent="0.5">
      <c r="C174" s="108"/>
      <c r="D174" s="108"/>
      <c r="E174" s="108"/>
      <c r="F174" s="108"/>
      <c r="G174" s="108"/>
      <c r="H174" s="108"/>
      <c r="I174" s="108"/>
      <c r="J174" s="108"/>
      <c r="K174" s="108"/>
      <c r="L174" s="108"/>
      <c r="M174" s="108"/>
      <c r="N174" s="108"/>
      <c r="O174" s="108"/>
      <c r="P174" s="108"/>
      <c r="Q174" s="108"/>
      <c r="R174" s="108"/>
      <c r="S174" s="108"/>
      <c r="T174" s="108"/>
    </row>
    <row r="175" spans="3:20" x14ac:dyDescent="0.5">
      <c r="C175" s="108"/>
      <c r="D175" s="108"/>
      <c r="E175" s="108"/>
      <c r="F175" s="108"/>
      <c r="G175" s="108"/>
      <c r="H175" s="108"/>
      <c r="I175" s="108"/>
      <c r="J175" s="108"/>
      <c r="K175" s="108"/>
      <c r="L175" s="108"/>
      <c r="M175" s="108"/>
      <c r="N175" s="108"/>
      <c r="O175" s="108"/>
      <c r="P175" s="108"/>
      <c r="Q175" s="108"/>
      <c r="R175" s="108"/>
      <c r="S175" s="108"/>
      <c r="T175" s="108"/>
    </row>
    <row r="176" spans="3:20" x14ac:dyDescent="0.5">
      <c r="C176" s="108"/>
      <c r="D176" s="108"/>
      <c r="E176" s="108"/>
      <c r="F176" s="108"/>
      <c r="G176" s="108"/>
      <c r="H176" s="108"/>
      <c r="I176" s="108"/>
      <c r="J176" s="108"/>
      <c r="K176" s="108"/>
      <c r="L176" s="108"/>
      <c r="M176" s="108"/>
      <c r="N176" s="108"/>
      <c r="O176" s="108"/>
      <c r="P176" s="108"/>
      <c r="Q176" s="108"/>
      <c r="R176" s="108"/>
      <c r="S176" s="108"/>
      <c r="T176" s="108"/>
    </row>
    <row r="177" spans="3:20" x14ac:dyDescent="0.5">
      <c r="C177" s="108"/>
      <c r="D177" s="108"/>
      <c r="E177" s="108"/>
      <c r="F177" s="108"/>
      <c r="G177" s="108"/>
      <c r="H177" s="108"/>
      <c r="I177" s="108"/>
      <c r="J177" s="108"/>
      <c r="K177" s="108"/>
      <c r="L177" s="108"/>
      <c r="M177" s="108"/>
      <c r="N177" s="108"/>
      <c r="O177" s="108"/>
      <c r="P177" s="108"/>
      <c r="Q177" s="108"/>
      <c r="R177" s="108"/>
      <c r="S177" s="108"/>
      <c r="T177" s="108"/>
    </row>
    <row r="178" spans="3:20" x14ac:dyDescent="0.5">
      <c r="C178" s="108"/>
      <c r="D178" s="108"/>
      <c r="E178" s="108"/>
      <c r="F178" s="108"/>
      <c r="G178" s="108"/>
      <c r="H178" s="108"/>
      <c r="I178" s="108"/>
      <c r="J178" s="108"/>
      <c r="K178" s="108"/>
      <c r="L178" s="108"/>
      <c r="M178" s="108"/>
      <c r="N178" s="108"/>
      <c r="O178" s="108"/>
      <c r="P178" s="108"/>
      <c r="Q178" s="108"/>
      <c r="R178" s="108"/>
      <c r="S178" s="108"/>
      <c r="T178" s="108"/>
    </row>
    <row r="179" spans="3:20" x14ac:dyDescent="0.5">
      <c r="C179" s="108"/>
      <c r="D179" s="108"/>
      <c r="E179" s="108"/>
      <c r="F179" s="108"/>
      <c r="G179" s="108"/>
      <c r="H179" s="108"/>
      <c r="I179" s="108"/>
      <c r="J179" s="108"/>
      <c r="K179" s="108"/>
      <c r="L179" s="108"/>
      <c r="M179" s="108"/>
      <c r="N179" s="108"/>
      <c r="O179" s="108"/>
      <c r="P179" s="108"/>
      <c r="Q179" s="108"/>
      <c r="R179" s="108"/>
      <c r="S179" s="108"/>
      <c r="T179" s="108"/>
    </row>
    <row r="180" spans="3:20" x14ac:dyDescent="0.5">
      <c r="C180" s="108"/>
      <c r="D180" s="108"/>
      <c r="E180" s="108"/>
      <c r="F180" s="108"/>
      <c r="G180" s="108"/>
      <c r="H180" s="108"/>
      <c r="I180" s="108"/>
      <c r="J180" s="108"/>
      <c r="K180" s="108"/>
      <c r="L180" s="108"/>
      <c r="M180" s="108"/>
      <c r="N180" s="108"/>
      <c r="O180" s="108"/>
      <c r="P180" s="108"/>
      <c r="Q180" s="108"/>
      <c r="R180" s="108"/>
      <c r="S180" s="108"/>
      <c r="T180" s="108"/>
    </row>
  </sheetData>
  <mergeCells count="12">
    <mergeCell ref="D9:D11"/>
    <mergeCell ref="C9:C11"/>
    <mergeCell ref="F9:F11"/>
    <mergeCell ref="L4:U4"/>
    <mergeCell ref="B4:K4"/>
    <mergeCell ref="L9:T9"/>
    <mergeCell ref="I9:K9"/>
    <mergeCell ref="H9:H11"/>
    <mergeCell ref="U9:U11"/>
    <mergeCell ref="G9:G11"/>
    <mergeCell ref="B9:B11"/>
    <mergeCell ref="E9:E11"/>
  </mergeCells>
  <phoneticPr fontId="0" type="noConversion"/>
  <printOptions horizontalCentered="1"/>
  <pageMargins left="0.196850393700787" right="0.196850393700787" top="0.59055118110236204" bottom="0.39370078740157499" header="0.511811023622047" footer="0.511811023622047"/>
  <pageSetup paperSize="9" scale="44" orientation="portrait" r:id="rId1"/>
  <headerFooter alignWithMargins="0">
    <oddFooter>&amp;C&amp;"Times New Roman,Regular"&amp;20- &amp;P+3 -</oddFooter>
  </headerFooter>
  <colBreaks count="1" manualBreakCount="1">
    <brk id="11" max="7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J84"/>
  <sheetViews>
    <sheetView rightToLeft="1" view="pageBreakPreview" zoomScale="50" zoomScaleNormal="50" zoomScaleSheetLayoutView="50" workbookViewId="0"/>
  </sheetViews>
  <sheetFormatPr defaultColWidth="6" defaultRowHeight="21.75" x14ac:dyDescent="0.5"/>
  <cols>
    <col min="1" max="1" width="4" style="276" customWidth="1"/>
    <col min="2" max="2" width="74" style="274" customWidth="1"/>
    <col min="3" max="20" width="15.85546875" style="276" customWidth="1"/>
    <col min="21" max="21" width="67.28515625" style="274" customWidth="1"/>
    <col min="22" max="24" width="6" style="276"/>
    <col min="25" max="25" width="13.28515625" style="276" bestFit="1" customWidth="1"/>
    <col min="26" max="28" width="6" style="276"/>
    <col min="29" max="29" width="6.42578125" style="276" bestFit="1" customWidth="1"/>
    <col min="30" max="30" width="12.140625" style="276" bestFit="1" customWidth="1"/>
    <col min="31" max="32" width="6.42578125" style="276" bestFit="1" customWidth="1"/>
    <col min="33" max="33" width="8.140625" style="276" bestFit="1" customWidth="1"/>
    <col min="34" max="35" width="13.28515625" style="276" bestFit="1" customWidth="1"/>
    <col min="36" max="36" width="13.85546875" style="276" customWidth="1"/>
    <col min="37" max="16384" width="6" style="276"/>
  </cols>
  <sheetData>
    <row r="1" spans="1:36" s="5" customFormat="1" ht="17.100000000000001" customHeight="1" x14ac:dyDescent="0.65">
      <c r="B1" s="2"/>
      <c r="C1" s="2"/>
      <c r="D1" s="2"/>
      <c r="E1" s="2"/>
      <c r="F1" s="2"/>
      <c r="G1" s="2"/>
      <c r="H1" s="2"/>
      <c r="I1" s="2"/>
      <c r="J1" s="2"/>
      <c r="K1" s="2"/>
      <c r="L1" s="2"/>
      <c r="M1" s="2"/>
      <c r="N1" s="2"/>
      <c r="O1" s="2"/>
      <c r="P1" s="2"/>
      <c r="Q1" s="2"/>
      <c r="R1" s="2"/>
      <c r="S1" s="2"/>
      <c r="T1" s="2"/>
    </row>
    <row r="2" spans="1:36" s="5" customFormat="1" ht="17.100000000000001" customHeight="1" x14ac:dyDescent="0.65">
      <c r="B2" s="2"/>
      <c r="C2" s="2"/>
      <c r="D2" s="2"/>
      <c r="E2" s="2"/>
      <c r="F2" s="2"/>
      <c r="G2" s="2"/>
      <c r="H2" s="2"/>
      <c r="I2" s="2"/>
      <c r="J2" s="2"/>
      <c r="K2" s="2"/>
      <c r="L2" s="2"/>
      <c r="M2" s="2"/>
      <c r="N2" s="2"/>
      <c r="O2" s="2"/>
      <c r="P2" s="2"/>
      <c r="Q2" s="2"/>
      <c r="R2" s="2"/>
      <c r="S2" s="2"/>
      <c r="T2" s="2"/>
    </row>
    <row r="3" spans="1:36" s="5" customFormat="1" ht="17.100000000000001" customHeight="1" x14ac:dyDescent="0.65">
      <c r="B3" s="2"/>
      <c r="C3" s="2"/>
      <c r="D3" s="2"/>
      <c r="E3" s="2"/>
      <c r="F3" s="2"/>
      <c r="G3" s="2"/>
      <c r="H3" s="2"/>
      <c r="I3" s="2"/>
      <c r="J3" s="2"/>
      <c r="K3" s="2"/>
      <c r="L3" s="2"/>
      <c r="M3" s="2"/>
      <c r="N3" s="2"/>
      <c r="O3" s="2"/>
      <c r="P3" s="2"/>
      <c r="Q3" s="2"/>
      <c r="R3" s="2"/>
      <c r="S3" s="2"/>
      <c r="T3" s="2"/>
    </row>
    <row r="4" spans="1:36" s="1656" customFormat="1" ht="36.75" x14ac:dyDescent="0.85">
      <c r="B4" s="1807" t="s">
        <v>1828</v>
      </c>
      <c r="C4" s="1807"/>
      <c r="D4" s="1807"/>
      <c r="E4" s="1807"/>
      <c r="F4" s="1807"/>
      <c r="G4" s="1807"/>
      <c r="H4" s="1807"/>
      <c r="I4" s="1807"/>
      <c r="J4" s="1807"/>
      <c r="K4" s="1807"/>
      <c r="L4" s="1771" t="s">
        <v>1954</v>
      </c>
      <c r="M4" s="1771"/>
      <c r="N4" s="1771"/>
      <c r="O4" s="1771"/>
      <c r="P4" s="1771"/>
      <c r="Q4" s="1771"/>
      <c r="R4" s="1771"/>
      <c r="S4" s="1771"/>
      <c r="T4" s="1771"/>
      <c r="U4" s="1771"/>
      <c r="V4" s="468"/>
      <c r="W4" s="468"/>
    </row>
    <row r="5" spans="1:36" s="271" customFormat="1" ht="17.100000000000001" customHeight="1" x14ac:dyDescent="0.65">
      <c r="B5" s="272"/>
      <c r="C5" s="272"/>
      <c r="D5" s="272"/>
      <c r="E5" s="272"/>
      <c r="F5" s="272"/>
      <c r="G5" s="272"/>
      <c r="H5" s="272"/>
      <c r="I5" s="272"/>
      <c r="J5" s="272"/>
      <c r="K5" s="272"/>
      <c r="L5" s="272"/>
      <c r="M5" s="272"/>
      <c r="N5" s="272"/>
      <c r="O5" s="272"/>
      <c r="P5" s="272"/>
      <c r="Q5" s="272"/>
      <c r="R5" s="272"/>
      <c r="S5" s="272"/>
      <c r="T5" s="272"/>
      <c r="U5" s="272"/>
    </row>
    <row r="6" spans="1:36" s="271" customFormat="1" ht="17.100000000000001" customHeight="1" x14ac:dyDescent="0.65">
      <c r="B6" s="272"/>
      <c r="C6" s="272"/>
      <c r="D6" s="272"/>
      <c r="E6" s="272"/>
      <c r="F6" s="272"/>
      <c r="G6" s="272"/>
      <c r="H6" s="272"/>
      <c r="I6" s="273"/>
      <c r="J6" s="273"/>
      <c r="K6" s="273"/>
      <c r="L6" s="273"/>
      <c r="M6" s="273"/>
      <c r="N6" s="273"/>
      <c r="O6" s="273"/>
      <c r="P6" s="273"/>
      <c r="Q6" s="273"/>
      <c r="R6" s="273"/>
      <c r="S6" s="273"/>
      <c r="T6" s="273"/>
      <c r="U6" s="272"/>
    </row>
    <row r="7" spans="1:36" s="478" customFormat="1" ht="22.5" x14ac:dyDescent="0.5">
      <c r="B7" s="477" t="s">
        <v>1756</v>
      </c>
      <c r="U7" s="479" t="s">
        <v>1760</v>
      </c>
    </row>
    <row r="8" spans="1:36" s="271" customFormat="1" ht="9.75" customHeight="1" thickBot="1" x14ac:dyDescent="0.7">
      <c r="B8" s="272"/>
      <c r="C8" s="272"/>
      <c r="D8" s="272"/>
      <c r="E8" s="272"/>
      <c r="F8" s="272"/>
      <c r="G8" s="272"/>
      <c r="H8" s="272"/>
      <c r="I8" s="272"/>
      <c r="J8" s="272"/>
      <c r="K8" s="272"/>
      <c r="L8" s="272"/>
      <c r="M8" s="272"/>
      <c r="N8" s="272"/>
      <c r="O8" s="272"/>
      <c r="P8" s="272"/>
      <c r="Q8" s="272"/>
      <c r="R8" s="272"/>
      <c r="S8" s="272"/>
      <c r="T8" s="272"/>
      <c r="U8" s="272"/>
    </row>
    <row r="9" spans="1:36" s="456" customFormat="1" ht="25.5" customHeight="1" thickTop="1" x14ac:dyDescent="0.7">
      <c r="A9" s="457"/>
      <c r="B9" s="1804" t="s">
        <v>887</v>
      </c>
      <c r="C9" s="1779">
        <v>2008</v>
      </c>
      <c r="D9" s="1779">
        <v>2009</v>
      </c>
      <c r="E9" s="1779">
        <v>2010</v>
      </c>
      <c r="F9" s="1779">
        <v>2011</v>
      </c>
      <c r="G9" s="1779">
        <v>2012</v>
      </c>
      <c r="H9" s="1779">
        <v>2013</v>
      </c>
      <c r="I9" s="1800">
        <v>2013</v>
      </c>
      <c r="J9" s="1801"/>
      <c r="K9" s="1801"/>
      <c r="L9" s="1798">
        <v>2013</v>
      </c>
      <c r="M9" s="1798"/>
      <c r="N9" s="1798"/>
      <c r="O9" s="1798"/>
      <c r="P9" s="1798"/>
      <c r="Q9" s="1798"/>
      <c r="R9" s="1798"/>
      <c r="S9" s="1798"/>
      <c r="T9" s="1799"/>
      <c r="U9" s="1773" t="s">
        <v>886</v>
      </c>
      <c r="V9" s="495"/>
    </row>
    <row r="10" spans="1:36" s="457" customFormat="1" ht="30.75" x14ac:dyDescent="0.7">
      <c r="B10" s="1805"/>
      <c r="C10" s="1780"/>
      <c r="D10" s="1780"/>
      <c r="E10" s="1780"/>
      <c r="F10" s="1780"/>
      <c r="G10" s="1780"/>
      <c r="H10" s="1780"/>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802"/>
    </row>
    <row r="11" spans="1:36" s="458" customFormat="1" ht="21.75" customHeight="1" x14ac:dyDescent="0.7">
      <c r="A11" s="457"/>
      <c r="B11" s="1806"/>
      <c r="C11" s="1781"/>
      <c r="D11" s="1781"/>
      <c r="E11" s="1781"/>
      <c r="F11" s="1781"/>
      <c r="G11" s="1781"/>
      <c r="H11" s="1781"/>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803"/>
    </row>
    <row r="12" spans="1:36" s="429" customFormat="1" ht="9" customHeight="1" x14ac:dyDescent="0.7">
      <c r="B12" s="424"/>
      <c r="C12" s="425"/>
      <c r="D12" s="425"/>
      <c r="E12" s="425"/>
      <c r="F12" s="425"/>
      <c r="G12" s="425"/>
      <c r="H12" s="425"/>
      <c r="I12" s="427"/>
      <c r="J12" s="428"/>
      <c r="K12" s="428"/>
      <c r="L12" s="428"/>
      <c r="M12" s="428"/>
      <c r="N12" s="428"/>
      <c r="O12" s="428"/>
      <c r="P12" s="428"/>
      <c r="Q12" s="428"/>
      <c r="R12" s="428"/>
      <c r="S12" s="428"/>
      <c r="T12" s="496"/>
      <c r="U12" s="497"/>
    </row>
    <row r="13" spans="1:36" s="990" customFormat="1" ht="30.75" x14ac:dyDescent="0.2">
      <c r="A13" s="1016"/>
      <c r="B13" s="455" t="s">
        <v>7</v>
      </c>
      <c r="C13" s="1022"/>
      <c r="D13" s="1022"/>
      <c r="E13" s="1022"/>
      <c r="F13" s="1022"/>
      <c r="G13" s="1022"/>
      <c r="H13" s="1022"/>
      <c r="I13" s="1023"/>
      <c r="J13" s="1024"/>
      <c r="K13" s="1024"/>
      <c r="L13" s="1024"/>
      <c r="M13" s="1024"/>
      <c r="N13" s="1024"/>
      <c r="O13" s="1024"/>
      <c r="P13" s="1024"/>
      <c r="Q13" s="1024"/>
      <c r="R13" s="1024"/>
      <c r="S13" s="1024"/>
      <c r="T13" s="1025"/>
      <c r="U13" s="379" t="s">
        <v>379</v>
      </c>
    </row>
    <row r="14" spans="1:36" s="990" customFormat="1" ht="7.5" customHeight="1" x14ac:dyDescent="0.2">
      <c r="B14" s="454"/>
      <c r="C14" s="426"/>
      <c r="D14" s="426"/>
      <c r="E14" s="426"/>
      <c r="F14" s="426"/>
      <c r="G14" s="426"/>
      <c r="H14" s="426"/>
      <c r="I14" s="1026"/>
      <c r="J14" s="1027"/>
      <c r="K14" s="1027"/>
      <c r="L14" s="1027"/>
      <c r="M14" s="1027"/>
      <c r="N14" s="1027"/>
      <c r="O14" s="1027"/>
      <c r="P14" s="1027"/>
      <c r="Q14" s="1027"/>
      <c r="R14" s="1027"/>
      <c r="S14" s="1027"/>
      <c r="T14" s="1028"/>
      <c r="U14" s="620"/>
      <c r="Y14" s="1029"/>
      <c r="Z14" s="1029"/>
      <c r="AA14" s="1029"/>
      <c r="AB14" s="1029"/>
      <c r="AC14" s="1029"/>
      <c r="AD14" s="1029"/>
      <c r="AE14" s="1029"/>
      <c r="AF14" s="1029"/>
      <c r="AG14" s="1029"/>
      <c r="AH14" s="1029"/>
      <c r="AI14" s="1029"/>
      <c r="AJ14" s="1029"/>
    </row>
    <row r="15" spans="1:36" s="990" customFormat="1" ht="30.75" x14ac:dyDescent="0.2">
      <c r="A15" s="1016"/>
      <c r="B15" s="454" t="s">
        <v>8</v>
      </c>
      <c r="C15" s="884">
        <v>115423.28405159999</v>
      </c>
      <c r="D15" s="884">
        <v>118295.90589467899</v>
      </c>
      <c r="E15" s="884">
        <v>124429.14306730501</v>
      </c>
      <c r="F15" s="884">
        <v>133117.2713647311</v>
      </c>
      <c r="G15" s="884">
        <v>130477.89669634702</v>
      </c>
      <c r="H15" s="884">
        <v>249577.00735017401</v>
      </c>
      <c r="I15" s="794">
        <v>133396.29928037419</v>
      </c>
      <c r="J15" s="792">
        <v>138763.9959870826</v>
      </c>
      <c r="K15" s="792">
        <v>150768.65878789348</v>
      </c>
      <c r="L15" s="792">
        <v>216134.35526051</v>
      </c>
      <c r="M15" s="792">
        <v>260427.27106934797</v>
      </c>
      <c r="N15" s="792">
        <v>323582.90465167002</v>
      </c>
      <c r="O15" s="792">
        <v>293088.93155729852</v>
      </c>
      <c r="P15" s="792">
        <v>296917.56254144298</v>
      </c>
      <c r="Q15" s="792">
        <v>303251.97009823896</v>
      </c>
      <c r="R15" s="792">
        <v>274191.27049155906</v>
      </c>
      <c r="S15" s="792">
        <v>249789.04726482293</v>
      </c>
      <c r="T15" s="793">
        <v>249577.00735017401</v>
      </c>
      <c r="U15" s="620" t="s">
        <v>380</v>
      </c>
      <c r="V15" s="1015"/>
      <c r="W15" s="1015"/>
      <c r="X15" s="1015"/>
      <c r="Y15" s="1029"/>
      <c r="Z15" s="1029"/>
      <c r="AA15" s="1029"/>
      <c r="AB15" s="1029"/>
      <c r="AC15" s="1029"/>
      <c r="AD15" s="1029"/>
      <c r="AE15" s="1029"/>
      <c r="AF15" s="1029"/>
      <c r="AG15" s="1029"/>
      <c r="AH15" s="1029"/>
      <c r="AI15" s="1029"/>
      <c r="AJ15" s="1029"/>
    </row>
    <row r="16" spans="1:36" s="1016" customFormat="1" ht="24.75" customHeight="1" x14ac:dyDescent="0.2">
      <c r="B16" s="621" t="s">
        <v>173</v>
      </c>
      <c r="C16" s="888">
        <v>3625.21670683</v>
      </c>
      <c r="D16" s="888">
        <v>4292.7290936499994</v>
      </c>
      <c r="E16" s="888">
        <v>5451.6655629159995</v>
      </c>
      <c r="F16" s="888">
        <v>8457.3969465690006</v>
      </c>
      <c r="G16" s="888">
        <v>5610.4335960790013</v>
      </c>
      <c r="H16" s="888">
        <v>9568.9586288300015</v>
      </c>
      <c r="I16" s="791">
        <v>6122.1673666250008</v>
      </c>
      <c r="J16" s="789">
        <v>5593.8643964499997</v>
      </c>
      <c r="K16" s="789">
        <v>4983.4937268949998</v>
      </c>
      <c r="L16" s="789">
        <v>5927.1131390300015</v>
      </c>
      <c r="M16" s="789">
        <v>7667.3146334599996</v>
      </c>
      <c r="N16" s="789">
        <v>10737.944988480001</v>
      </c>
      <c r="O16" s="789">
        <v>9458.7637033600004</v>
      </c>
      <c r="P16" s="789">
        <v>7456.143005500001</v>
      </c>
      <c r="Q16" s="789">
        <v>8562.2129885700015</v>
      </c>
      <c r="R16" s="789">
        <v>8350.6709373800004</v>
      </c>
      <c r="S16" s="789">
        <v>8877.0681140700017</v>
      </c>
      <c r="T16" s="790">
        <v>9568.9586288300015</v>
      </c>
      <c r="U16" s="622" t="s">
        <v>1190</v>
      </c>
      <c r="V16" s="1015"/>
      <c r="W16" s="1015"/>
      <c r="X16" s="1015"/>
      <c r="Y16" s="1029"/>
      <c r="Z16" s="1029"/>
      <c r="AA16" s="1029"/>
      <c r="AB16" s="1029"/>
      <c r="AC16" s="1029"/>
      <c r="AD16" s="1029"/>
      <c r="AE16" s="1029"/>
      <c r="AF16" s="1029"/>
      <c r="AG16" s="1029"/>
      <c r="AH16" s="1029"/>
      <c r="AI16" s="1029"/>
      <c r="AJ16" s="1029"/>
    </row>
    <row r="17" spans="2:36" s="1016" customFormat="1" ht="24.75" customHeight="1" x14ac:dyDescent="0.2">
      <c r="B17" s="621" t="s">
        <v>1437</v>
      </c>
      <c r="C17" s="888">
        <v>104463.01479128998</v>
      </c>
      <c r="D17" s="888">
        <v>95904.989191730987</v>
      </c>
      <c r="E17" s="888">
        <v>91271.186188927008</v>
      </c>
      <c r="F17" s="888">
        <v>87595.443809282093</v>
      </c>
      <c r="G17" s="888">
        <v>93214.709665340008</v>
      </c>
      <c r="H17" s="888">
        <v>184539.124997573</v>
      </c>
      <c r="I17" s="791">
        <v>95584.820514038001</v>
      </c>
      <c r="J17" s="789">
        <v>105335.87089816901</v>
      </c>
      <c r="K17" s="789">
        <v>114427.81216191399</v>
      </c>
      <c r="L17" s="789">
        <v>162540.595523828</v>
      </c>
      <c r="M17" s="789">
        <v>193515.023642199</v>
      </c>
      <c r="N17" s="789">
        <v>243107.02243989997</v>
      </c>
      <c r="O17" s="789">
        <v>216710.99719030003</v>
      </c>
      <c r="P17" s="789">
        <v>225851.753075888</v>
      </c>
      <c r="Q17" s="789">
        <v>228789.75424505497</v>
      </c>
      <c r="R17" s="789">
        <v>205787.49068181103</v>
      </c>
      <c r="S17" s="789">
        <v>185595.60812908094</v>
      </c>
      <c r="T17" s="790">
        <v>184539.124997573</v>
      </c>
      <c r="U17" s="1011" t="s">
        <v>1366</v>
      </c>
      <c r="V17" s="1015"/>
      <c r="W17" s="1015"/>
      <c r="X17" s="1015"/>
      <c r="Y17" s="1029"/>
      <c r="Z17" s="1029"/>
      <c r="AA17" s="1029"/>
      <c r="AB17" s="1029"/>
      <c r="AC17" s="1029"/>
      <c r="AD17" s="1029"/>
      <c r="AE17" s="1029"/>
      <c r="AF17" s="1029"/>
      <c r="AG17" s="1029"/>
      <c r="AH17" s="1029"/>
      <c r="AI17" s="1029"/>
      <c r="AJ17" s="1029"/>
    </row>
    <row r="18" spans="2:36" s="1016" customFormat="1" ht="24.75" customHeight="1" x14ac:dyDescent="0.2">
      <c r="B18" s="621" t="s">
        <v>156</v>
      </c>
      <c r="C18" s="888">
        <v>7335.052553479999</v>
      </c>
      <c r="D18" s="888">
        <v>18098.187609298002</v>
      </c>
      <c r="E18" s="888">
        <v>27706.291315462</v>
      </c>
      <c r="F18" s="888">
        <v>37064.430608880008</v>
      </c>
      <c r="G18" s="888">
        <v>31652.753434928003</v>
      </c>
      <c r="H18" s="888">
        <v>55468.923723771004</v>
      </c>
      <c r="I18" s="791">
        <v>31689.311399711198</v>
      </c>
      <c r="J18" s="789">
        <v>27834.260692463598</v>
      </c>
      <c r="K18" s="789">
        <v>31357.352899084501</v>
      </c>
      <c r="L18" s="789">
        <v>47666.646597652005</v>
      </c>
      <c r="M18" s="789">
        <v>59244.932793689004</v>
      </c>
      <c r="N18" s="789">
        <v>69737.937223290006</v>
      </c>
      <c r="O18" s="789">
        <v>66919.170663638492</v>
      </c>
      <c r="P18" s="789">
        <v>63609.666460055007</v>
      </c>
      <c r="Q18" s="789">
        <v>65900.002864613998</v>
      </c>
      <c r="R18" s="789">
        <v>60053.108872368</v>
      </c>
      <c r="S18" s="789">
        <v>55316.371021672014</v>
      </c>
      <c r="T18" s="790">
        <v>55468.923723771004</v>
      </c>
      <c r="U18" s="622" t="s">
        <v>1191</v>
      </c>
      <c r="V18" s="1015"/>
      <c r="W18" s="1015"/>
      <c r="X18" s="1015"/>
      <c r="Y18" s="1029"/>
      <c r="Z18" s="1029"/>
      <c r="AA18" s="1029"/>
      <c r="AB18" s="1029"/>
      <c r="AC18" s="1029"/>
      <c r="AD18" s="1029"/>
      <c r="AE18" s="1029"/>
      <c r="AF18" s="1029"/>
      <c r="AG18" s="1029"/>
      <c r="AH18" s="1029"/>
      <c r="AI18" s="1029"/>
      <c r="AJ18" s="1029"/>
    </row>
    <row r="19" spans="2:36" s="990" customFormat="1" ht="5.25" customHeight="1" x14ac:dyDescent="0.2">
      <c r="B19" s="454"/>
      <c r="C19" s="888"/>
      <c r="D19" s="888"/>
      <c r="E19" s="888"/>
      <c r="F19" s="888"/>
      <c r="G19" s="888"/>
      <c r="H19" s="888"/>
      <c r="I19" s="791"/>
      <c r="J19" s="789"/>
      <c r="K19" s="789"/>
      <c r="L19" s="789"/>
      <c r="M19" s="789"/>
      <c r="N19" s="789"/>
      <c r="O19" s="789"/>
      <c r="P19" s="789"/>
      <c r="Q19" s="789"/>
      <c r="R19" s="789"/>
      <c r="S19" s="789"/>
      <c r="T19" s="790"/>
      <c r="U19" s="620"/>
      <c r="V19" s="1015"/>
      <c r="W19" s="1015"/>
      <c r="X19" s="1015"/>
      <c r="Y19" s="1029"/>
      <c r="Z19" s="1029"/>
      <c r="AA19" s="1029"/>
      <c r="AB19" s="1029"/>
      <c r="AC19" s="1029"/>
      <c r="AD19" s="1029"/>
      <c r="AE19" s="1029"/>
      <c r="AF19" s="1029"/>
      <c r="AG19" s="1029"/>
      <c r="AH19" s="1029"/>
      <c r="AI19" s="1029"/>
      <c r="AJ19" s="1029"/>
    </row>
    <row r="20" spans="2:36" s="990" customFormat="1" ht="24.95" customHeight="1" x14ac:dyDescent="0.2">
      <c r="B20" s="454" t="s">
        <v>9</v>
      </c>
      <c r="C20" s="884">
        <v>210947.06079804047</v>
      </c>
      <c r="D20" s="884">
        <v>293551.62785264332</v>
      </c>
      <c r="E20" s="884">
        <v>407500.03396400937</v>
      </c>
      <c r="F20" s="884">
        <v>322210.93735964253</v>
      </c>
      <c r="G20" s="884">
        <v>322541.39227160282</v>
      </c>
      <c r="H20" s="884">
        <v>359278.2831534635</v>
      </c>
      <c r="I20" s="794">
        <v>322825.28388410818</v>
      </c>
      <c r="J20" s="792">
        <v>320457.21489539009</v>
      </c>
      <c r="K20" s="792">
        <v>318714.11433403811</v>
      </c>
      <c r="L20" s="792">
        <v>342565.033801677</v>
      </c>
      <c r="M20" s="792">
        <v>353689.63721585943</v>
      </c>
      <c r="N20" s="792">
        <v>371606.82501020248</v>
      </c>
      <c r="O20" s="792">
        <v>361080.49736293487</v>
      </c>
      <c r="P20" s="792">
        <v>365899.10702328332</v>
      </c>
      <c r="Q20" s="792">
        <v>364956.9526471303</v>
      </c>
      <c r="R20" s="792">
        <v>363964.35569281527</v>
      </c>
      <c r="S20" s="792">
        <v>359844.4527670336</v>
      </c>
      <c r="T20" s="793">
        <v>359278.2831534635</v>
      </c>
      <c r="U20" s="620" t="s">
        <v>384</v>
      </c>
      <c r="V20" s="1015"/>
      <c r="W20" s="1015"/>
      <c r="X20" s="1015"/>
      <c r="Y20" s="1029"/>
      <c r="Z20" s="1029"/>
      <c r="AA20" s="1029"/>
      <c r="AB20" s="1029"/>
      <c r="AC20" s="1029"/>
      <c r="AD20" s="1029"/>
      <c r="AE20" s="1029"/>
      <c r="AF20" s="1029"/>
      <c r="AG20" s="1029"/>
      <c r="AH20" s="1029"/>
      <c r="AI20" s="1029"/>
      <c r="AJ20" s="1029"/>
    </row>
    <row r="21" spans="2:36" s="1016" customFormat="1" ht="24.95" customHeight="1" x14ac:dyDescent="0.2">
      <c r="B21" s="621" t="s">
        <v>953</v>
      </c>
      <c r="C21" s="888">
        <v>0</v>
      </c>
      <c r="D21" s="888">
        <v>0</v>
      </c>
      <c r="E21" s="888">
        <v>27218.943869850002</v>
      </c>
      <c r="F21" s="888">
        <v>501.02873224999996</v>
      </c>
      <c r="G21" s="888">
        <v>512.15679512359998</v>
      </c>
      <c r="H21" s="888">
        <v>504.69421199999999</v>
      </c>
      <c r="I21" s="791">
        <v>503.47903600000001</v>
      </c>
      <c r="J21" s="789">
        <v>497.98494719130002</v>
      </c>
      <c r="K21" s="789">
        <v>499.34005500000006</v>
      </c>
      <c r="L21" s="789">
        <v>500.67844400000001</v>
      </c>
      <c r="M21" s="789">
        <v>502.03539238000008</v>
      </c>
      <c r="N21" s="789">
        <v>503.37460299999998</v>
      </c>
      <c r="O21" s="789">
        <v>504.73237227000004</v>
      </c>
      <c r="P21" s="789">
        <v>499.28944299999995</v>
      </c>
      <c r="Q21" s="789">
        <v>500.63243599999998</v>
      </c>
      <c r="R21" s="789">
        <v>501.99082770000001</v>
      </c>
      <c r="S21" s="789">
        <v>503.33381999999995</v>
      </c>
      <c r="T21" s="790">
        <v>504.69421199999999</v>
      </c>
      <c r="U21" s="622" t="s">
        <v>943</v>
      </c>
      <c r="V21" s="1015"/>
      <c r="W21" s="1015"/>
      <c r="X21" s="1015"/>
      <c r="Y21" s="1029"/>
      <c r="Z21" s="1029"/>
      <c r="AA21" s="1029"/>
      <c r="AB21" s="1029"/>
      <c r="AC21" s="1029"/>
      <c r="AD21" s="1029"/>
      <c r="AE21" s="1029"/>
      <c r="AF21" s="1029"/>
      <c r="AG21" s="1029"/>
      <c r="AH21" s="1029"/>
      <c r="AI21" s="1029"/>
      <c r="AJ21" s="1029"/>
    </row>
    <row r="22" spans="2:36" s="1016" customFormat="1" ht="24.95" customHeight="1" x14ac:dyDescent="0.2">
      <c r="B22" s="913" t="s">
        <v>1464</v>
      </c>
      <c r="C22" s="888">
        <v>0</v>
      </c>
      <c r="D22" s="888">
        <v>0</v>
      </c>
      <c r="E22" s="888">
        <v>298.94386985</v>
      </c>
      <c r="F22" s="888">
        <v>499.62559699999997</v>
      </c>
      <c r="G22" s="888">
        <v>502.12600400000002</v>
      </c>
      <c r="H22" s="888">
        <v>504.69421199999999</v>
      </c>
      <c r="I22" s="791">
        <v>503.47903600000001</v>
      </c>
      <c r="J22" s="789">
        <v>497.984286</v>
      </c>
      <c r="K22" s="789">
        <v>499.34005500000006</v>
      </c>
      <c r="L22" s="789">
        <v>500.67844400000001</v>
      </c>
      <c r="M22" s="789">
        <v>502.03521400000005</v>
      </c>
      <c r="N22" s="789">
        <v>503.37460299999998</v>
      </c>
      <c r="O22" s="789">
        <v>504.73237227000004</v>
      </c>
      <c r="P22" s="789">
        <v>499.28944299999995</v>
      </c>
      <c r="Q22" s="789">
        <v>500.63243599999998</v>
      </c>
      <c r="R22" s="789">
        <v>501.99082770000001</v>
      </c>
      <c r="S22" s="789">
        <v>503.33381999999995</v>
      </c>
      <c r="T22" s="790">
        <v>504.69421199999999</v>
      </c>
      <c r="U22" s="916" t="s">
        <v>1465</v>
      </c>
      <c r="V22" s="1015"/>
      <c r="W22" s="1015"/>
      <c r="X22" s="1015"/>
      <c r="Y22" s="1029"/>
      <c r="Z22" s="1029"/>
      <c r="AA22" s="1029"/>
      <c r="AB22" s="1029"/>
      <c r="AC22" s="1029"/>
      <c r="AD22" s="1029"/>
      <c r="AE22" s="1029"/>
      <c r="AF22" s="1029"/>
      <c r="AG22" s="1029"/>
      <c r="AH22" s="1029"/>
      <c r="AI22" s="1029"/>
      <c r="AJ22" s="1029"/>
    </row>
    <row r="23" spans="2:36" s="1016" customFormat="1" ht="24.95" customHeight="1" x14ac:dyDescent="0.2">
      <c r="B23" s="913" t="s">
        <v>931</v>
      </c>
      <c r="C23" s="888">
        <v>0</v>
      </c>
      <c r="D23" s="888">
        <v>0</v>
      </c>
      <c r="E23" s="888">
        <v>26920</v>
      </c>
      <c r="F23" s="888">
        <v>1.4031352500000001</v>
      </c>
      <c r="G23" s="888">
        <v>10.0307911236</v>
      </c>
      <c r="H23" s="888">
        <v>0</v>
      </c>
      <c r="I23" s="791">
        <v>0</v>
      </c>
      <c r="J23" s="789">
        <v>6.6119129999999999E-4</v>
      </c>
      <c r="K23" s="789">
        <v>0</v>
      </c>
      <c r="L23" s="789">
        <v>0</v>
      </c>
      <c r="M23" s="789">
        <v>1.7838000000000001E-4</v>
      </c>
      <c r="N23" s="789">
        <v>0</v>
      </c>
      <c r="O23" s="789">
        <v>0</v>
      </c>
      <c r="P23" s="789">
        <v>0</v>
      </c>
      <c r="Q23" s="789">
        <v>0</v>
      </c>
      <c r="R23" s="789">
        <v>0</v>
      </c>
      <c r="S23" s="789">
        <v>0</v>
      </c>
      <c r="T23" s="790">
        <v>0</v>
      </c>
      <c r="U23" s="916" t="s">
        <v>1305</v>
      </c>
      <c r="V23" s="1015"/>
      <c r="W23" s="1015"/>
      <c r="X23" s="1015"/>
      <c r="Y23" s="1029"/>
      <c r="Z23" s="1029"/>
      <c r="AA23" s="1029"/>
      <c r="AB23" s="1029"/>
      <c r="AC23" s="1029"/>
      <c r="AD23" s="1029"/>
      <c r="AE23" s="1029"/>
      <c r="AF23" s="1029"/>
      <c r="AG23" s="1029"/>
      <c r="AH23" s="1029"/>
      <c r="AI23" s="1029"/>
      <c r="AJ23" s="1029"/>
    </row>
    <row r="24" spans="2:36" s="1016" customFormat="1" ht="24.95" customHeight="1" x14ac:dyDescent="0.2">
      <c r="B24" s="621" t="s">
        <v>932</v>
      </c>
      <c r="C24" s="888">
        <v>110124.83697819045</v>
      </c>
      <c r="D24" s="888">
        <v>148268.84025216807</v>
      </c>
      <c r="E24" s="888">
        <v>197157.69551545935</v>
      </c>
      <c r="F24" s="888">
        <v>212515.64445563115</v>
      </c>
      <c r="G24" s="888">
        <v>186438.78954053702</v>
      </c>
      <c r="H24" s="888">
        <v>194183.39598881779</v>
      </c>
      <c r="I24" s="791">
        <v>185349.7132107582</v>
      </c>
      <c r="J24" s="789">
        <v>182713.71828124329</v>
      </c>
      <c r="K24" s="789">
        <v>183513.43170563504</v>
      </c>
      <c r="L24" s="789">
        <v>199005.98974031006</v>
      </c>
      <c r="M24" s="789">
        <v>201456.08930888819</v>
      </c>
      <c r="N24" s="789">
        <v>208320.91568561684</v>
      </c>
      <c r="O24" s="789">
        <v>207881.44713663639</v>
      </c>
      <c r="P24" s="789">
        <v>208162.44297868633</v>
      </c>
      <c r="Q24" s="789">
        <v>204016.28786017929</v>
      </c>
      <c r="R24" s="789">
        <v>199219.29255828925</v>
      </c>
      <c r="S24" s="789">
        <v>194967.38418274056</v>
      </c>
      <c r="T24" s="790">
        <v>194183.39598881779</v>
      </c>
      <c r="U24" s="622" t="s">
        <v>944</v>
      </c>
      <c r="V24" s="1015"/>
      <c r="W24" s="1015"/>
      <c r="X24" s="1015"/>
      <c r="Y24" s="1029"/>
      <c r="Z24" s="1029"/>
      <c r="AA24" s="1029"/>
      <c r="AB24" s="1029"/>
      <c r="AC24" s="1029"/>
      <c r="AD24" s="1029"/>
      <c r="AE24" s="1029"/>
      <c r="AF24" s="1029"/>
      <c r="AG24" s="1029"/>
      <c r="AH24" s="1029"/>
      <c r="AI24" s="1029"/>
      <c r="AJ24" s="1029"/>
    </row>
    <row r="25" spans="2:36" s="1016" customFormat="1" ht="24.95" customHeight="1" x14ac:dyDescent="0.2">
      <c r="B25" s="621" t="s">
        <v>933</v>
      </c>
      <c r="C25" s="888">
        <v>1312.3382010800001</v>
      </c>
      <c r="D25" s="888">
        <v>1929.0280515502</v>
      </c>
      <c r="E25" s="888">
        <v>1238.0193375284998</v>
      </c>
      <c r="F25" s="888">
        <v>1276.9422463474002</v>
      </c>
      <c r="G25" s="888">
        <v>1445.1744360912001</v>
      </c>
      <c r="H25" s="888">
        <v>1442.4974233897001</v>
      </c>
      <c r="I25" s="791">
        <v>1443.9810482980999</v>
      </c>
      <c r="J25" s="789">
        <v>1444.5990010645999</v>
      </c>
      <c r="K25" s="789">
        <v>1444.3086734075002</v>
      </c>
      <c r="L25" s="789">
        <v>1448.6366588192</v>
      </c>
      <c r="M25" s="789">
        <v>1454.9332892768002</v>
      </c>
      <c r="N25" s="789">
        <v>1458.7968467285998</v>
      </c>
      <c r="O25" s="789">
        <v>3276.53592441</v>
      </c>
      <c r="P25" s="789">
        <v>3220.4410935399997</v>
      </c>
      <c r="Q25" s="789">
        <v>1442.8852449399999</v>
      </c>
      <c r="R25" s="789">
        <v>1442.1298135</v>
      </c>
      <c r="S25" s="789">
        <v>1439.5786386</v>
      </c>
      <c r="T25" s="790">
        <v>1442.4974233897001</v>
      </c>
      <c r="U25" s="622" t="s">
        <v>945</v>
      </c>
      <c r="V25" s="1015"/>
      <c r="W25" s="1015"/>
      <c r="X25" s="1015"/>
      <c r="Y25" s="1029"/>
      <c r="Z25" s="1029"/>
      <c r="AA25" s="1029"/>
      <c r="AB25" s="1029"/>
      <c r="AC25" s="1029"/>
      <c r="AD25" s="1029"/>
      <c r="AE25" s="1029"/>
      <c r="AF25" s="1029"/>
      <c r="AG25" s="1029"/>
      <c r="AH25" s="1029"/>
      <c r="AI25" s="1029"/>
      <c r="AJ25" s="1029"/>
    </row>
    <row r="26" spans="2:36" s="1016" customFormat="1" ht="24.95" customHeight="1" x14ac:dyDescent="0.2">
      <c r="B26" s="454" t="s">
        <v>940</v>
      </c>
      <c r="C26" s="884">
        <v>74859.44901276</v>
      </c>
      <c r="D26" s="884">
        <v>101233.61667084401</v>
      </c>
      <c r="E26" s="884">
        <v>127655.66105286599</v>
      </c>
      <c r="F26" s="884">
        <v>76666.024747481002</v>
      </c>
      <c r="G26" s="884">
        <v>118211.72833887198</v>
      </c>
      <c r="H26" s="884">
        <v>133373.10442578699</v>
      </c>
      <c r="I26" s="794">
        <v>116527.66089415</v>
      </c>
      <c r="J26" s="792">
        <v>115785.381449646</v>
      </c>
      <c r="K26" s="792">
        <v>112262.36941891901</v>
      </c>
      <c r="L26" s="792">
        <v>120592.595925908</v>
      </c>
      <c r="M26" s="792">
        <v>128066.81358147699</v>
      </c>
      <c r="N26" s="792">
        <v>142822.94105728201</v>
      </c>
      <c r="O26" s="792">
        <v>130110.44033790402</v>
      </c>
      <c r="P26" s="792">
        <v>133829.0405033</v>
      </c>
      <c r="Q26" s="792">
        <v>140954.23606058798</v>
      </c>
      <c r="R26" s="792">
        <v>144665.109349039</v>
      </c>
      <c r="S26" s="792">
        <v>143147.07364322699</v>
      </c>
      <c r="T26" s="793">
        <v>133373.10442578699</v>
      </c>
      <c r="U26" s="620" t="s">
        <v>946</v>
      </c>
      <c r="V26" s="1015"/>
      <c r="W26" s="1015"/>
      <c r="X26" s="1015"/>
      <c r="Y26" s="1029"/>
      <c r="Z26" s="1029"/>
      <c r="AA26" s="1029"/>
      <c r="AB26" s="1029"/>
      <c r="AC26" s="1029"/>
      <c r="AD26" s="1029"/>
      <c r="AE26" s="1029"/>
      <c r="AF26" s="1029"/>
      <c r="AG26" s="1029"/>
      <c r="AH26" s="1029"/>
      <c r="AI26" s="1029"/>
      <c r="AJ26" s="1029"/>
    </row>
    <row r="27" spans="2:36" s="1016" customFormat="1" ht="24.95" customHeight="1" x14ac:dyDescent="0.2">
      <c r="B27" s="999" t="s">
        <v>788</v>
      </c>
      <c r="C27" s="888">
        <v>8094.959433</v>
      </c>
      <c r="D27" s="888">
        <v>9479.1480585299996</v>
      </c>
      <c r="E27" s="888">
        <v>11397.553276999997</v>
      </c>
      <c r="F27" s="888">
        <v>12528.954872390001</v>
      </c>
      <c r="G27" s="888">
        <v>6350.5031216500001</v>
      </c>
      <c r="H27" s="888">
        <v>6114.7058715999992</v>
      </c>
      <c r="I27" s="791">
        <v>7239.799768769999</v>
      </c>
      <c r="J27" s="789">
        <v>6945.6548855799992</v>
      </c>
      <c r="K27" s="789">
        <v>5565.8421763600008</v>
      </c>
      <c r="L27" s="789">
        <v>4639.6244852600003</v>
      </c>
      <c r="M27" s="789">
        <v>6172.9291254399996</v>
      </c>
      <c r="N27" s="789">
        <v>5883.1007677300004</v>
      </c>
      <c r="O27" s="789">
        <v>5812.7341802100009</v>
      </c>
      <c r="P27" s="789">
        <v>6703.3051807999991</v>
      </c>
      <c r="Q27" s="789">
        <v>7570.1376746499982</v>
      </c>
      <c r="R27" s="789">
        <v>7305.4345128200002</v>
      </c>
      <c r="S27" s="789">
        <v>7392.6927573600005</v>
      </c>
      <c r="T27" s="790">
        <v>6114.7058715999992</v>
      </c>
      <c r="U27" s="622" t="s">
        <v>1054</v>
      </c>
      <c r="V27" s="1015"/>
      <c r="W27" s="1015"/>
      <c r="X27" s="1015"/>
      <c r="Y27" s="1029"/>
      <c r="Z27" s="1029"/>
      <c r="AA27" s="1029"/>
      <c r="AB27" s="1029"/>
      <c r="AC27" s="1029"/>
      <c r="AD27" s="1029"/>
      <c r="AE27" s="1029"/>
      <c r="AF27" s="1029"/>
      <c r="AG27" s="1029"/>
      <c r="AH27" s="1029"/>
      <c r="AI27" s="1029"/>
      <c r="AJ27" s="1029"/>
    </row>
    <row r="28" spans="2:36" s="1016" customFormat="1" ht="24.95" customHeight="1" x14ac:dyDescent="0.2">
      <c r="B28" s="999" t="s">
        <v>174</v>
      </c>
      <c r="C28" s="888">
        <v>66764.489579760004</v>
      </c>
      <c r="D28" s="888">
        <v>91754.468612314013</v>
      </c>
      <c r="E28" s="888">
        <v>116258.107775866</v>
      </c>
      <c r="F28" s="888">
        <v>64137.069875091001</v>
      </c>
      <c r="G28" s="888">
        <v>111861.22521722197</v>
      </c>
      <c r="H28" s="888">
        <v>127258.39855418699</v>
      </c>
      <c r="I28" s="791">
        <v>109287.86112538</v>
      </c>
      <c r="J28" s="789">
        <v>108839.726564066</v>
      </c>
      <c r="K28" s="789">
        <v>106696.52724255901</v>
      </c>
      <c r="L28" s="789">
        <v>115952.97144064799</v>
      </c>
      <c r="M28" s="789">
        <v>121893.88445603699</v>
      </c>
      <c r="N28" s="789">
        <v>136939.840289552</v>
      </c>
      <c r="O28" s="789">
        <v>124297.70615769402</v>
      </c>
      <c r="P28" s="789">
        <v>127125.7353225</v>
      </c>
      <c r="Q28" s="789">
        <v>133384.09838593798</v>
      </c>
      <c r="R28" s="789">
        <v>137359.674836219</v>
      </c>
      <c r="S28" s="789">
        <v>135754.38088586699</v>
      </c>
      <c r="T28" s="790">
        <v>127258.39855418699</v>
      </c>
      <c r="U28" s="622" t="s">
        <v>947</v>
      </c>
      <c r="V28" s="1015"/>
      <c r="W28" s="1015"/>
      <c r="X28" s="1015"/>
      <c r="Y28" s="1029"/>
      <c r="Z28" s="1029"/>
      <c r="AA28" s="1029"/>
      <c r="AB28" s="1029"/>
      <c r="AC28" s="1029"/>
      <c r="AD28" s="1029"/>
      <c r="AE28" s="1029"/>
      <c r="AF28" s="1029"/>
      <c r="AG28" s="1029"/>
      <c r="AH28" s="1029"/>
      <c r="AI28" s="1029"/>
      <c r="AJ28" s="1029"/>
    </row>
    <row r="29" spans="2:36" s="1016" customFormat="1" ht="24.95" customHeight="1" x14ac:dyDescent="0.2">
      <c r="B29" s="913" t="s">
        <v>922</v>
      </c>
      <c r="C29" s="888">
        <v>52907.562054270005</v>
      </c>
      <c r="D29" s="888">
        <v>75480.020572710011</v>
      </c>
      <c r="E29" s="888">
        <v>99397.132348889994</v>
      </c>
      <c r="F29" s="888">
        <v>48568.140559190004</v>
      </c>
      <c r="G29" s="888">
        <v>65711.477885899993</v>
      </c>
      <c r="H29" s="888">
        <v>89612.277393244993</v>
      </c>
      <c r="I29" s="791">
        <v>61740.459289669998</v>
      </c>
      <c r="J29" s="789">
        <v>61901.30766151</v>
      </c>
      <c r="K29" s="789">
        <v>64233.78705104001</v>
      </c>
      <c r="L29" s="789">
        <v>57354.403338869997</v>
      </c>
      <c r="M29" s="789">
        <v>60623.002742379998</v>
      </c>
      <c r="N29" s="789">
        <v>57854.269607699993</v>
      </c>
      <c r="O29" s="789">
        <v>51117.297109329993</v>
      </c>
      <c r="P29" s="789">
        <v>55591.898327079994</v>
      </c>
      <c r="Q29" s="789">
        <v>65846.757370649982</v>
      </c>
      <c r="R29" s="789">
        <v>76885.482956150008</v>
      </c>
      <c r="S29" s="789">
        <v>84987.579258490005</v>
      </c>
      <c r="T29" s="790">
        <v>89612.277393244993</v>
      </c>
      <c r="U29" s="916" t="s">
        <v>172</v>
      </c>
      <c r="V29" s="1015"/>
      <c r="W29" s="1015"/>
      <c r="X29" s="1015"/>
      <c r="Y29" s="1029"/>
      <c r="Z29" s="1029"/>
      <c r="AA29" s="1029"/>
      <c r="AB29" s="1029"/>
      <c r="AC29" s="1029"/>
      <c r="AD29" s="1029"/>
      <c r="AE29" s="1029"/>
      <c r="AF29" s="1029"/>
      <c r="AG29" s="1029"/>
      <c r="AH29" s="1029"/>
      <c r="AI29" s="1029"/>
      <c r="AJ29" s="1029"/>
    </row>
    <row r="30" spans="2:36" s="1016" customFormat="1" ht="24.95" customHeight="1" x14ac:dyDescent="0.2">
      <c r="B30" s="913" t="s">
        <v>883</v>
      </c>
      <c r="C30" s="888">
        <v>13856.92752549</v>
      </c>
      <c r="D30" s="888">
        <v>16274.448039604</v>
      </c>
      <c r="E30" s="888">
        <v>16860.975426975998</v>
      </c>
      <c r="F30" s="888">
        <v>15568.929315900999</v>
      </c>
      <c r="G30" s="888">
        <v>46149.747331321989</v>
      </c>
      <c r="H30" s="888">
        <v>37646.121160941999</v>
      </c>
      <c r="I30" s="791">
        <v>47547.401835709999</v>
      </c>
      <c r="J30" s="789">
        <v>46938.418902556004</v>
      </c>
      <c r="K30" s="789">
        <v>42462.740191519006</v>
      </c>
      <c r="L30" s="789">
        <v>58598.568101778001</v>
      </c>
      <c r="M30" s="789">
        <v>61270.881713657</v>
      </c>
      <c r="N30" s="789">
        <v>79085.570681851998</v>
      </c>
      <c r="O30" s="789">
        <v>73180.409048364018</v>
      </c>
      <c r="P30" s="789">
        <v>71533.836995420002</v>
      </c>
      <c r="Q30" s="789">
        <v>67537.341015287995</v>
      </c>
      <c r="R30" s="789">
        <v>60474.191880069004</v>
      </c>
      <c r="S30" s="789">
        <v>50766.801627377004</v>
      </c>
      <c r="T30" s="790">
        <v>37646.121160941999</v>
      </c>
      <c r="U30" s="916" t="s">
        <v>796</v>
      </c>
      <c r="V30" s="1015"/>
      <c r="W30" s="1015"/>
      <c r="X30" s="1015"/>
      <c r="Y30" s="1029"/>
      <c r="Z30" s="1029"/>
      <c r="AA30" s="1029"/>
      <c r="AB30" s="1029"/>
      <c r="AC30" s="1029"/>
      <c r="AD30" s="1029"/>
      <c r="AE30" s="1029"/>
      <c r="AF30" s="1029"/>
      <c r="AG30" s="1029"/>
      <c r="AH30" s="1029"/>
      <c r="AI30" s="1029"/>
      <c r="AJ30" s="1029"/>
    </row>
    <row r="31" spans="2:36" s="1016" customFormat="1" ht="24.95" customHeight="1" x14ac:dyDescent="0.2">
      <c r="B31" s="454" t="s">
        <v>157</v>
      </c>
      <c r="C31" s="884">
        <v>24650.43660601</v>
      </c>
      <c r="D31" s="884">
        <v>42120.142878080987</v>
      </c>
      <c r="E31" s="884">
        <v>54229.71418830553</v>
      </c>
      <c r="F31" s="884">
        <v>31251.297177933</v>
      </c>
      <c r="G31" s="884">
        <v>15933.543160979003</v>
      </c>
      <c r="H31" s="884">
        <v>29774.591103468996</v>
      </c>
      <c r="I31" s="794">
        <v>19000.449694901883</v>
      </c>
      <c r="J31" s="792">
        <v>20015.531216244897</v>
      </c>
      <c r="K31" s="792">
        <v>20994.664481076503</v>
      </c>
      <c r="L31" s="792">
        <v>21017.133032639726</v>
      </c>
      <c r="M31" s="792">
        <v>22209.765643837465</v>
      </c>
      <c r="N31" s="792">
        <v>18500.796817575007</v>
      </c>
      <c r="O31" s="792">
        <v>19307.341591714456</v>
      </c>
      <c r="P31" s="792">
        <v>20187.893004757003</v>
      </c>
      <c r="Q31" s="792">
        <v>18042.911045422985</v>
      </c>
      <c r="R31" s="792">
        <v>18135.833144287004</v>
      </c>
      <c r="S31" s="792">
        <v>19787.082482466001</v>
      </c>
      <c r="T31" s="793">
        <v>29774.591103468996</v>
      </c>
      <c r="U31" s="620" t="s">
        <v>178</v>
      </c>
      <c r="V31" s="1015"/>
      <c r="W31" s="1015"/>
      <c r="X31" s="1015"/>
      <c r="Y31" s="1029"/>
      <c r="Z31" s="1029"/>
      <c r="AA31" s="1029"/>
      <c r="AB31" s="1029"/>
      <c r="AC31" s="1029"/>
      <c r="AD31" s="1029"/>
      <c r="AE31" s="1029"/>
      <c r="AF31" s="1029"/>
      <c r="AG31" s="1029"/>
      <c r="AH31" s="1029"/>
      <c r="AI31" s="1029"/>
      <c r="AJ31" s="1029"/>
    </row>
    <row r="32" spans="2:36" s="990" customFormat="1" ht="9" customHeight="1" x14ac:dyDescent="0.2">
      <c r="B32" s="1000"/>
      <c r="C32" s="888"/>
      <c r="D32" s="888"/>
      <c r="E32" s="888"/>
      <c r="F32" s="888"/>
      <c r="G32" s="888"/>
      <c r="H32" s="888"/>
      <c r="I32" s="791"/>
      <c r="J32" s="789"/>
      <c r="K32" s="789"/>
      <c r="L32" s="789"/>
      <c r="M32" s="789"/>
      <c r="N32" s="789"/>
      <c r="O32" s="789"/>
      <c r="P32" s="789"/>
      <c r="Q32" s="789"/>
      <c r="R32" s="789"/>
      <c r="S32" s="789"/>
      <c r="T32" s="790"/>
      <c r="U32" s="1002"/>
      <c r="V32" s="1015"/>
      <c r="W32" s="1015"/>
      <c r="X32" s="1015"/>
      <c r="Y32" s="1029"/>
      <c r="Z32" s="1029"/>
      <c r="AA32" s="1029"/>
      <c r="AB32" s="1029"/>
      <c r="AC32" s="1029"/>
      <c r="AD32" s="1029"/>
      <c r="AE32" s="1029"/>
      <c r="AF32" s="1029"/>
      <c r="AG32" s="1029"/>
      <c r="AH32" s="1029"/>
      <c r="AI32" s="1029"/>
      <c r="AJ32" s="1029"/>
    </row>
    <row r="33" spans="2:36" s="990" customFormat="1" ht="15.95" customHeight="1" x14ac:dyDescent="0.2">
      <c r="B33" s="911"/>
      <c r="C33" s="891"/>
      <c r="D33" s="891"/>
      <c r="E33" s="891"/>
      <c r="F33" s="891"/>
      <c r="G33" s="891"/>
      <c r="H33" s="891"/>
      <c r="I33" s="1553"/>
      <c r="J33" s="1551"/>
      <c r="K33" s="1551"/>
      <c r="L33" s="1551"/>
      <c r="M33" s="1551"/>
      <c r="N33" s="1551"/>
      <c r="O33" s="1551"/>
      <c r="P33" s="1551"/>
      <c r="Q33" s="1551"/>
      <c r="R33" s="1551"/>
      <c r="S33" s="1551"/>
      <c r="T33" s="1552"/>
      <c r="U33" s="914"/>
      <c r="V33" s="1015"/>
      <c r="W33" s="1015"/>
      <c r="X33" s="1015"/>
      <c r="Y33" s="1029"/>
      <c r="Z33" s="1029"/>
      <c r="AA33" s="1029"/>
      <c r="AB33" s="1029"/>
      <c r="AC33" s="1029"/>
      <c r="AD33" s="1029"/>
      <c r="AE33" s="1029"/>
      <c r="AF33" s="1029"/>
      <c r="AG33" s="1029"/>
      <c r="AH33" s="1029"/>
      <c r="AI33" s="1029"/>
      <c r="AJ33" s="1029"/>
    </row>
    <row r="34" spans="2:36" s="990" customFormat="1" ht="24.75" customHeight="1" x14ac:dyDescent="0.2">
      <c r="B34" s="454" t="s">
        <v>881</v>
      </c>
      <c r="C34" s="884">
        <v>326370.34484964045</v>
      </c>
      <c r="D34" s="884">
        <v>411847.53374732228</v>
      </c>
      <c r="E34" s="884">
        <v>531929.17703131435</v>
      </c>
      <c r="F34" s="884">
        <v>455328.2087243736</v>
      </c>
      <c r="G34" s="884">
        <v>453019.2889679498</v>
      </c>
      <c r="H34" s="884">
        <v>608855.29050363752</v>
      </c>
      <c r="I34" s="794">
        <v>456221.58316448238</v>
      </c>
      <c r="J34" s="792">
        <v>459221.21088247269</v>
      </c>
      <c r="K34" s="792">
        <v>469482.77312193159</v>
      </c>
      <c r="L34" s="792">
        <v>558699.38906218694</v>
      </c>
      <c r="M34" s="792">
        <v>614116.90828520735</v>
      </c>
      <c r="N34" s="792">
        <v>695189.72966187249</v>
      </c>
      <c r="O34" s="792">
        <v>654169.42892023339</v>
      </c>
      <c r="P34" s="792">
        <v>662816.6695647263</v>
      </c>
      <c r="Q34" s="792">
        <v>668208.92274536926</v>
      </c>
      <c r="R34" s="792">
        <v>638155.62618437433</v>
      </c>
      <c r="S34" s="792">
        <v>609633.50003185659</v>
      </c>
      <c r="T34" s="793">
        <v>608855.29050363752</v>
      </c>
      <c r="U34" s="620" t="s">
        <v>385</v>
      </c>
      <c r="V34" s="1015"/>
      <c r="W34" s="1015"/>
      <c r="X34" s="1015"/>
      <c r="Y34" s="1029"/>
      <c r="Z34" s="1029"/>
      <c r="AA34" s="1029"/>
      <c r="AB34" s="1029"/>
      <c r="AC34" s="1029"/>
      <c r="AD34" s="1029"/>
      <c r="AE34" s="1029"/>
      <c r="AF34" s="1029"/>
      <c r="AG34" s="1029"/>
      <c r="AH34" s="1029"/>
      <c r="AI34" s="1029"/>
      <c r="AJ34" s="1029"/>
    </row>
    <row r="35" spans="2:36" s="990" customFormat="1" ht="15.95" customHeight="1" x14ac:dyDescent="0.2">
      <c r="B35" s="912"/>
      <c r="C35" s="892"/>
      <c r="D35" s="892"/>
      <c r="E35" s="892"/>
      <c r="F35" s="892"/>
      <c r="G35" s="892"/>
      <c r="H35" s="892"/>
      <c r="I35" s="893"/>
      <c r="J35" s="894"/>
      <c r="K35" s="894"/>
      <c r="L35" s="894"/>
      <c r="M35" s="894"/>
      <c r="N35" s="894"/>
      <c r="O35" s="894"/>
      <c r="P35" s="894"/>
      <c r="Q35" s="894"/>
      <c r="R35" s="894"/>
      <c r="S35" s="894"/>
      <c r="T35" s="895"/>
      <c r="U35" s="915"/>
      <c r="V35" s="1015"/>
      <c r="W35" s="1015"/>
      <c r="X35" s="1015"/>
      <c r="Y35" s="1029"/>
      <c r="Z35" s="1029"/>
      <c r="AA35" s="1029"/>
      <c r="AB35" s="1029"/>
      <c r="AC35" s="1029"/>
      <c r="AD35" s="1029"/>
      <c r="AE35" s="1029"/>
      <c r="AF35" s="1029"/>
      <c r="AG35" s="1029"/>
      <c r="AH35" s="1029"/>
      <c r="AI35" s="1029"/>
      <c r="AJ35" s="1029"/>
    </row>
    <row r="36" spans="2:36" s="990" customFormat="1" ht="7.5" customHeight="1" x14ac:dyDescent="0.2">
      <c r="B36" s="454"/>
      <c r="C36" s="888"/>
      <c r="D36" s="888"/>
      <c r="E36" s="888"/>
      <c r="F36" s="888"/>
      <c r="G36" s="888"/>
      <c r="H36" s="888"/>
      <c r="I36" s="791"/>
      <c r="J36" s="789"/>
      <c r="K36" s="789"/>
      <c r="L36" s="789"/>
      <c r="M36" s="789"/>
      <c r="N36" s="789"/>
      <c r="O36" s="789"/>
      <c r="P36" s="789"/>
      <c r="Q36" s="789"/>
      <c r="R36" s="789"/>
      <c r="S36" s="789"/>
      <c r="T36" s="790"/>
      <c r="U36" s="620"/>
      <c r="V36" s="1015"/>
      <c r="W36" s="1015"/>
      <c r="X36" s="1015"/>
      <c r="Y36" s="1029"/>
      <c r="Z36" s="1029"/>
      <c r="AA36" s="1029"/>
      <c r="AB36" s="1029"/>
      <c r="AC36" s="1029"/>
      <c r="AD36" s="1029"/>
      <c r="AE36" s="1029"/>
      <c r="AF36" s="1029"/>
      <c r="AG36" s="1029"/>
      <c r="AH36" s="1029"/>
      <c r="AI36" s="1029"/>
      <c r="AJ36" s="1029"/>
    </row>
    <row r="37" spans="2:36" s="990" customFormat="1" ht="24.95" customHeight="1" x14ac:dyDescent="0.2">
      <c r="B37" s="455" t="s">
        <v>882</v>
      </c>
      <c r="C37" s="884"/>
      <c r="D37" s="884"/>
      <c r="E37" s="884"/>
      <c r="F37" s="884"/>
      <c r="G37" s="884"/>
      <c r="H37" s="884"/>
      <c r="I37" s="794"/>
      <c r="J37" s="792"/>
      <c r="K37" s="792"/>
      <c r="L37" s="792"/>
      <c r="M37" s="792"/>
      <c r="N37" s="792"/>
      <c r="O37" s="792"/>
      <c r="P37" s="792"/>
      <c r="Q37" s="792"/>
      <c r="R37" s="792"/>
      <c r="S37" s="792"/>
      <c r="T37" s="793"/>
      <c r="U37" s="379" t="s">
        <v>386</v>
      </c>
      <c r="V37" s="1015"/>
      <c r="W37" s="1015"/>
      <c r="X37" s="1015"/>
      <c r="Y37" s="1029"/>
      <c r="Z37" s="1029"/>
      <c r="AA37" s="1029"/>
      <c r="AB37" s="1029"/>
      <c r="AC37" s="1029"/>
      <c r="AD37" s="1029"/>
      <c r="AE37" s="1029"/>
      <c r="AF37" s="1029"/>
      <c r="AG37" s="1029"/>
      <c r="AH37" s="1029"/>
      <c r="AI37" s="1029"/>
      <c r="AJ37" s="1029"/>
    </row>
    <row r="38" spans="2:36" s="990" customFormat="1" ht="7.5" customHeight="1" x14ac:dyDescent="0.2">
      <c r="B38" s="1000"/>
      <c r="C38" s="888"/>
      <c r="D38" s="888"/>
      <c r="E38" s="888"/>
      <c r="F38" s="888"/>
      <c r="G38" s="888"/>
      <c r="H38" s="888"/>
      <c r="I38" s="791"/>
      <c r="J38" s="789"/>
      <c r="K38" s="789"/>
      <c r="L38" s="789"/>
      <c r="M38" s="789"/>
      <c r="N38" s="789"/>
      <c r="O38" s="789"/>
      <c r="P38" s="789"/>
      <c r="Q38" s="789"/>
      <c r="R38" s="789"/>
      <c r="S38" s="789"/>
      <c r="T38" s="790"/>
      <c r="U38" s="1002"/>
      <c r="V38" s="1015"/>
      <c r="W38" s="1015"/>
      <c r="X38" s="1015"/>
      <c r="Y38" s="1029"/>
      <c r="Z38" s="1029"/>
      <c r="AA38" s="1029"/>
      <c r="AB38" s="1029"/>
      <c r="AC38" s="1029"/>
      <c r="AD38" s="1029"/>
      <c r="AE38" s="1029"/>
      <c r="AF38" s="1029"/>
      <c r="AG38" s="1029"/>
      <c r="AH38" s="1029"/>
      <c r="AI38" s="1029"/>
      <c r="AJ38" s="1029"/>
    </row>
    <row r="39" spans="2:36" s="990" customFormat="1" ht="24.95" customHeight="1" x14ac:dyDescent="0.2">
      <c r="B39" s="454" t="s">
        <v>857</v>
      </c>
      <c r="C39" s="884">
        <v>64526.315961221044</v>
      </c>
      <c r="D39" s="884">
        <v>83099.128728329859</v>
      </c>
      <c r="E39" s="884">
        <v>109555.53453438054</v>
      </c>
      <c r="F39" s="884">
        <v>63676.575951940162</v>
      </c>
      <c r="G39" s="884">
        <v>57633.965349039237</v>
      </c>
      <c r="H39" s="884">
        <v>75264.140329485992</v>
      </c>
      <c r="I39" s="794">
        <v>56385.80981810009</v>
      </c>
      <c r="J39" s="792">
        <v>56329.017387409433</v>
      </c>
      <c r="K39" s="792">
        <v>57595.246536485887</v>
      </c>
      <c r="L39" s="792">
        <v>54797.724084940099</v>
      </c>
      <c r="M39" s="792">
        <v>58272.319289480016</v>
      </c>
      <c r="N39" s="792">
        <v>61105.796454340212</v>
      </c>
      <c r="O39" s="792">
        <v>57959.551678099706</v>
      </c>
      <c r="P39" s="792">
        <v>59806.3141894367</v>
      </c>
      <c r="Q39" s="792">
        <v>67088.923785332925</v>
      </c>
      <c r="R39" s="792">
        <v>70668.242810086129</v>
      </c>
      <c r="S39" s="792">
        <v>73904.902866976932</v>
      </c>
      <c r="T39" s="793">
        <v>75264.140329485992</v>
      </c>
      <c r="U39" s="620" t="s">
        <v>789</v>
      </c>
      <c r="V39" s="1015"/>
      <c r="W39" s="1015"/>
      <c r="X39" s="1015"/>
      <c r="Y39" s="1029"/>
      <c r="Z39" s="1029"/>
      <c r="AA39" s="1029"/>
      <c r="AB39" s="1029"/>
      <c r="AC39" s="1029"/>
      <c r="AD39" s="1029"/>
      <c r="AE39" s="1029"/>
      <c r="AF39" s="1029"/>
      <c r="AG39" s="1029"/>
      <c r="AH39" s="1029"/>
      <c r="AI39" s="1029"/>
      <c r="AJ39" s="1029"/>
    </row>
    <row r="40" spans="2:36" s="990" customFormat="1" ht="24.95" customHeight="1" x14ac:dyDescent="0.2">
      <c r="B40" s="621" t="s">
        <v>935</v>
      </c>
      <c r="C40" s="888">
        <v>0</v>
      </c>
      <c r="D40" s="888">
        <v>0</v>
      </c>
      <c r="E40" s="888">
        <v>0</v>
      </c>
      <c r="F40" s="888">
        <v>4.1153999999999996E-2</v>
      </c>
      <c r="G40" s="888">
        <v>0.62423299999999993</v>
      </c>
      <c r="H40" s="888">
        <v>0.29571356000000004</v>
      </c>
      <c r="I40" s="791">
        <v>0.49095247999999997</v>
      </c>
      <c r="J40" s="789">
        <v>0.48603247999999999</v>
      </c>
      <c r="K40" s="789">
        <v>0.89171948000000001</v>
      </c>
      <c r="L40" s="789">
        <v>0.47572048</v>
      </c>
      <c r="M40" s="789">
        <v>0.70418555999999999</v>
      </c>
      <c r="N40" s="789">
        <v>0.34205348000000002</v>
      </c>
      <c r="O40" s="789">
        <v>0.30004556000000004</v>
      </c>
      <c r="P40" s="789">
        <v>0.29571348000000003</v>
      </c>
      <c r="Q40" s="789">
        <v>0.51669356</v>
      </c>
      <c r="R40" s="789">
        <v>0.29571356000000004</v>
      </c>
      <c r="S40" s="789">
        <v>0.29571356000000004</v>
      </c>
      <c r="T40" s="790">
        <v>0.29571356000000004</v>
      </c>
      <c r="U40" s="622" t="s">
        <v>1188</v>
      </c>
      <c r="V40" s="1015"/>
      <c r="W40" s="1015"/>
      <c r="X40" s="1015"/>
      <c r="Y40" s="1029"/>
      <c r="Z40" s="1029"/>
      <c r="AA40" s="1029"/>
      <c r="AB40" s="1029"/>
      <c r="AC40" s="1029"/>
      <c r="AD40" s="1029"/>
      <c r="AE40" s="1029"/>
      <c r="AF40" s="1029"/>
      <c r="AG40" s="1029"/>
      <c r="AH40" s="1029"/>
      <c r="AI40" s="1029"/>
      <c r="AJ40" s="1029"/>
    </row>
    <row r="41" spans="2:36" s="1016" customFormat="1" ht="24.95" customHeight="1" x14ac:dyDescent="0.2">
      <c r="B41" s="621" t="s">
        <v>954</v>
      </c>
      <c r="C41" s="888">
        <v>150.69336958</v>
      </c>
      <c r="D41" s="888">
        <v>116.24593429000001</v>
      </c>
      <c r="E41" s="888">
        <v>271.63942044999999</v>
      </c>
      <c r="F41" s="888">
        <v>529.10478436000005</v>
      </c>
      <c r="G41" s="888">
        <v>1296.8205943400001</v>
      </c>
      <c r="H41" s="888">
        <v>4310.0693783999996</v>
      </c>
      <c r="I41" s="791">
        <v>3229.2755666600001</v>
      </c>
      <c r="J41" s="789">
        <v>3084.6672398500004</v>
      </c>
      <c r="K41" s="789">
        <v>2847.45059743</v>
      </c>
      <c r="L41" s="789">
        <v>1407.13638489</v>
      </c>
      <c r="M41" s="789">
        <v>1525.9413267699999</v>
      </c>
      <c r="N41" s="789">
        <v>1489.8131065700002</v>
      </c>
      <c r="O41" s="789">
        <v>1661.7538263399999</v>
      </c>
      <c r="P41" s="789">
        <v>1950.1643944099999</v>
      </c>
      <c r="Q41" s="789">
        <v>2561.3926437000005</v>
      </c>
      <c r="R41" s="789">
        <v>3351.7444349899997</v>
      </c>
      <c r="S41" s="789">
        <v>2575.9301514200001</v>
      </c>
      <c r="T41" s="790">
        <v>4310.0693783999996</v>
      </c>
      <c r="U41" s="622" t="s">
        <v>1271</v>
      </c>
      <c r="V41" s="1015"/>
      <c r="W41" s="1015"/>
      <c r="X41" s="1015"/>
      <c r="Y41" s="1029"/>
      <c r="Z41" s="1029"/>
      <c r="AA41" s="1029"/>
      <c r="AB41" s="1029"/>
      <c r="AC41" s="1029"/>
      <c r="AD41" s="1029"/>
      <c r="AE41" s="1029"/>
      <c r="AF41" s="1029"/>
      <c r="AG41" s="1029"/>
      <c r="AH41" s="1029"/>
      <c r="AI41" s="1029"/>
      <c r="AJ41" s="1029"/>
    </row>
    <row r="42" spans="2:36" s="1016" customFormat="1" ht="24.95" customHeight="1" x14ac:dyDescent="0.2">
      <c r="B42" s="621" t="s">
        <v>955</v>
      </c>
      <c r="C42" s="888">
        <v>62908.439095361042</v>
      </c>
      <c r="D42" s="888">
        <v>80734.716879589861</v>
      </c>
      <c r="E42" s="888">
        <v>107921.98881336054</v>
      </c>
      <c r="F42" s="888">
        <v>62442.652180200159</v>
      </c>
      <c r="G42" s="888">
        <v>55180.06014717924</v>
      </c>
      <c r="H42" s="888">
        <v>70101.286174385983</v>
      </c>
      <c r="I42" s="791">
        <v>52115.849368560092</v>
      </c>
      <c r="J42" s="789">
        <v>51899.923355139428</v>
      </c>
      <c r="K42" s="789">
        <v>53987.025228455888</v>
      </c>
      <c r="L42" s="789">
        <v>52273.6364696401</v>
      </c>
      <c r="M42" s="789">
        <v>55865.280345520019</v>
      </c>
      <c r="N42" s="789">
        <v>58820.909965730207</v>
      </c>
      <c r="O42" s="789">
        <v>55309.452744659706</v>
      </c>
      <c r="P42" s="789">
        <v>56966.895838046701</v>
      </c>
      <c r="Q42" s="789">
        <v>63553.362182742923</v>
      </c>
      <c r="R42" s="789">
        <v>65904.564378056122</v>
      </c>
      <c r="S42" s="789">
        <v>70137.550867226921</v>
      </c>
      <c r="T42" s="790">
        <v>70101.286174385983</v>
      </c>
      <c r="U42" s="622" t="s">
        <v>1189</v>
      </c>
      <c r="V42" s="1015"/>
      <c r="W42" s="1015"/>
      <c r="X42" s="1015"/>
      <c r="Y42" s="1029"/>
      <c r="Z42" s="1029"/>
      <c r="AA42" s="1029"/>
      <c r="AB42" s="1029"/>
      <c r="AC42" s="1029"/>
      <c r="AD42" s="1029"/>
      <c r="AE42" s="1029"/>
      <c r="AF42" s="1029"/>
      <c r="AG42" s="1029"/>
      <c r="AH42" s="1029"/>
      <c r="AI42" s="1029"/>
      <c r="AJ42" s="1029"/>
    </row>
    <row r="43" spans="2:36" s="1016" customFormat="1" ht="24.95" customHeight="1" x14ac:dyDescent="0.2">
      <c r="B43" s="621" t="s">
        <v>936</v>
      </c>
      <c r="C43" s="888">
        <v>1467.1834962800001</v>
      </c>
      <c r="D43" s="888">
        <v>2248.1659144499999</v>
      </c>
      <c r="E43" s="888">
        <v>1361.90630057</v>
      </c>
      <c r="F43" s="888">
        <v>704.77783338000006</v>
      </c>
      <c r="G43" s="888">
        <v>1156.4603745200004</v>
      </c>
      <c r="H43" s="888">
        <v>852.48906313999998</v>
      </c>
      <c r="I43" s="791">
        <v>1040.1939303999998</v>
      </c>
      <c r="J43" s="789">
        <v>1343.9407599399999</v>
      </c>
      <c r="K43" s="789">
        <v>759.87899111999991</v>
      </c>
      <c r="L43" s="789">
        <v>1116.47550993</v>
      </c>
      <c r="M43" s="789">
        <v>880.39343163000001</v>
      </c>
      <c r="N43" s="789">
        <v>794.73132856000007</v>
      </c>
      <c r="O43" s="789">
        <v>988.04506154000001</v>
      </c>
      <c r="P43" s="789">
        <v>888.95824350000009</v>
      </c>
      <c r="Q43" s="789">
        <v>973.65226533000009</v>
      </c>
      <c r="R43" s="789">
        <v>1411.6382834799999</v>
      </c>
      <c r="S43" s="789">
        <v>1191.1261347699999</v>
      </c>
      <c r="T43" s="790">
        <v>852.48906313999998</v>
      </c>
      <c r="U43" s="622" t="s">
        <v>1040</v>
      </c>
      <c r="V43" s="1015"/>
      <c r="W43" s="1015"/>
      <c r="X43" s="1015"/>
      <c r="Y43" s="1029"/>
      <c r="Z43" s="1029"/>
      <c r="AA43" s="1029"/>
      <c r="AB43" s="1029"/>
      <c r="AC43" s="1029"/>
      <c r="AD43" s="1029"/>
      <c r="AE43" s="1029"/>
      <c r="AF43" s="1029"/>
      <c r="AG43" s="1029"/>
      <c r="AH43" s="1029"/>
      <c r="AI43" s="1029"/>
      <c r="AJ43" s="1029"/>
    </row>
    <row r="44" spans="2:36" s="990" customFormat="1" ht="7.5" customHeight="1" x14ac:dyDescent="0.2">
      <c r="B44" s="1000"/>
      <c r="C44" s="888"/>
      <c r="D44" s="888"/>
      <c r="E44" s="888"/>
      <c r="F44" s="888"/>
      <c r="G44" s="888"/>
      <c r="H44" s="888"/>
      <c r="I44" s="791"/>
      <c r="J44" s="789"/>
      <c r="K44" s="789"/>
      <c r="L44" s="789"/>
      <c r="M44" s="789"/>
      <c r="N44" s="789"/>
      <c r="O44" s="789"/>
      <c r="P44" s="789"/>
      <c r="Q44" s="789"/>
      <c r="R44" s="789"/>
      <c r="S44" s="789"/>
      <c r="T44" s="790"/>
      <c r="U44" s="1002"/>
      <c r="V44" s="1015"/>
      <c r="W44" s="1015"/>
      <c r="X44" s="1015"/>
      <c r="Y44" s="1029"/>
      <c r="Z44" s="1029"/>
      <c r="AA44" s="1029"/>
      <c r="AB44" s="1029"/>
      <c r="AC44" s="1029"/>
      <c r="AD44" s="1029"/>
      <c r="AE44" s="1029"/>
      <c r="AF44" s="1029"/>
      <c r="AG44" s="1029"/>
      <c r="AH44" s="1029"/>
      <c r="AI44" s="1029"/>
      <c r="AJ44" s="1029"/>
    </row>
    <row r="45" spans="2:36" s="990" customFormat="1" ht="24.95" customHeight="1" x14ac:dyDescent="0.2">
      <c r="B45" s="454" t="s">
        <v>956</v>
      </c>
      <c r="C45" s="884">
        <v>11046.731973869999</v>
      </c>
      <c r="D45" s="884">
        <v>13613.672252970993</v>
      </c>
      <c r="E45" s="884">
        <v>20138.275241441002</v>
      </c>
      <c r="F45" s="884">
        <v>13214.781374360002</v>
      </c>
      <c r="G45" s="884">
        <v>12827.496867160004</v>
      </c>
      <c r="H45" s="884">
        <v>15652.806805550001</v>
      </c>
      <c r="I45" s="794">
        <v>12753.513371790003</v>
      </c>
      <c r="J45" s="792">
        <v>12855.876904880006</v>
      </c>
      <c r="K45" s="792">
        <v>12557.038299880003</v>
      </c>
      <c r="L45" s="792">
        <v>12284.353386980001</v>
      </c>
      <c r="M45" s="792">
        <v>12567.497866189997</v>
      </c>
      <c r="N45" s="792">
        <v>12764.605818890001</v>
      </c>
      <c r="O45" s="792">
        <v>12589.307765200005</v>
      </c>
      <c r="P45" s="792">
        <v>12615.363255290002</v>
      </c>
      <c r="Q45" s="792">
        <v>13100.423086070005</v>
      </c>
      <c r="R45" s="792">
        <v>13965.092718930002</v>
      </c>
      <c r="S45" s="792">
        <v>14524.735032050006</v>
      </c>
      <c r="T45" s="793">
        <v>15652.806805550001</v>
      </c>
      <c r="U45" s="620" t="s">
        <v>827</v>
      </c>
      <c r="V45" s="1015"/>
      <c r="W45" s="1015"/>
      <c r="X45" s="1015"/>
      <c r="Y45" s="1029"/>
      <c r="Z45" s="1029"/>
      <c r="AA45" s="1029"/>
      <c r="AB45" s="1029"/>
      <c r="AC45" s="1029"/>
      <c r="AD45" s="1029"/>
      <c r="AE45" s="1029"/>
      <c r="AF45" s="1029"/>
      <c r="AG45" s="1029"/>
      <c r="AH45" s="1029"/>
      <c r="AI45" s="1029"/>
      <c r="AJ45" s="1029"/>
    </row>
    <row r="46" spans="2:36" s="990" customFormat="1" ht="9" customHeight="1" x14ac:dyDescent="0.2">
      <c r="B46" s="1000"/>
      <c r="C46" s="884"/>
      <c r="D46" s="884"/>
      <c r="E46" s="884"/>
      <c r="F46" s="884"/>
      <c r="G46" s="884"/>
      <c r="H46" s="884"/>
      <c r="I46" s="794"/>
      <c r="J46" s="792"/>
      <c r="K46" s="792"/>
      <c r="L46" s="792"/>
      <c r="M46" s="792"/>
      <c r="N46" s="792"/>
      <c r="O46" s="792"/>
      <c r="P46" s="792"/>
      <c r="Q46" s="792"/>
      <c r="R46" s="792"/>
      <c r="S46" s="792"/>
      <c r="T46" s="793"/>
      <c r="U46" s="1002"/>
      <c r="V46" s="1015"/>
      <c r="W46" s="1015"/>
      <c r="X46" s="1015"/>
      <c r="Y46" s="1029"/>
      <c r="Z46" s="1029"/>
      <c r="AA46" s="1029"/>
      <c r="AB46" s="1029"/>
      <c r="AC46" s="1029"/>
      <c r="AD46" s="1029"/>
      <c r="AE46" s="1029"/>
      <c r="AF46" s="1029"/>
      <c r="AG46" s="1029"/>
      <c r="AH46" s="1029"/>
      <c r="AI46" s="1029"/>
      <c r="AJ46" s="1029"/>
    </row>
    <row r="47" spans="2:36" s="990" customFormat="1" ht="24.95" customHeight="1" x14ac:dyDescent="0.2">
      <c r="B47" s="454" t="s">
        <v>13</v>
      </c>
      <c r="C47" s="884">
        <v>80172.223308270011</v>
      </c>
      <c r="D47" s="884">
        <v>116168.18801786998</v>
      </c>
      <c r="E47" s="884">
        <v>169025.99648277997</v>
      </c>
      <c r="F47" s="884">
        <v>128947.28593671999</v>
      </c>
      <c r="G47" s="884">
        <v>114204.83384725</v>
      </c>
      <c r="H47" s="884">
        <v>113913.78303650999</v>
      </c>
      <c r="I47" s="794">
        <v>113683.83398494999</v>
      </c>
      <c r="J47" s="792">
        <v>111149.99477003999</v>
      </c>
      <c r="K47" s="792">
        <v>110575.63909129998</v>
      </c>
      <c r="L47" s="792">
        <v>108730.98285699001</v>
      </c>
      <c r="M47" s="792">
        <v>106184.54755516999</v>
      </c>
      <c r="N47" s="792">
        <v>104001.49558199002</v>
      </c>
      <c r="O47" s="792">
        <v>102952.70070926</v>
      </c>
      <c r="P47" s="792">
        <v>104704.12063059999</v>
      </c>
      <c r="Q47" s="792">
        <v>105549.8793436</v>
      </c>
      <c r="R47" s="792">
        <v>109073.82463626002</v>
      </c>
      <c r="S47" s="792">
        <v>112447.76119887031</v>
      </c>
      <c r="T47" s="793">
        <v>113913.78303650999</v>
      </c>
      <c r="U47" s="620" t="s">
        <v>826</v>
      </c>
      <c r="V47" s="1015"/>
      <c r="W47" s="1015"/>
      <c r="X47" s="1015"/>
      <c r="Y47" s="1029"/>
      <c r="Z47" s="1029"/>
      <c r="AA47" s="1029"/>
      <c r="AB47" s="1029"/>
      <c r="AC47" s="1029"/>
      <c r="AD47" s="1029"/>
      <c r="AE47" s="1029"/>
      <c r="AF47" s="1029"/>
      <c r="AG47" s="1029"/>
      <c r="AH47" s="1029"/>
      <c r="AI47" s="1029"/>
      <c r="AJ47" s="1029"/>
    </row>
    <row r="48" spans="2:36" s="990" customFormat="1" ht="24.95" customHeight="1" x14ac:dyDescent="0.2">
      <c r="B48" s="621" t="s">
        <v>935</v>
      </c>
      <c r="C48" s="888">
        <v>0</v>
      </c>
      <c r="D48" s="888">
        <v>0</v>
      </c>
      <c r="E48" s="888">
        <v>0</v>
      </c>
      <c r="F48" s="888">
        <v>0</v>
      </c>
      <c r="G48" s="888">
        <v>0</v>
      </c>
      <c r="H48" s="888">
        <v>0</v>
      </c>
      <c r="I48" s="791">
        <v>0</v>
      </c>
      <c r="J48" s="789">
        <v>0</v>
      </c>
      <c r="K48" s="789">
        <v>0</v>
      </c>
      <c r="L48" s="789">
        <v>0</v>
      </c>
      <c r="M48" s="789">
        <v>0</v>
      </c>
      <c r="N48" s="789">
        <v>0</v>
      </c>
      <c r="O48" s="789">
        <v>0</v>
      </c>
      <c r="P48" s="789">
        <v>0</v>
      </c>
      <c r="Q48" s="789">
        <v>0</v>
      </c>
      <c r="R48" s="789">
        <v>0</v>
      </c>
      <c r="S48" s="789">
        <v>0</v>
      </c>
      <c r="T48" s="790">
        <v>0</v>
      </c>
      <c r="U48" s="622" t="s">
        <v>1188</v>
      </c>
      <c r="V48" s="1015"/>
      <c r="W48" s="1015"/>
      <c r="X48" s="1015"/>
      <c r="Y48" s="1029"/>
      <c r="Z48" s="1029"/>
      <c r="AA48" s="1029"/>
      <c r="AB48" s="1029"/>
      <c r="AC48" s="1029"/>
      <c r="AD48" s="1029"/>
      <c r="AE48" s="1029"/>
      <c r="AF48" s="1029"/>
      <c r="AG48" s="1029"/>
      <c r="AH48" s="1029"/>
      <c r="AI48" s="1029"/>
      <c r="AJ48" s="1029"/>
    </row>
    <row r="49" spans="2:36" s="990" customFormat="1" ht="24.95" customHeight="1" x14ac:dyDescent="0.2">
      <c r="B49" s="621" t="s">
        <v>954</v>
      </c>
      <c r="C49" s="888">
        <v>0</v>
      </c>
      <c r="D49" s="888">
        <v>0</v>
      </c>
      <c r="E49" s="888">
        <v>0</v>
      </c>
      <c r="F49" s="888">
        <v>22.429174419999999</v>
      </c>
      <c r="G49" s="888">
        <v>496.13873173000002</v>
      </c>
      <c r="H49" s="888">
        <v>889.81498977000001</v>
      </c>
      <c r="I49" s="791">
        <v>495.88398113000005</v>
      </c>
      <c r="J49" s="789">
        <v>501.42121474999999</v>
      </c>
      <c r="K49" s="789">
        <v>511.07950783000001</v>
      </c>
      <c r="L49" s="789">
        <v>2105.6864078000003</v>
      </c>
      <c r="M49" s="789">
        <v>1994.6695036499998</v>
      </c>
      <c r="N49" s="789">
        <v>1994.7702408</v>
      </c>
      <c r="O49" s="789">
        <v>2296.0831245100003</v>
      </c>
      <c r="P49" s="789">
        <v>2292.0995035000005</v>
      </c>
      <c r="Q49" s="789">
        <v>2291.4377393600003</v>
      </c>
      <c r="R49" s="789">
        <v>2291.4937129</v>
      </c>
      <c r="S49" s="789">
        <v>1992.3211171799999</v>
      </c>
      <c r="T49" s="790">
        <v>889.81498977000001</v>
      </c>
      <c r="U49" s="622" t="s">
        <v>1271</v>
      </c>
      <c r="V49" s="1015"/>
      <c r="W49" s="1015"/>
      <c r="X49" s="1015"/>
      <c r="Y49" s="1029"/>
      <c r="Z49" s="1029"/>
      <c r="AA49" s="1029"/>
      <c r="AB49" s="1029"/>
      <c r="AC49" s="1029"/>
      <c r="AD49" s="1029"/>
      <c r="AE49" s="1029"/>
      <c r="AF49" s="1029"/>
      <c r="AG49" s="1029"/>
      <c r="AH49" s="1029"/>
      <c r="AI49" s="1029"/>
      <c r="AJ49" s="1029"/>
    </row>
    <row r="50" spans="2:36" s="990" customFormat="1" ht="24.95" customHeight="1" x14ac:dyDescent="0.2">
      <c r="B50" s="621" t="s">
        <v>955</v>
      </c>
      <c r="C50" s="888">
        <v>75501.566354390015</v>
      </c>
      <c r="D50" s="888">
        <v>107278.30645391998</v>
      </c>
      <c r="E50" s="888">
        <v>154243.20066338676</v>
      </c>
      <c r="F50" s="888">
        <v>113256.15439289999</v>
      </c>
      <c r="G50" s="888">
        <v>98778.747201991253</v>
      </c>
      <c r="H50" s="888">
        <v>98088.161825460164</v>
      </c>
      <c r="I50" s="791">
        <v>98492.912515702847</v>
      </c>
      <c r="J50" s="789">
        <v>96915.988963199998</v>
      </c>
      <c r="K50" s="789">
        <v>95812.220944086206</v>
      </c>
      <c r="L50" s="789">
        <v>92734.75793711716</v>
      </c>
      <c r="M50" s="789">
        <v>89570.885425660934</v>
      </c>
      <c r="N50" s="789">
        <v>87716.267424041085</v>
      </c>
      <c r="O50" s="789">
        <v>87314.633400926425</v>
      </c>
      <c r="P50" s="789">
        <v>89170.341360205624</v>
      </c>
      <c r="Q50" s="789">
        <v>89346.424245076414</v>
      </c>
      <c r="R50" s="789">
        <v>92411.673375692699</v>
      </c>
      <c r="S50" s="789">
        <v>96063.115650362437</v>
      </c>
      <c r="T50" s="790">
        <v>98088.161825460164</v>
      </c>
      <c r="U50" s="622" t="s">
        <v>1189</v>
      </c>
      <c r="V50" s="1015"/>
      <c r="W50" s="1015"/>
      <c r="X50" s="1015"/>
      <c r="Y50" s="1029"/>
      <c r="Z50" s="1029"/>
      <c r="AA50" s="1029"/>
      <c r="AB50" s="1029"/>
      <c r="AC50" s="1029"/>
      <c r="AD50" s="1029"/>
      <c r="AE50" s="1029"/>
      <c r="AF50" s="1029"/>
      <c r="AG50" s="1029"/>
      <c r="AH50" s="1029"/>
      <c r="AI50" s="1029"/>
      <c r="AJ50" s="1029"/>
    </row>
    <row r="51" spans="2:36" s="990" customFormat="1" ht="24.95" customHeight="1" x14ac:dyDescent="0.2">
      <c r="B51" s="621" t="s">
        <v>936</v>
      </c>
      <c r="C51" s="888">
        <v>4670.6569538799995</v>
      </c>
      <c r="D51" s="888">
        <v>8889.8815639500008</v>
      </c>
      <c r="E51" s="888">
        <v>14782.795819393225</v>
      </c>
      <c r="F51" s="888">
        <v>15668.7023694</v>
      </c>
      <c r="G51" s="888">
        <v>14929.947913528749</v>
      </c>
      <c r="H51" s="888">
        <v>14935.806221279832</v>
      </c>
      <c r="I51" s="791">
        <v>14695.037488117148</v>
      </c>
      <c r="J51" s="789">
        <v>13732.584592089999</v>
      </c>
      <c r="K51" s="789">
        <v>14252.338639383775</v>
      </c>
      <c r="L51" s="789">
        <v>13890.538512072842</v>
      </c>
      <c r="M51" s="789">
        <v>14618.992625859049</v>
      </c>
      <c r="N51" s="789">
        <v>14290.457917148926</v>
      </c>
      <c r="O51" s="789">
        <v>13341.98418382357</v>
      </c>
      <c r="P51" s="789">
        <v>13241.679766894384</v>
      </c>
      <c r="Q51" s="789">
        <v>13912.017359163585</v>
      </c>
      <c r="R51" s="789">
        <v>14370.657547667312</v>
      </c>
      <c r="S51" s="789">
        <v>14392.324431327872</v>
      </c>
      <c r="T51" s="790">
        <v>14935.806221279832</v>
      </c>
      <c r="U51" s="622" t="s">
        <v>1040</v>
      </c>
      <c r="V51" s="1015"/>
      <c r="W51" s="1015"/>
      <c r="X51" s="1015"/>
      <c r="Y51" s="1029"/>
      <c r="Z51" s="1029"/>
      <c r="AA51" s="1029"/>
      <c r="AB51" s="1029"/>
      <c r="AC51" s="1029"/>
      <c r="AD51" s="1029"/>
      <c r="AE51" s="1029"/>
      <c r="AF51" s="1029"/>
      <c r="AG51" s="1029"/>
      <c r="AH51" s="1029"/>
      <c r="AI51" s="1029"/>
      <c r="AJ51" s="1029"/>
    </row>
    <row r="52" spans="2:36" s="990" customFormat="1" ht="15" customHeight="1" x14ac:dyDescent="0.2">
      <c r="B52" s="1000"/>
      <c r="C52" s="888"/>
      <c r="D52" s="888"/>
      <c r="E52" s="888"/>
      <c r="F52" s="888"/>
      <c r="G52" s="888"/>
      <c r="H52" s="888"/>
      <c r="I52" s="791"/>
      <c r="J52" s="789"/>
      <c r="K52" s="789"/>
      <c r="L52" s="789"/>
      <c r="M52" s="789"/>
      <c r="N52" s="789"/>
      <c r="O52" s="789"/>
      <c r="P52" s="789"/>
      <c r="Q52" s="789"/>
      <c r="R52" s="789"/>
      <c r="S52" s="789"/>
      <c r="T52" s="790"/>
      <c r="U52" s="1002"/>
      <c r="V52" s="1015"/>
      <c r="W52" s="1015"/>
      <c r="X52" s="1015"/>
      <c r="Y52" s="1029"/>
      <c r="Z52" s="1029"/>
      <c r="AA52" s="1029"/>
      <c r="AB52" s="1029"/>
      <c r="AC52" s="1029"/>
      <c r="AD52" s="1029"/>
      <c r="AE52" s="1029"/>
      <c r="AF52" s="1029"/>
      <c r="AG52" s="1029"/>
      <c r="AH52" s="1029"/>
      <c r="AI52" s="1029"/>
      <c r="AJ52" s="1029"/>
    </row>
    <row r="53" spans="2:36" s="990" customFormat="1" ht="24.95" customHeight="1" x14ac:dyDescent="0.2">
      <c r="B53" s="454" t="s">
        <v>712</v>
      </c>
      <c r="C53" s="884">
        <v>114953.54195995744</v>
      </c>
      <c r="D53" s="884">
        <v>127361.86693855151</v>
      </c>
      <c r="E53" s="884">
        <v>132348.31429847336</v>
      </c>
      <c r="F53" s="884">
        <v>114706.56971663691</v>
      </c>
      <c r="G53" s="884">
        <v>120705.80159488377</v>
      </c>
      <c r="H53" s="884">
        <v>177984.94397284897</v>
      </c>
      <c r="I53" s="794">
        <v>119969.59563279217</v>
      </c>
      <c r="J53" s="792">
        <v>119523.82691955041</v>
      </c>
      <c r="K53" s="792">
        <v>122533.03090191813</v>
      </c>
      <c r="L53" s="792">
        <v>172097.09187744957</v>
      </c>
      <c r="M53" s="792">
        <v>199637.18286248267</v>
      </c>
      <c r="N53" s="792">
        <v>246511.06302043912</v>
      </c>
      <c r="O53" s="792">
        <v>228899.30628689236</v>
      </c>
      <c r="P53" s="792">
        <v>224995.35681883863</v>
      </c>
      <c r="Q53" s="792">
        <v>221022.53617959577</v>
      </c>
      <c r="R53" s="792">
        <v>200749.34408069143</v>
      </c>
      <c r="S53" s="792">
        <v>180918.57586222858</v>
      </c>
      <c r="T53" s="793">
        <v>177984.94397284897</v>
      </c>
      <c r="U53" s="620" t="s">
        <v>790</v>
      </c>
      <c r="V53" s="1015"/>
      <c r="W53" s="1015"/>
      <c r="X53" s="1015"/>
      <c r="Y53" s="1029"/>
      <c r="Z53" s="1029"/>
      <c r="AA53" s="1029"/>
      <c r="AB53" s="1029"/>
      <c r="AC53" s="1029"/>
      <c r="AD53" s="1029"/>
      <c r="AE53" s="1029"/>
      <c r="AF53" s="1029"/>
      <c r="AG53" s="1029"/>
      <c r="AH53" s="1029"/>
      <c r="AI53" s="1029"/>
      <c r="AJ53" s="1029"/>
    </row>
    <row r="54" spans="2:36" s="1017" customFormat="1" ht="24.95" customHeight="1" x14ac:dyDescent="0.2">
      <c r="B54" s="621" t="s">
        <v>935</v>
      </c>
      <c r="C54" s="888">
        <v>0</v>
      </c>
      <c r="D54" s="888">
        <v>0</v>
      </c>
      <c r="E54" s="888">
        <v>0</v>
      </c>
      <c r="F54" s="888">
        <v>0</v>
      </c>
      <c r="G54" s="888">
        <v>9.6955790000000004</v>
      </c>
      <c r="H54" s="888">
        <v>3.7213999999999997E-2</v>
      </c>
      <c r="I54" s="791">
        <v>10.182423</v>
      </c>
      <c r="J54" s="789">
        <v>10.307527</v>
      </c>
      <c r="K54" s="789">
        <v>2.2617000000000002E-2</v>
      </c>
      <c r="L54" s="789">
        <v>3.3059999999999999E-2</v>
      </c>
      <c r="M54" s="789">
        <v>3.8264000000000006E-2</v>
      </c>
      <c r="N54" s="789">
        <v>4.7655999999999997E-2</v>
      </c>
      <c r="O54" s="789">
        <v>4.5256999999999999E-2</v>
      </c>
      <c r="P54" s="789">
        <v>4.5043E-2</v>
      </c>
      <c r="Q54" s="789">
        <v>4.5207000000000004E-2</v>
      </c>
      <c r="R54" s="789">
        <v>4.1743000000000002E-2</v>
      </c>
      <c r="S54" s="789">
        <v>3.7264000000000005E-2</v>
      </c>
      <c r="T54" s="790">
        <v>3.7213999999999997E-2</v>
      </c>
      <c r="U54" s="622" t="s">
        <v>1188</v>
      </c>
      <c r="V54" s="1015"/>
      <c r="W54" s="1015"/>
      <c r="X54" s="1015"/>
      <c r="Y54" s="1029"/>
      <c r="Z54" s="1029"/>
      <c r="AA54" s="1029"/>
      <c r="AB54" s="1029"/>
      <c r="AC54" s="1029"/>
      <c r="AD54" s="1029"/>
      <c r="AE54" s="1029"/>
      <c r="AF54" s="1029"/>
      <c r="AG54" s="1029"/>
      <c r="AH54" s="1029"/>
      <c r="AI54" s="1029"/>
      <c r="AJ54" s="1029"/>
    </row>
    <row r="55" spans="2:36" s="990" customFormat="1" ht="24.95" customHeight="1" x14ac:dyDescent="0.2">
      <c r="B55" s="621" t="s">
        <v>954</v>
      </c>
      <c r="C55" s="888">
        <v>0.17816202540000087</v>
      </c>
      <c r="D55" s="888">
        <v>23.742669227499995</v>
      </c>
      <c r="E55" s="888">
        <v>621.34251210000002</v>
      </c>
      <c r="F55" s="888">
        <v>83.221494488100006</v>
      </c>
      <c r="G55" s="888">
        <v>1436.3405959680001</v>
      </c>
      <c r="H55" s="888">
        <v>1302.3867732537001</v>
      </c>
      <c r="I55" s="791">
        <v>829.54429141610001</v>
      </c>
      <c r="J55" s="789">
        <v>1005.5453759971999</v>
      </c>
      <c r="K55" s="789">
        <v>843.10161179829993</v>
      </c>
      <c r="L55" s="789">
        <v>1341.6703942105999</v>
      </c>
      <c r="M55" s="789">
        <v>2243.2524476392</v>
      </c>
      <c r="N55" s="789">
        <v>3102.4087616688998</v>
      </c>
      <c r="O55" s="789">
        <v>2610.7949544910002</v>
      </c>
      <c r="P55" s="789">
        <v>1917.4637296390001</v>
      </c>
      <c r="Q55" s="789">
        <v>2662.0330498919002</v>
      </c>
      <c r="R55" s="789">
        <v>1500.9400814558001</v>
      </c>
      <c r="S55" s="789">
        <v>1461.3223797539999</v>
      </c>
      <c r="T55" s="790">
        <v>1302.3867732537001</v>
      </c>
      <c r="U55" s="622" t="s">
        <v>1271</v>
      </c>
      <c r="V55" s="1015"/>
      <c r="W55" s="1015"/>
      <c r="X55" s="1015"/>
      <c r="Y55" s="1029"/>
      <c r="Z55" s="1029"/>
      <c r="AA55" s="1029"/>
      <c r="AB55" s="1029"/>
      <c r="AC55" s="1029"/>
      <c r="AD55" s="1029"/>
      <c r="AE55" s="1029"/>
      <c r="AF55" s="1029"/>
      <c r="AG55" s="1029"/>
      <c r="AH55" s="1029"/>
      <c r="AI55" s="1029"/>
      <c r="AJ55" s="1029"/>
    </row>
    <row r="56" spans="2:36" s="990" customFormat="1" ht="24.95" customHeight="1" x14ac:dyDescent="0.2">
      <c r="B56" s="621" t="s">
        <v>955</v>
      </c>
      <c r="C56" s="888">
        <v>114012.41182191724</v>
      </c>
      <c r="D56" s="888">
        <v>125384.63068036591</v>
      </c>
      <c r="E56" s="888">
        <v>130451.21950514657</v>
      </c>
      <c r="F56" s="888">
        <v>112366.64580618666</v>
      </c>
      <c r="G56" s="888">
        <v>115943.02336826931</v>
      </c>
      <c r="H56" s="888">
        <v>171670.70653103857</v>
      </c>
      <c r="I56" s="791">
        <v>116165.10859652463</v>
      </c>
      <c r="J56" s="789">
        <v>115572.91095385705</v>
      </c>
      <c r="K56" s="789">
        <v>118581.60434343661</v>
      </c>
      <c r="L56" s="789">
        <v>166490.5954008445</v>
      </c>
      <c r="M56" s="789">
        <v>192211.90065586707</v>
      </c>
      <c r="N56" s="789">
        <v>237149.49504273996</v>
      </c>
      <c r="O56" s="789">
        <v>220252.72110961284</v>
      </c>
      <c r="P56" s="789">
        <v>216880.55333424805</v>
      </c>
      <c r="Q56" s="789">
        <v>212207.38867207407</v>
      </c>
      <c r="R56" s="789">
        <v>193586.89178987744</v>
      </c>
      <c r="S56" s="789">
        <v>174311.40253804057</v>
      </c>
      <c r="T56" s="790">
        <v>171670.70653103857</v>
      </c>
      <c r="U56" s="622" t="s">
        <v>1189</v>
      </c>
      <c r="V56" s="1015"/>
      <c r="W56" s="1015"/>
      <c r="X56" s="1015"/>
      <c r="Y56" s="1029"/>
      <c r="Z56" s="1029"/>
      <c r="AA56" s="1029"/>
      <c r="AB56" s="1029"/>
      <c r="AC56" s="1029"/>
      <c r="AD56" s="1029"/>
      <c r="AE56" s="1029"/>
      <c r="AF56" s="1029"/>
      <c r="AG56" s="1029"/>
      <c r="AH56" s="1029"/>
      <c r="AI56" s="1029"/>
      <c r="AJ56" s="1029"/>
    </row>
    <row r="57" spans="2:36" s="990" customFormat="1" ht="24.95" customHeight="1" x14ac:dyDescent="0.2">
      <c r="B57" s="621" t="s">
        <v>936</v>
      </c>
      <c r="C57" s="888">
        <v>940.95197601479992</v>
      </c>
      <c r="D57" s="888">
        <v>1953.4935889581009</v>
      </c>
      <c r="E57" s="888">
        <v>1275.7522812267998</v>
      </c>
      <c r="F57" s="888">
        <v>2256.7024159621501</v>
      </c>
      <c r="G57" s="888">
        <v>3316.7420516464654</v>
      </c>
      <c r="H57" s="888">
        <v>5011.8134545567264</v>
      </c>
      <c r="I57" s="791">
        <v>2964.7603218514455</v>
      </c>
      <c r="J57" s="789">
        <v>2935.0630626961633</v>
      </c>
      <c r="K57" s="789">
        <v>3108.3023296832084</v>
      </c>
      <c r="L57" s="789">
        <v>4264.7930223944777</v>
      </c>
      <c r="M57" s="789">
        <v>5181.9914949764088</v>
      </c>
      <c r="N57" s="789">
        <v>6259.1115600302583</v>
      </c>
      <c r="O57" s="789">
        <v>6035.7449657884972</v>
      </c>
      <c r="P57" s="789">
        <v>6197.2947119515702</v>
      </c>
      <c r="Q57" s="789">
        <v>6153.069250629821</v>
      </c>
      <c r="R57" s="789">
        <v>5661.470466358177</v>
      </c>
      <c r="S57" s="789">
        <v>5145.8136804340174</v>
      </c>
      <c r="T57" s="790">
        <v>5011.8134545567264</v>
      </c>
      <c r="U57" s="622" t="s">
        <v>1040</v>
      </c>
      <c r="V57" s="1015"/>
      <c r="W57" s="1015"/>
      <c r="X57" s="1015"/>
      <c r="Y57" s="1029"/>
      <c r="Z57" s="1029"/>
      <c r="AA57" s="1029"/>
      <c r="AB57" s="1029"/>
      <c r="AC57" s="1029"/>
      <c r="AD57" s="1029"/>
      <c r="AE57" s="1029"/>
      <c r="AF57" s="1029"/>
      <c r="AG57" s="1029"/>
      <c r="AH57" s="1029"/>
      <c r="AI57" s="1029"/>
      <c r="AJ57" s="1029"/>
    </row>
    <row r="58" spans="2:36" s="990" customFormat="1" ht="15" customHeight="1" x14ac:dyDescent="0.2">
      <c r="B58" s="454"/>
      <c r="C58" s="888"/>
      <c r="D58" s="888"/>
      <c r="E58" s="888"/>
      <c r="F58" s="888"/>
      <c r="G58" s="888"/>
      <c r="H58" s="888"/>
      <c r="I58" s="791"/>
      <c r="J58" s="789"/>
      <c r="K58" s="789"/>
      <c r="L58" s="789"/>
      <c r="M58" s="789"/>
      <c r="N58" s="789"/>
      <c r="O58" s="789"/>
      <c r="P58" s="789"/>
      <c r="Q58" s="789"/>
      <c r="R58" s="789"/>
      <c r="S58" s="789"/>
      <c r="T58" s="790"/>
      <c r="U58" s="620"/>
      <c r="V58" s="1015"/>
      <c r="W58" s="1015"/>
      <c r="X58" s="1015"/>
      <c r="Y58" s="1029"/>
      <c r="Z58" s="1029"/>
      <c r="AA58" s="1029"/>
      <c r="AB58" s="1029"/>
      <c r="AC58" s="1029"/>
      <c r="AD58" s="1029"/>
      <c r="AE58" s="1029"/>
      <c r="AF58" s="1029"/>
      <c r="AG58" s="1029"/>
      <c r="AH58" s="1029"/>
      <c r="AI58" s="1029"/>
      <c r="AJ58" s="1029"/>
    </row>
    <row r="59" spans="2:36" s="990" customFormat="1" ht="24.95" customHeight="1" x14ac:dyDescent="0.2">
      <c r="B59" s="454" t="s">
        <v>1162</v>
      </c>
      <c r="C59" s="884">
        <v>0</v>
      </c>
      <c r="D59" s="884">
        <v>0</v>
      </c>
      <c r="E59" s="884">
        <v>0</v>
      </c>
      <c r="F59" s="884">
        <v>0</v>
      </c>
      <c r="G59" s="884">
        <v>0</v>
      </c>
      <c r="H59" s="884">
        <v>0</v>
      </c>
      <c r="I59" s="794">
        <v>0</v>
      </c>
      <c r="J59" s="792">
        <v>0</v>
      </c>
      <c r="K59" s="792">
        <v>0</v>
      </c>
      <c r="L59" s="792">
        <v>0</v>
      </c>
      <c r="M59" s="792">
        <v>0</v>
      </c>
      <c r="N59" s="792">
        <v>0</v>
      </c>
      <c r="O59" s="792">
        <v>0</v>
      </c>
      <c r="P59" s="792">
        <v>0</v>
      </c>
      <c r="Q59" s="792">
        <v>0</v>
      </c>
      <c r="R59" s="792">
        <v>0</v>
      </c>
      <c r="S59" s="792">
        <v>0</v>
      </c>
      <c r="T59" s="793">
        <v>0</v>
      </c>
      <c r="U59" s="620" t="s">
        <v>948</v>
      </c>
      <c r="V59" s="1015"/>
      <c r="W59" s="1015"/>
      <c r="X59" s="1015"/>
      <c r="Y59" s="1029"/>
      <c r="Z59" s="1029"/>
      <c r="AA59" s="1029"/>
      <c r="AB59" s="1029"/>
      <c r="AC59" s="1029"/>
      <c r="AD59" s="1029"/>
      <c r="AE59" s="1029"/>
      <c r="AF59" s="1029"/>
      <c r="AG59" s="1029"/>
      <c r="AH59" s="1029"/>
      <c r="AI59" s="1029"/>
      <c r="AJ59" s="1029"/>
    </row>
    <row r="60" spans="2:36" s="990" customFormat="1" ht="15" customHeight="1" x14ac:dyDescent="0.2">
      <c r="B60" s="454"/>
      <c r="C60" s="888"/>
      <c r="D60" s="888"/>
      <c r="E60" s="888"/>
      <c r="F60" s="888"/>
      <c r="G60" s="888"/>
      <c r="H60" s="888"/>
      <c r="I60" s="791"/>
      <c r="J60" s="789"/>
      <c r="K60" s="789"/>
      <c r="L60" s="789"/>
      <c r="M60" s="789"/>
      <c r="N60" s="789"/>
      <c r="O60" s="789"/>
      <c r="P60" s="789"/>
      <c r="Q60" s="789"/>
      <c r="R60" s="789"/>
      <c r="S60" s="789"/>
      <c r="T60" s="790"/>
      <c r="U60" s="620"/>
      <c r="V60" s="1015"/>
      <c r="W60" s="1015"/>
      <c r="X60" s="1015"/>
      <c r="Y60" s="1029"/>
      <c r="Z60" s="1029"/>
      <c r="AA60" s="1029"/>
      <c r="AB60" s="1029"/>
      <c r="AC60" s="1029"/>
      <c r="AD60" s="1029"/>
      <c r="AE60" s="1029"/>
      <c r="AF60" s="1029"/>
      <c r="AG60" s="1029"/>
      <c r="AH60" s="1029"/>
      <c r="AI60" s="1029"/>
      <c r="AJ60" s="1029"/>
    </row>
    <row r="61" spans="2:36" s="990" customFormat="1" ht="24.95" customHeight="1" x14ac:dyDescent="0.2">
      <c r="B61" s="454" t="s">
        <v>849</v>
      </c>
      <c r="C61" s="884">
        <v>3327.6737617699996</v>
      </c>
      <c r="D61" s="884">
        <v>3608.9942596299993</v>
      </c>
      <c r="E61" s="884">
        <v>2630.3081619800005</v>
      </c>
      <c r="F61" s="884">
        <v>4940.5678468383003</v>
      </c>
      <c r="G61" s="884">
        <v>2874.6145933222001</v>
      </c>
      <c r="H61" s="884">
        <v>1852.9324659788001</v>
      </c>
      <c r="I61" s="794">
        <v>3443.7913899293003</v>
      </c>
      <c r="J61" s="792">
        <v>2753.8870889320001</v>
      </c>
      <c r="K61" s="792">
        <v>2875.1302938289996</v>
      </c>
      <c r="L61" s="792">
        <v>4045.1725064370003</v>
      </c>
      <c r="M61" s="792">
        <v>4400.0915881320007</v>
      </c>
      <c r="N61" s="792">
        <v>3042.4303748760003</v>
      </c>
      <c r="O61" s="792">
        <v>2359.7098997810003</v>
      </c>
      <c r="P61" s="792">
        <v>1914.6140132432001</v>
      </c>
      <c r="Q61" s="792">
        <v>2007.6911506820002</v>
      </c>
      <c r="R61" s="792">
        <v>1765.1438107660001</v>
      </c>
      <c r="S61" s="792">
        <v>1648.5913026409999</v>
      </c>
      <c r="T61" s="793">
        <v>1852.9324659788001</v>
      </c>
      <c r="U61" s="620" t="s">
        <v>313</v>
      </c>
      <c r="V61" s="1015"/>
      <c r="W61" s="1015"/>
      <c r="X61" s="1015"/>
      <c r="Y61" s="1029"/>
      <c r="Z61" s="1029"/>
      <c r="AA61" s="1029"/>
      <c r="AB61" s="1029"/>
      <c r="AC61" s="1029"/>
      <c r="AD61" s="1029"/>
      <c r="AE61" s="1029"/>
      <c r="AF61" s="1029"/>
      <c r="AG61" s="1029"/>
      <c r="AH61" s="1029"/>
      <c r="AI61" s="1029"/>
      <c r="AJ61" s="1029"/>
    </row>
    <row r="62" spans="2:36" s="990" customFormat="1" ht="15" customHeight="1" x14ac:dyDescent="0.2">
      <c r="B62" s="454"/>
      <c r="C62" s="888"/>
      <c r="D62" s="888"/>
      <c r="E62" s="888"/>
      <c r="F62" s="888"/>
      <c r="G62" s="888"/>
      <c r="H62" s="888"/>
      <c r="I62" s="791"/>
      <c r="J62" s="789"/>
      <c r="K62" s="789"/>
      <c r="L62" s="789"/>
      <c r="M62" s="789"/>
      <c r="N62" s="789"/>
      <c r="O62" s="789"/>
      <c r="P62" s="789"/>
      <c r="Q62" s="789"/>
      <c r="R62" s="789"/>
      <c r="S62" s="789"/>
      <c r="T62" s="790"/>
      <c r="U62" s="620"/>
      <c r="V62" s="1015"/>
      <c r="W62" s="1015"/>
      <c r="X62" s="1015"/>
      <c r="Y62" s="1029"/>
      <c r="Z62" s="1029"/>
      <c r="AA62" s="1029"/>
      <c r="AB62" s="1029"/>
      <c r="AC62" s="1029"/>
      <c r="AD62" s="1029"/>
      <c r="AE62" s="1029"/>
      <c r="AF62" s="1029"/>
      <c r="AG62" s="1029"/>
      <c r="AH62" s="1029"/>
      <c r="AI62" s="1029"/>
      <c r="AJ62" s="1029"/>
    </row>
    <row r="63" spans="2:36" s="990" customFormat="1" ht="24.95" customHeight="1" x14ac:dyDescent="0.2">
      <c r="B63" s="454" t="s">
        <v>713</v>
      </c>
      <c r="C63" s="884">
        <v>10140.756508910001</v>
      </c>
      <c r="D63" s="884">
        <v>12126.493120425001</v>
      </c>
      <c r="E63" s="884">
        <v>12910.279703557255</v>
      </c>
      <c r="F63" s="884">
        <v>16257.861170051554</v>
      </c>
      <c r="G63" s="884">
        <v>13005.479685905</v>
      </c>
      <c r="H63" s="884">
        <v>12438.551809373001</v>
      </c>
      <c r="I63" s="794">
        <v>12105.372725404999</v>
      </c>
      <c r="J63" s="792">
        <v>12260.288709841199</v>
      </c>
      <c r="K63" s="792">
        <v>12585.005916729204</v>
      </c>
      <c r="L63" s="792">
        <v>16118.848313396002</v>
      </c>
      <c r="M63" s="792">
        <v>18128.770532896</v>
      </c>
      <c r="N63" s="792">
        <v>16387.435686509001</v>
      </c>
      <c r="O63" s="792">
        <v>15774.751845310997</v>
      </c>
      <c r="P63" s="792">
        <v>15675.13390832645</v>
      </c>
      <c r="Q63" s="792">
        <v>14616.579510178997</v>
      </c>
      <c r="R63" s="792">
        <v>14252.039624741999</v>
      </c>
      <c r="S63" s="792">
        <v>13334.145711334999</v>
      </c>
      <c r="T63" s="793">
        <v>12438.551809373001</v>
      </c>
      <c r="U63" s="620" t="s">
        <v>314</v>
      </c>
      <c r="V63" s="1015"/>
      <c r="W63" s="1015"/>
      <c r="X63" s="1015"/>
      <c r="Y63" s="1029"/>
      <c r="Z63" s="1029"/>
      <c r="AA63" s="1029"/>
      <c r="AB63" s="1029"/>
      <c r="AC63" s="1029"/>
      <c r="AD63" s="1029"/>
      <c r="AE63" s="1029"/>
      <c r="AF63" s="1029"/>
      <c r="AG63" s="1029"/>
      <c r="AH63" s="1029"/>
      <c r="AI63" s="1029"/>
      <c r="AJ63" s="1029"/>
    </row>
    <row r="64" spans="2:36" s="990" customFormat="1" ht="15" customHeight="1" x14ac:dyDescent="0.2">
      <c r="B64" s="1000"/>
      <c r="C64" s="888"/>
      <c r="D64" s="888"/>
      <c r="E64" s="888"/>
      <c r="F64" s="888"/>
      <c r="G64" s="888"/>
      <c r="H64" s="888"/>
      <c r="I64" s="791"/>
      <c r="J64" s="789"/>
      <c r="K64" s="789"/>
      <c r="L64" s="789"/>
      <c r="M64" s="789"/>
      <c r="N64" s="789"/>
      <c r="O64" s="789"/>
      <c r="P64" s="789"/>
      <c r="Q64" s="789"/>
      <c r="R64" s="789"/>
      <c r="S64" s="789"/>
      <c r="T64" s="790"/>
      <c r="U64" s="1002"/>
      <c r="V64" s="1015"/>
      <c r="W64" s="1015"/>
      <c r="X64" s="1015"/>
      <c r="Y64" s="1029"/>
      <c r="Z64" s="1029"/>
      <c r="AA64" s="1029"/>
      <c r="AB64" s="1029"/>
      <c r="AC64" s="1029"/>
      <c r="AD64" s="1029"/>
      <c r="AE64" s="1029"/>
      <c r="AF64" s="1029"/>
      <c r="AG64" s="1029"/>
      <c r="AH64" s="1029"/>
      <c r="AI64" s="1029"/>
      <c r="AJ64" s="1029"/>
    </row>
    <row r="65" spans="2:36" s="990" customFormat="1" ht="24.95" customHeight="1" x14ac:dyDescent="0.2">
      <c r="B65" s="454" t="s">
        <v>884</v>
      </c>
      <c r="C65" s="884">
        <v>12334.533021990001</v>
      </c>
      <c r="D65" s="884">
        <v>14295.419955085003</v>
      </c>
      <c r="E65" s="884">
        <v>19290.238813614997</v>
      </c>
      <c r="F65" s="884">
        <v>16889.888263599667</v>
      </c>
      <c r="G65" s="884">
        <v>15252.556835948</v>
      </c>
      <c r="H65" s="884">
        <v>37680.892141511991</v>
      </c>
      <c r="I65" s="794">
        <v>19155.324587547002</v>
      </c>
      <c r="J65" s="792">
        <v>23295.021277893004</v>
      </c>
      <c r="K65" s="792">
        <v>25044.055925829995</v>
      </c>
      <c r="L65" s="792">
        <v>34168.390442593001</v>
      </c>
      <c r="M65" s="792">
        <v>40105.527412426003</v>
      </c>
      <c r="N65" s="792">
        <v>46991.902512394998</v>
      </c>
      <c r="O65" s="792">
        <v>36532.809797651993</v>
      </c>
      <c r="P65" s="792">
        <v>45514.097980729006</v>
      </c>
      <c r="Q65" s="792">
        <v>45534.876849448992</v>
      </c>
      <c r="R65" s="792">
        <v>40636.886057404285</v>
      </c>
      <c r="S65" s="792">
        <v>37144.638168434292</v>
      </c>
      <c r="T65" s="793">
        <v>37680.892141511991</v>
      </c>
      <c r="U65" s="620" t="s">
        <v>5</v>
      </c>
      <c r="V65" s="1015"/>
      <c r="W65" s="1015"/>
      <c r="X65" s="1015"/>
      <c r="Y65" s="1029"/>
      <c r="Z65" s="1029"/>
      <c r="AA65" s="1029"/>
      <c r="AB65" s="1029"/>
      <c r="AC65" s="1029"/>
      <c r="AD65" s="1029"/>
      <c r="AE65" s="1029"/>
      <c r="AF65" s="1029"/>
      <c r="AG65" s="1029"/>
      <c r="AH65" s="1029"/>
      <c r="AI65" s="1029"/>
      <c r="AJ65" s="1029"/>
    </row>
    <row r="66" spans="2:36" s="990" customFormat="1" ht="9" customHeight="1" x14ac:dyDescent="0.2">
      <c r="B66" s="1000"/>
      <c r="C66" s="888"/>
      <c r="D66" s="888"/>
      <c r="E66" s="888"/>
      <c r="F66" s="888"/>
      <c r="G66" s="888"/>
      <c r="H66" s="888"/>
      <c r="I66" s="791"/>
      <c r="J66" s="789"/>
      <c r="K66" s="789"/>
      <c r="L66" s="789"/>
      <c r="M66" s="789"/>
      <c r="N66" s="789"/>
      <c r="O66" s="789"/>
      <c r="P66" s="789"/>
      <c r="Q66" s="789"/>
      <c r="R66" s="789"/>
      <c r="S66" s="789"/>
      <c r="T66" s="790"/>
      <c r="U66" s="1002"/>
      <c r="V66" s="1015"/>
      <c r="W66" s="1015"/>
      <c r="X66" s="1015"/>
      <c r="Y66" s="1029"/>
      <c r="Z66" s="1029"/>
      <c r="AA66" s="1029"/>
      <c r="AB66" s="1029"/>
      <c r="AC66" s="1029"/>
      <c r="AD66" s="1029"/>
      <c r="AE66" s="1029"/>
      <c r="AF66" s="1029"/>
      <c r="AG66" s="1029"/>
      <c r="AH66" s="1029"/>
      <c r="AI66" s="1029"/>
      <c r="AJ66" s="1029"/>
    </row>
    <row r="67" spans="2:36" s="990" customFormat="1" ht="24.95" customHeight="1" x14ac:dyDescent="0.2">
      <c r="B67" s="454" t="s">
        <v>714</v>
      </c>
      <c r="C67" s="884">
        <v>389.46699999999998</v>
      </c>
      <c r="D67" s="884">
        <v>442.23365400000006</v>
      </c>
      <c r="E67" s="884">
        <v>151.78230499999998</v>
      </c>
      <c r="F67" s="884">
        <v>10815.030679292</v>
      </c>
      <c r="G67" s="884">
        <v>10187.95904315</v>
      </c>
      <c r="H67" s="884">
        <v>12422.821834150001</v>
      </c>
      <c r="I67" s="794">
        <v>10102.111143550001</v>
      </c>
      <c r="J67" s="792">
        <v>10893.029239878997</v>
      </c>
      <c r="K67" s="792">
        <v>10981.869704126</v>
      </c>
      <c r="L67" s="792">
        <v>15441.83756614288</v>
      </c>
      <c r="M67" s="792">
        <v>18416.728484080999</v>
      </c>
      <c r="N67" s="792">
        <v>22355.146605600003</v>
      </c>
      <c r="O67" s="792">
        <v>20488.061549337002</v>
      </c>
      <c r="P67" s="792">
        <v>19433.317394100002</v>
      </c>
      <c r="Q67" s="792">
        <v>19996.205505865</v>
      </c>
      <c r="R67" s="792">
        <v>15027.329041279998</v>
      </c>
      <c r="S67" s="792">
        <v>13161.00565623</v>
      </c>
      <c r="T67" s="793">
        <v>12422.821834150001</v>
      </c>
      <c r="U67" s="620" t="s">
        <v>949</v>
      </c>
      <c r="V67" s="1015"/>
      <c r="W67" s="1015"/>
      <c r="X67" s="1015"/>
      <c r="Y67" s="1029"/>
      <c r="Z67" s="1029"/>
      <c r="AA67" s="1029"/>
      <c r="AB67" s="1029"/>
      <c r="AC67" s="1029"/>
      <c r="AD67" s="1029"/>
      <c r="AE67" s="1029"/>
      <c r="AF67" s="1029"/>
      <c r="AG67" s="1029"/>
      <c r="AH67" s="1029"/>
      <c r="AI67" s="1029"/>
      <c r="AJ67" s="1029"/>
    </row>
    <row r="68" spans="2:36" s="990" customFormat="1" ht="7.5" customHeight="1" x14ac:dyDescent="0.2">
      <c r="B68" s="1000"/>
      <c r="C68" s="888"/>
      <c r="D68" s="888"/>
      <c r="E68" s="888"/>
      <c r="F68" s="888"/>
      <c r="G68" s="888"/>
      <c r="H68" s="888"/>
      <c r="I68" s="791"/>
      <c r="J68" s="789"/>
      <c r="K68" s="789"/>
      <c r="L68" s="789"/>
      <c r="M68" s="789"/>
      <c r="N68" s="789"/>
      <c r="O68" s="789"/>
      <c r="P68" s="789"/>
      <c r="Q68" s="789"/>
      <c r="R68" s="789"/>
      <c r="S68" s="789"/>
      <c r="T68" s="790"/>
      <c r="U68" s="1002"/>
      <c r="V68" s="1015"/>
      <c r="W68" s="1015"/>
      <c r="X68" s="1015"/>
      <c r="Y68" s="1029"/>
      <c r="Z68" s="1029"/>
      <c r="AA68" s="1029"/>
      <c r="AB68" s="1029"/>
      <c r="AC68" s="1029"/>
      <c r="AD68" s="1029"/>
      <c r="AE68" s="1029"/>
      <c r="AF68" s="1029"/>
      <c r="AG68" s="1029"/>
      <c r="AH68" s="1029"/>
      <c r="AI68" s="1029"/>
      <c r="AJ68" s="1029"/>
    </row>
    <row r="69" spans="2:36" s="990" customFormat="1" ht="24.95" customHeight="1" x14ac:dyDescent="0.2">
      <c r="B69" s="454" t="s">
        <v>715</v>
      </c>
      <c r="C69" s="884">
        <v>23373.530079980002</v>
      </c>
      <c r="D69" s="884">
        <v>34802.216671419999</v>
      </c>
      <c r="E69" s="884">
        <v>56375.583490488658</v>
      </c>
      <c r="F69" s="884">
        <v>69227.389420039981</v>
      </c>
      <c r="G69" s="884">
        <v>73217.170391864027</v>
      </c>
      <c r="H69" s="884">
        <v>84597.41324665687</v>
      </c>
      <c r="I69" s="794">
        <v>73705.332357278661</v>
      </c>
      <c r="J69" s="792">
        <v>74141.088115568418</v>
      </c>
      <c r="K69" s="792">
        <v>73720.425124083878</v>
      </c>
      <c r="L69" s="792">
        <v>88266.951496320034</v>
      </c>
      <c r="M69" s="792">
        <v>96208.558451791876</v>
      </c>
      <c r="N69" s="792">
        <v>108573.45018920307</v>
      </c>
      <c r="O69" s="792">
        <v>100065.07429193493</v>
      </c>
      <c r="P69" s="792">
        <v>99535.702802361207</v>
      </c>
      <c r="Q69" s="792">
        <v>99952.056785220004</v>
      </c>
      <c r="R69" s="792">
        <v>91242.860321636428</v>
      </c>
      <c r="S69" s="792">
        <v>83299.1398621423</v>
      </c>
      <c r="T69" s="793">
        <v>84597.41324665687</v>
      </c>
      <c r="U69" s="620" t="s">
        <v>856</v>
      </c>
      <c r="V69" s="1015"/>
      <c r="W69" s="1015"/>
      <c r="X69" s="1015"/>
      <c r="Y69" s="1029"/>
      <c r="Z69" s="1029"/>
      <c r="AA69" s="1029"/>
      <c r="AB69" s="1029"/>
      <c r="AC69" s="1029"/>
      <c r="AD69" s="1029"/>
      <c r="AE69" s="1029"/>
      <c r="AF69" s="1029"/>
      <c r="AG69" s="1029"/>
      <c r="AH69" s="1029"/>
      <c r="AI69" s="1029"/>
      <c r="AJ69" s="1029"/>
    </row>
    <row r="70" spans="2:36" s="990" customFormat="1" ht="6" customHeight="1" x14ac:dyDescent="0.2">
      <c r="B70" s="1000"/>
      <c r="C70" s="888"/>
      <c r="D70" s="888"/>
      <c r="E70" s="888"/>
      <c r="F70" s="888"/>
      <c r="G70" s="888"/>
      <c r="H70" s="888"/>
      <c r="I70" s="791"/>
      <c r="J70" s="789"/>
      <c r="K70" s="789"/>
      <c r="L70" s="789"/>
      <c r="M70" s="789"/>
      <c r="N70" s="789"/>
      <c r="O70" s="789"/>
      <c r="P70" s="789"/>
      <c r="Q70" s="789"/>
      <c r="R70" s="789"/>
      <c r="S70" s="789"/>
      <c r="T70" s="790"/>
      <c r="U70" s="1002"/>
      <c r="V70" s="1015"/>
      <c r="W70" s="1015"/>
      <c r="X70" s="1015"/>
      <c r="Y70" s="1029"/>
      <c r="Z70" s="1029"/>
      <c r="AA70" s="1029"/>
      <c r="AB70" s="1029"/>
      <c r="AC70" s="1029"/>
      <c r="AD70" s="1029"/>
      <c r="AE70" s="1029"/>
      <c r="AF70" s="1029"/>
      <c r="AG70" s="1029"/>
      <c r="AH70" s="1029"/>
      <c r="AI70" s="1029"/>
      <c r="AJ70" s="1029"/>
    </row>
    <row r="71" spans="2:36" s="990" customFormat="1" ht="24.75" customHeight="1" x14ac:dyDescent="0.2">
      <c r="B71" s="454" t="s">
        <v>885</v>
      </c>
      <c r="C71" s="884">
        <v>6105.5728986824997</v>
      </c>
      <c r="D71" s="884">
        <v>6329.328753578</v>
      </c>
      <c r="E71" s="884">
        <v>9502.8648023343467</v>
      </c>
      <c r="F71" s="884">
        <v>16652.256029020326</v>
      </c>
      <c r="G71" s="884">
        <v>33109.411558589993</v>
      </c>
      <c r="H71" s="884">
        <v>77047.003736248793</v>
      </c>
      <c r="I71" s="794">
        <v>34916.898870012883</v>
      </c>
      <c r="J71" s="792">
        <v>36019.179630148101</v>
      </c>
      <c r="K71" s="792">
        <v>41015.330258474714</v>
      </c>
      <c r="L71" s="792">
        <v>52748.039830185655</v>
      </c>
      <c r="M71" s="792">
        <v>60195.68411270561</v>
      </c>
      <c r="N71" s="792">
        <v>73456.401650508968</v>
      </c>
      <c r="O71" s="792">
        <v>76548.15525534979</v>
      </c>
      <c r="P71" s="792">
        <v>78622.650484010359</v>
      </c>
      <c r="Q71" s="792">
        <v>79339.750817174485</v>
      </c>
      <c r="R71" s="792">
        <v>80774.870030128339</v>
      </c>
      <c r="S71" s="792">
        <v>79250.004302036643</v>
      </c>
      <c r="T71" s="793">
        <v>77047.003736248793</v>
      </c>
      <c r="U71" s="620" t="s">
        <v>6</v>
      </c>
      <c r="V71" s="1015"/>
      <c r="W71" s="1015"/>
      <c r="X71" s="1015"/>
      <c r="Y71" s="1029"/>
      <c r="Z71" s="1029"/>
      <c r="AA71" s="1029"/>
      <c r="AB71" s="1029"/>
      <c r="AC71" s="1029"/>
      <c r="AD71" s="1029"/>
      <c r="AE71" s="1029"/>
      <c r="AF71" s="1029"/>
      <c r="AG71" s="1029"/>
      <c r="AH71" s="1029"/>
      <c r="AI71" s="1029"/>
      <c r="AJ71" s="1029"/>
    </row>
    <row r="72" spans="2:36" s="1038" customFormat="1" ht="19.5" customHeight="1" thickBot="1" x14ac:dyDescent="0.25">
      <c r="B72" s="1030"/>
      <c r="C72" s="1031"/>
      <c r="D72" s="1031"/>
      <c r="E72" s="1031"/>
      <c r="F72" s="1032"/>
      <c r="G72" s="1032"/>
      <c r="H72" s="1032"/>
      <c r="I72" s="1033"/>
      <c r="J72" s="1034"/>
      <c r="K72" s="1034"/>
      <c r="L72" s="1034"/>
      <c r="M72" s="1034"/>
      <c r="N72" s="1034"/>
      <c r="O72" s="1034"/>
      <c r="P72" s="1034"/>
      <c r="Q72" s="1034"/>
      <c r="R72" s="1034"/>
      <c r="S72" s="1034"/>
      <c r="T72" s="1035"/>
      <c r="U72" s="1036"/>
      <c r="V72" s="1037"/>
      <c r="W72" s="1037"/>
      <c r="X72" s="1037"/>
      <c r="AJ72" s="1039"/>
    </row>
    <row r="73" spans="2:36" ht="8.25" customHeight="1" thickTop="1" x14ac:dyDescent="0.65">
      <c r="C73" s="277"/>
      <c r="D73" s="277"/>
      <c r="E73" s="277"/>
      <c r="F73" s="277"/>
      <c r="G73" s="277"/>
      <c r="H73" s="277"/>
      <c r="I73" s="277"/>
      <c r="J73" s="277"/>
      <c r="K73" s="277"/>
      <c r="L73" s="277"/>
      <c r="M73" s="277"/>
      <c r="N73" s="277"/>
      <c r="O73" s="277"/>
      <c r="P73" s="277"/>
      <c r="Q73" s="277"/>
      <c r="R73" s="277"/>
      <c r="S73" s="277"/>
      <c r="T73" s="277"/>
      <c r="V73" s="269"/>
      <c r="W73" s="269"/>
      <c r="X73" s="269"/>
    </row>
    <row r="74" spans="2:36" s="334" customFormat="1" ht="22.5" x14ac:dyDescent="0.5">
      <c r="B74" s="334" t="s">
        <v>1757</v>
      </c>
      <c r="U74" s="480" t="s">
        <v>1759</v>
      </c>
      <c r="V74" s="481"/>
    </row>
    <row r="75" spans="2:36" s="334" customFormat="1" ht="22.5" x14ac:dyDescent="0.5">
      <c r="B75" s="357" t="s">
        <v>1542</v>
      </c>
      <c r="U75" s="334" t="s">
        <v>1543</v>
      </c>
    </row>
    <row r="76" spans="2:36" s="129" customFormat="1" ht="18.75" x14ac:dyDescent="0.45">
      <c r="B76" s="143"/>
    </row>
    <row r="77" spans="2:36" s="274" customFormat="1" ht="23.25" x14ac:dyDescent="0.5">
      <c r="C77" s="275"/>
      <c r="D77" s="275"/>
      <c r="E77" s="275"/>
      <c r="F77" s="275"/>
      <c r="G77" s="275"/>
      <c r="H77" s="275"/>
      <c r="I77" s="275"/>
      <c r="J77" s="275"/>
      <c r="K77" s="1617"/>
      <c r="L77" s="275"/>
      <c r="M77" s="275"/>
      <c r="N77" s="275"/>
      <c r="O77" s="275"/>
      <c r="P77" s="275"/>
      <c r="Q77" s="275"/>
      <c r="R77" s="275"/>
      <c r="S77" s="275"/>
      <c r="T77" s="275"/>
      <c r="U77" s="275"/>
      <c r="V77" s="275"/>
      <c r="W77" s="275"/>
      <c r="X77" s="275"/>
      <c r="Y77" s="275"/>
      <c r="Z77" s="275"/>
    </row>
    <row r="79" spans="2:36" x14ac:dyDescent="0.5">
      <c r="C79" s="275"/>
      <c r="D79" s="275"/>
      <c r="E79" s="275"/>
      <c r="F79" s="275"/>
      <c r="G79" s="275"/>
      <c r="H79" s="275"/>
      <c r="I79" s="275"/>
      <c r="J79" s="275"/>
      <c r="K79" s="275"/>
      <c r="L79" s="275"/>
      <c r="M79" s="275"/>
      <c r="N79" s="275"/>
      <c r="O79" s="275"/>
      <c r="P79" s="275"/>
      <c r="Q79" s="275"/>
      <c r="R79" s="275"/>
      <c r="S79" s="275"/>
      <c r="T79" s="275"/>
    </row>
    <row r="80" spans="2:36" x14ac:dyDescent="0.5">
      <c r="C80" s="278"/>
      <c r="D80" s="278"/>
      <c r="E80" s="278"/>
      <c r="F80" s="278"/>
      <c r="G80" s="278"/>
      <c r="H80" s="278"/>
      <c r="I80" s="278"/>
      <c r="J80" s="278"/>
      <c r="K80" s="278"/>
      <c r="L80" s="278"/>
      <c r="M80" s="278"/>
      <c r="N80" s="278"/>
      <c r="O80" s="278"/>
      <c r="P80" s="278"/>
      <c r="Q80" s="278"/>
      <c r="R80" s="278"/>
      <c r="S80" s="278"/>
      <c r="T80" s="278"/>
    </row>
    <row r="81" spans="2:21" ht="21.75" customHeight="1" x14ac:dyDescent="0.35">
      <c r="B81" s="276"/>
      <c r="C81" s="278"/>
      <c r="D81" s="278"/>
      <c r="E81" s="278"/>
      <c r="F81" s="278"/>
      <c r="G81" s="278"/>
      <c r="H81" s="278"/>
      <c r="I81" s="278"/>
      <c r="J81" s="278"/>
      <c r="K81" s="278"/>
      <c r="L81" s="278"/>
      <c r="M81" s="278"/>
      <c r="N81" s="278"/>
      <c r="O81" s="278"/>
      <c r="P81" s="278"/>
      <c r="Q81" s="278"/>
      <c r="R81" s="278"/>
      <c r="S81" s="278"/>
      <c r="T81" s="278"/>
      <c r="U81" s="276"/>
    </row>
    <row r="82" spans="2:21" ht="21.75" customHeight="1" x14ac:dyDescent="0.35">
      <c r="B82" s="276"/>
      <c r="C82" s="278"/>
      <c r="D82" s="278"/>
      <c r="E82" s="278"/>
      <c r="F82" s="278"/>
      <c r="G82" s="278"/>
      <c r="H82" s="278"/>
      <c r="I82" s="278"/>
      <c r="J82" s="278"/>
      <c r="K82" s="278"/>
      <c r="L82" s="278"/>
      <c r="M82" s="278"/>
      <c r="N82" s="278"/>
      <c r="O82" s="278"/>
      <c r="P82" s="278"/>
      <c r="Q82" s="278"/>
      <c r="R82" s="278"/>
      <c r="S82" s="278"/>
      <c r="T82" s="278"/>
      <c r="U82" s="276"/>
    </row>
    <row r="83" spans="2:21" ht="15" x14ac:dyDescent="0.35">
      <c r="B83" s="276"/>
      <c r="U83" s="276"/>
    </row>
    <row r="84" spans="2:21" ht="15" x14ac:dyDescent="0.35">
      <c r="B84" s="276"/>
      <c r="U84" s="276"/>
    </row>
  </sheetData>
  <mergeCells count="12">
    <mergeCell ref="E9:E11"/>
    <mergeCell ref="U9:U11"/>
    <mergeCell ref="B9:B11"/>
    <mergeCell ref="L4:U4"/>
    <mergeCell ref="B4:K4"/>
    <mergeCell ref="L9:T9"/>
    <mergeCell ref="I9:K9"/>
    <mergeCell ref="H9:H11"/>
    <mergeCell ref="C9:C11"/>
    <mergeCell ref="F9:F11"/>
    <mergeCell ref="G9:G11"/>
    <mergeCell ref="D9:D11"/>
  </mergeCells>
  <printOptions horizontalCentered="1"/>
  <pageMargins left="0.196850393700787" right="0.196850393700787" top="0.59055118110236204" bottom="0.39370078740157499" header="0.511811023622047" footer="0.511811023622047"/>
  <pageSetup paperSize="9" scale="45" orientation="portrait" r:id="rId1"/>
  <headerFooter alignWithMargins="0">
    <oddFooter>&amp;C&amp;"Times New Roman,Regular"&amp;20- &amp;P+5 -</oddFooter>
  </headerFooter>
  <colBreaks count="1" manualBreakCount="1">
    <brk id="11"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50</vt:i4>
      </vt:variant>
    </vt:vector>
  </HeadingPairs>
  <TitlesOfParts>
    <vt:vector size="101" baseType="lpstr">
      <vt:lpstr>ملاحظة</vt:lpstr>
      <vt:lpstr>الفهرس  </vt:lpstr>
      <vt:lpstr>أهم المصطلحات الاقتصادية</vt:lpstr>
      <vt:lpstr>القسم الأول</vt:lpstr>
      <vt:lpstr>جدول1</vt:lpstr>
      <vt:lpstr>جدول4  (2)</vt:lpstr>
      <vt:lpstr>جدول5 (2)</vt:lpstr>
      <vt:lpstr>جدول  2</vt:lpstr>
      <vt:lpstr>جدول 3</vt:lpstr>
      <vt:lpstr>جدول 4</vt:lpstr>
      <vt:lpstr>جدول 5</vt:lpstr>
      <vt:lpstr>جدول 6</vt:lpstr>
      <vt:lpstr>جدول 7</vt:lpstr>
      <vt:lpstr>جدول 8</vt:lpstr>
      <vt:lpstr>جدول 9-10</vt:lpstr>
      <vt:lpstr>جدول 11</vt:lpstr>
      <vt:lpstr>جدول 12 </vt:lpstr>
      <vt:lpstr>جدول 13-14</vt:lpstr>
      <vt:lpstr>جدول 15</vt:lpstr>
      <vt:lpstr>جدول 16  </vt:lpstr>
      <vt:lpstr>جدول 17</vt:lpstr>
      <vt:lpstr>جدول 18</vt:lpstr>
      <vt:lpstr>القسم الثاني</vt:lpstr>
      <vt:lpstr>جدول 19</vt:lpstr>
      <vt:lpstr>جدول 20 </vt:lpstr>
      <vt:lpstr>جدول 21 </vt:lpstr>
      <vt:lpstr>القسم الثالث</vt:lpstr>
      <vt:lpstr>جدول 22</vt:lpstr>
      <vt:lpstr>جدول 23</vt:lpstr>
      <vt:lpstr>القسم الرابع</vt:lpstr>
      <vt:lpstr>جدول 24</vt:lpstr>
      <vt:lpstr>جدول 25</vt:lpstr>
      <vt:lpstr>جدول 26-27</vt:lpstr>
      <vt:lpstr>جدول 28</vt:lpstr>
      <vt:lpstr>جدول 29  </vt:lpstr>
      <vt:lpstr>جدول 30 </vt:lpstr>
      <vt:lpstr>جدول 31  </vt:lpstr>
      <vt:lpstr>جدول 32 </vt:lpstr>
      <vt:lpstr>جدول 33 </vt:lpstr>
      <vt:lpstr>القسم الخامس</vt:lpstr>
      <vt:lpstr>جدول 34  </vt:lpstr>
      <vt:lpstr>جدول 35  </vt:lpstr>
      <vt:lpstr>جدول 36 </vt:lpstr>
      <vt:lpstr>جدول 37  </vt:lpstr>
      <vt:lpstr>جدول 38  </vt:lpstr>
      <vt:lpstr>جدول 39  </vt:lpstr>
      <vt:lpstr>جدول 40 </vt:lpstr>
      <vt:lpstr>جدول 41 </vt:lpstr>
      <vt:lpstr>جدول 42</vt:lpstr>
      <vt:lpstr>جدول 43</vt:lpstr>
      <vt:lpstr>الفهرس  (2)</vt:lpstr>
      <vt:lpstr>'الفهرس  '!Print_Area</vt:lpstr>
      <vt:lpstr>'الفهرس  (2)'!Print_Area</vt:lpstr>
      <vt:lpstr>'القسم الأول'!Print_Area</vt:lpstr>
      <vt:lpstr>'القسم الثالث'!Print_Area</vt:lpstr>
      <vt:lpstr>'القسم الثاني'!Print_Area</vt:lpstr>
      <vt:lpstr>'القسم الخامس'!Print_Area</vt:lpstr>
      <vt:lpstr>'القسم الرابع'!Print_Area</vt:lpstr>
      <vt:lpstr>'جدول  2'!Print_Area</vt:lpstr>
      <vt:lpstr>'جدول 11'!Print_Area</vt:lpstr>
      <vt:lpstr>'جدول 12 '!Print_Area</vt:lpstr>
      <vt:lpstr>'جدول 13-14'!Print_Area</vt:lpstr>
      <vt:lpstr>'جدول 15'!Print_Area</vt:lpstr>
      <vt:lpstr>'جدول 16  '!Print_Area</vt:lpstr>
      <vt:lpstr>'جدول 17'!Print_Area</vt:lpstr>
      <vt:lpstr>'جدول 18'!Print_Area</vt:lpstr>
      <vt:lpstr>'جدول 19'!Print_Area</vt:lpstr>
      <vt:lpstr>'جدول 20 '!Print_Area</vt:lpstr>
      <vt:lpstr>'جدول 21 '!Print_Area</vt:lpstr>
      <vt:lpstr>'جدول 22'!Print_Area</vt:lpstr>
      <vt:lpstr>'جدول 23'!Print_Area</vt:lpstr>
      <vt:lpstr>'جدول 24'!Print_Area</vt:lpstr>
      <vt:lpstr>'جدول 25'!Print_Area</vt:lpstr>
      <vt:lpstr>'جدول 26-27'!Print_Area</vt:lpstr>
      <vt:lpstr>'جدول 28'!Print_Area</vt:lpstr>
      <vt:lpstr>'جدول 29  '!Print_Area</vt:lpstr>
      <vt:lpstr>'جدول 3'!Print_Area</vt:lpstr>
      <vt:lpstr>'جدول 30 '!Print_Area</vt:lpstr>
      <vt:lpstr>'جدول 31  '!Print_Area</vt:lpstr>
      <vt:lpstr>'جدول 32 '!Print_Area</vt:lpstr>
      <vt:lpstr>'جدول 33 '!Print_Area</vt:lpstr>
      <vt:lpstr>'جدول 34  '!Print_Area</vt:lpstr>
      <vt:lpstr>'جدول 35  '!Print_Area</vt:lpstr>
      <vt:lpstr>'جدول 36 '!Print_Area</vt:lpstr>
      <vt:lpstr>'جدول 37  '!Print_Area</vt:lpstr>
      <vt:lpstr>'جدول 38  '!Print_Area</vt:lpstr>
      <vt:lpstr>'جدول 39  '!Print_Area</vt:lpstr>
      <vt:lpstr>'جدول 4'!Print_Area</vt:lpstr>
      <vt:lpstr>'جدول 40 '!Print_Area</vt:lpstr>
      <vt:lpstr>'جدول 41 '!Print_Area</vt:lpstr>
      <vt:lpstr>'جدول 42'!Print_Area</vt:lpstr>
      <vt:lpstr>'جدول 43'!Print_Area</vt:lpstr>
      <vt:lpstr>'جدول 5'!Print_Area</vt:lpstr>
      <vt:lpstr>'جدول 6'!Print_Area</vt:lpstr>
      <vt:lpstr>'جدول 7'!Print_Area</vt:lpstr>
      <vt:lpstr>'جدول 8'!Print_Area</vt:lpstr>
      <vt:lpstr>'جدول 9-10'!Print_Area</vt:lpstr>
      <vt:lpstr>جدول1!Print_Area</vt:lpstr>
      <vt:lpstr>'جدول4  (2)'!Print_Area</vt:lpstr>
      <vt:lpstr>'جدول5 (2)'!Print_Area</vt:lpstr>
      <vt:lpstr>ملاحظة!Print_Area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رنا تيسير مصري</cp:lastModifiedBy>
  <cp:lastPrinted>2022-01-05T09:12:03Z</cp:lastPrinted>
  <dcterms:created xsi:type="dcterms:W3CDTF">2003-10-27T16:49:11Z</dcterms:created>
  <dcterms:modified xsi:type="dcterms:W3CDTF">2022-01-31T12:03:46Z</dcterms:modified>
</cp:coreProperties>
</file>